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mc:AlternateContent xmlns:mc="http://schemas.openxmlformats.org/markup-compatibility/2006">
    <mc:Choice Requires="x15">
      <x15ac:absPath xmlns:x15ac="http://schemas.microsoft.com/office/spreadsheetml/2010/11/ac" url="C:\Users\kr62\Desktop\"/>
    </mc:Choice>
  </mc:AlternateContent>
  <xr:revisionPtr revIDLastSave="0" documentId="13_ncr:1_{BD1A319E-B9ED-4EF1-870D-F714FBC0E42F}" xr6:coauthVersionLast="41" xr6:coauthVersionMax="43" xr10:uidLastSave="{00000000-0000-0000-0000-000000000000}"/>
  <bookViews>
    <workbookView xWindow="-110" yWindow="-110" windowWidth="19420" windowHeight="10420" xr2:uid="{00000000-000D-0000-FFFF-FFFF00000000}"/>
  </bookViews>
  <sheets>
    <sheet name="Cover" sheetId="29" r:id="rId1"/>
    <sheet name="Quantitative data" sheetId="1" r:id="rId2"/>
    <sheet name="Summarized data" sheetId="27" r:id="rId3"/>
    <sheet name="Raw data " sheetId="32" r:id="rId4"/>
  </sheets>
  <definedNames>
    <definedName name="_xlnm._FilterDatabase" localSheetId="1" hidden="1">'Quantitative data'!$A$1:$AE$151</definedName>
    <definedName name="_xlnm._FilterDatabase" localSheetId="3" hidden="1">'Raw data '!$A$1:$P$141</definedName>
    <definedName name="_xlnm._FilterDatabase" localSheetId="2" hidden="1">'Summarized data'!$A$3:$AD$153</definedName>
    <definedName name="CopyDatabase" localSheetId="3">#REF!</definedName>
    <definedName name="CopyDatabase">#REF!</definedName>
    <definedName name="SegmentaciónDeDatos_Case" localSheetId="1">#REF!</definedName>
    <definedName name="SegmentaciónDeDatos_Case" localSheetId="3">#REF!</definedName>
    <definedName name="SegmentaciónDeDatos_Case" localSheetId="2">#REF!</definedName>
    <definedName name="SegmentaciónDeDatos_Case">#REF!</definedName>
    <definedName name="SegmentaciónDeDatos_Case1" localSheetId="1">#REF!</definedName>
    <definedName name="SegmentaciónDeDatos_Case1" localSheetId="3">#REF!</definedName>
    <definedName name="SegmentaciónDeDatos_Case1" localSheetId="2">#REF!</definedName>
    <definedName name="SegmentaciónDeDatos_Case1">#REF!</definedName>
    <definedName name="SegmentaciónDeDatos_Case11" localSheetId="1">#REF!</definedName>
    <definedName name="SegmentaciónDeDatos_Case11" localSheetId="3">#REF!</definedName>
    <definedName name="SegmentaciónDeDatos_Case11" localSheetId="2">#REF!</definedName>
    <definedName name="SegmentaciónDeDatos_Case11">#REF!</definedName>
    <definedName name="SegmentaciónDeDatos_Case111" localSheetId="1">#REF!</definedName>
    <definedName name="SegmentaciónDeDatos_Case111" localSheetId="3">#REF!</definedName>
    <definedName name="SegmentaciónDeDatos_Case111" localSheetId="2">#REF!</definedName>
    <definedName name="SegmentaciónDeDatos_Case111">#REF!</definedName>
    <definedName name="SegmentaciónDeDatos_Case112" localSheetId="1">#REF!</definedName>
    <definedName name="SegmentaciónDeDatos_Case112" localSheetId="3">#REF!</definedName>
    <definedName name="SegmentaciónDeDatos_Case112" localSheetId="2">#REF!</definedName>
    <definedName name="SegmentaciónDeDatos_Case112">#REF!</definedName>
    <definedName name="SegmentaciónDeDatos_Commodity" localSheetId="1">#REF!</definedName>
    <definedName name="SegmentaciónDeDatos_Commodity" localSheetId="3">#REF!</definedName>
    <definedName name="SegmentaciónDeDatos_Commodity" localSheetId="2">#REF!</definedName>
    <definedName name="SegmentaciónDeDatos_Commodity">#REF!</definedName>
    <definedName name="SegmentaciónDeDatos_Commodity1" localSheetId="1">#REF!</definedName>
    <definedName name="SegmentaciónDeDatos_Commodity1" localSheetId="3">#REF!</definedName>
    <definedName name="SegmentaciónDeDatos_Commodity1" localSheetId="2">#REF!</definedName>
    <definedName name="SegmentaciónDeDatos_Commodity1">#REF!</definedName>
    <definedName name="SegmentaciónDeDatos_Commodity11" localSheetId="1">#REF!</definedName>
    <definedName name="SegmentaciónDeDatos_Commodity11" localSheetId="3">#REF!</definedName>
    <definedName name="SegmentaciónDeDatos_Commodity11" localSheetId="2">#REF!</definedName>
    <definedName name="SegmentaciónDeDatos_Commodity11">#REF!</definedName>
    <definedName name="SegmentaciónDeDatos_Commodity111" localSheetId="1">#REF!</definedName>
    <definedName name="SegmentaciónDeDatos_Commodity111" localSheetId="3">#REF!</definedName>
    <definedName name="SegmentaciónDeDatos_Commodity111" localSheetId="2">#REF!</definedName>
    <definedName name="SegmentaciónDeDatos_Commodity111">#REF!</definedName>
    <definedName name="SegmentaciónDeDatos_Commodity112" localSheetId="1">#REF!</definedName>
    <definedName name="SegmentaciónDeDatos_Commodity112" localSheetId="3">#REF!</definedName>
    <definedName name="SegmentaciónDeDatos_Commodity112" localSheetId="2">#REF!</definedName>
    <definedName name="SegmentaciónDeDatos_Commodity112">#REF!</definedName>
    <definedName name="SegmentaciónDeDatos_Country" localSheetId="1">#REF!</definedName>
    <definedName name="SegmentaciónDeDatos_Country" localSheetId="3">#REF!</definedName>
    <definedName name="SegmentaciónDeDatos_Country" localSheetId="2">#REF!</definedName>
    <definedName name="SegmentaciónDeDatos_Country">#REF!</definedName>
    <definedName name="SegmentaciónDeDatos_Country1" localSheetId="1">#REF!</definedName>
    <definedName name="SegmentaciónDeDatos_Country1" localSheetId="3">#REF!</definedName>
    <definedName name="SegmentaciónDeDatos_Country1" localSheetId="2">#REF!</definedName>
    <definedName name="SegmentaciónDeDatos_Country1">#REF!</definedName>
    <definedName name="SegmentaciónDeDatos_Country11" localSheetId="1">#REF!</definedName>
    <definedName name="SegmentaciónDeDatos_Country11" localSheetId="3">#REF!</definedName>
    <definedName name="SegmentaciónDeDatos_Country11" localSheetId="2">#REF!</definedName>
    <definedName name="SegmentaciónDeDatos_Country11">#REF!</definedName>
    <definedName name="SegmentaciónDeDatos_Country111" localSheetId="1">#REF!</definedName>
    <definedName name="SegmentaciónDeDatos_Country111" localSheetId="3">#REF!</definedName>
    <definedName name="SegmentaciónDeDatos_Country111" localSheetId="2">#REF!</definedName>
    <definedName name="SegmentaciónDeDatos_Country111">#REF!</definedName>
    <definedName name="SegmentaciónDeDatos_Year" localSheetId="1">#REF!</definedName>
    <definedName name="SegmentaciónDeDatos_Year" localSheetId="3">#REF!</definedName>
    <definedName name="SegmentaciónDeDatos_Year" localSheetId="2">#REF!</definedName>
    <definedName name="SegmentaciónDeDatos_Year">#REF!</definedName>
    <definedName name="SegmentaciónDeDatos_Year1" localSheetId="1">#REF!</definedName>
    <definedName name="SegmentaciónDeDatos_Year1" localSheetId="3">#REF!</definedName>
    <definedName name="SegmentaciónDeDatos_Year1" localSheetId="2">#REF!</definedName>
    <definedName name="SegmentaciónDeDatos_Year1">#REF!</definedName>
    <definedName name="SegmentaciónDeDatos_Year11" localSheetId="1">#REF!</definedName>
    <definedName name="SegmentaciónDeDatos_Year11" localSheetId="3">#REF!</definedName>
    <definedName name="SegmentaciónDeDatos_Year11" localSheetId="2">#REF!</definedName>
    <definedName name="SegmentaciónDeDatos_Year11">#REF!</definedName>
    <definedName name="SegmentaciónDeDatos_Year111" localSheetId="1">#REF!</definedName>
    <definedName name="SegmentaciónDeDatos_Year111" localSheetId="3">#REF!</definedName>
    <definedName name="SegmentaciónDeDatos_Year111" localSheetId="2">#REF!</definedName>
    <definedName name="SegmentaciónDeDatos_Year111">#REF!</definedName>
    <definedName name="SegmentaciónDeDatos_Year112" localSheetId="1">#REF!</definedName>
    <definedName name="SegmentaciónDeDatos_Year112" localSheetId="3">#REF!</definedName>
    <definedName name="SegmentaciónDeDatos_Year112" localSheetId="2">#REF!</definedName>
    <definedName name="SegmentaciónDeDatos_Year112">#REF!</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56" i="27" l="1"/>
  <c r="AA156" i="27" l="1"/>
  <c r="Y156" i="27"/>
  <c r="W156" i="27"/>
  <c r="U156" i="27"/>
  <c r="S156" i="27"/>
  <c r="Q156" i="27"/>
  <c r="O156" i="27"/>
  <c r="M156" i="27"/>
  <c r="K156" i="27"/>
  <c r="I156" i="27"/>
  <c r="AC156" i="27"/>
  <c r="X30" i="1"/>
  <c r="X151" i="1"/>
  <c r="X150" i="1"/>
  <c r="X149" i="1"/>
  <c r="X148" i="1"/>
  <c r="X147" i="1"/>
  <c r="X146" i="1"/>
  <c r="X144" i="1"/>
  <c r="X141" i="1"/>
  <c r="X139" i="1"/>
  <c r="X138" i="1"/>
  <c r="X137" i="1"/>
  <c r="X136" i="1"/>
  <c r="X135" i="1"/>
  <c r="X134" i="1"/>
  <c r="X133" i="1"/>
  <c r="X132" i="1"/>
  <c r="X130" i="1"/>
  <c r="X129" i="1"/>
  <c r="X123" i="1"/>
  <c r="X122" i="1"/>
  <c r="X114" i="1"/>
  <c r="X113" i="1"/>
  <c r="X112" i="1"/>
  <c r="X106" i="1"/>
  <c r="X105" i="1"/>
  <c r="X102" i="1"/>
  <c r="X101" i="1"/>
  <c r="X100" i="1"/>
  <c r="X97" i="1"/>
  <c r="X93" i="1"/>
  <c r="X79" i="1"/>
  <c r="X78" i="1"/>
  <c r="X77" i="1"/>
  <c r="X75" i="1"/>
  <c r="X73" i="1"/>
  <c r="X72" i="1"/>
  <c r="X71" i="1"/>
  <c r="X70" i="1"/>
  <c r="X69" i="1"/>
  <c r="X68" i="1"/>
  <c r="X66" i="1"/>
  <c r="X65" i="1"/>
  <c r="X64" i="1"/>
  <c r="X63" i="1"/>
  <c r="X62" i="1"/>
  <c r="X61" i="1"/>
  <c r="X60" i="1"/>
  <c r="X58" i="1"/>
  <c r="X57" i="1"/>
  <c r="X56" i="1"/>
  <c r="X55" i="1"/>
  <c r="X54" i="1"/>
  <c r="X52" i="1"/>
  <c r="X51" i="1"/>
  <c r="X49" i="1"/>
  <c r="X48" i="1"/>
  <c r="X47" i="1"/>
  <c r="X46" i="1"/>
  <c r="X45" i="1"/>
  <c r="X43" i="1"/>
  <c r="X42" i="1"/>
  <c r="X41" i="1"/>
  <c r="X40" i="1"/>
  <c r="X38" i="1"/>
  <c r="X37" i="1"/>
  <c r="X36" i="1"/>
  <c r="X35" i="1"/>
  <c r="X33" i="1"/>
  <c r="X26" i="1"/>
  <c r="X25" i="1"/>
  <c r="X24" i="1"/>
  <c r="X21" i="1"/>
  <c r="X20" i="1"/>
  <c r="X19" i="1"/>
  <c r="X7" i="1"/>
  <c r="X6" i="1"/>
  <c r="X4" i="1"/>
  <c r="X3" i="1"/>
  <c r="X2" i="1"/>
  <c r="AE151" i="1"/>
  <c r="AE150" i="1"/>
  <c r="AE149" i="1"/>
  <c r="AE148" i="1"/>
  <c r="AE147" i="1"/>
  <c r="AE146" i="1"/>
  <c r="AE144" i="1"/>
  <c r="AE141" i="1"/>
  <c r="AE139" i="1"/>
  <c r="AE138" i="1"/>
  <c r="AE137" i="1"/>
  <c r="AE136" i="1"/>
  <c r="AE135" i="1"/>
  <c r="AE134" i="1"/>
  <c r="AE133" i="1"/>
  <c r="AE132" i="1"/>
  <c r="AE130" i="1"/>
  <c r="AE129" i="1"/>
  <c r="AE128" i="1"/>
  <c r="AE127" i="1"/>
  <c r="AE126" i="1"/>
  <c r="AE125" i="1"/>
  <c r="AE124" i="1"/>
  <c r="AE123" i="1"/>
  <c r="AE122" i="1"/>
  <c r="AE114" i="1"/>
  <c r="AE113" i="1"/>
  <c r="AE112" i="1"/>
  <c r="AE111" i="1"/>
  <c r="AE110" i="1"/>
  <c r="AE109" i="1"/>
  <c r="AE108" i="1"/>
  <c r="AE107" i="1"/>
  <c r="AE106" i="1"/>
  <c r="AE105" i="1"/>
  <c r="AE104" i="1"/>
  <c r="AE103" i="1"/>
  <c r="AE102" i="1"/>
  <c r="AE101" i="1"/>
  <c r="AE100" i="1"/>
  <c r="AE99" i="1"/>
  <c r="AE97" i="1"/>
  <c r="AE95" i="1"/>
  <c r="AE94" i="1"/>
  <c r="AE93" i="1"/>
  <c r="AE92" i="1"/>
  <c r="AE91" i="1"/>
  <c r="AE90" i="1"/>
  <c r="AE89" i="1"/>
  <c r="AE88" i="1"/>
  <c r="AE87" i="1"/>
  <c r="AE86" i="1"/>
  <c r="AE85" i="1"/>
  <c r="AE84" i="1"/>
  <c r="AE83" i="1"/>
  <c r="AE82" i="1"/>
  <c r="AE80" i="1"/>
  <c r="AE79" i="1"/>
  <c r="AE78" i="1"/>
  <c r="AE77" i="1"/>
  <c r="AE75" i="1"/>
  <c r="AE74" i="1"/>
  <c r="AE73" i="1"/>
  <c r="AE72" i="1"/>
  <c r="AE71" i="1"/>
  <c r="AE70" i="1"/>
  <c r="AE69" i="1"/>
  <c r="AE68" i="1"/>
  <c r="AE66" i="1"/>
  <c r="AE65" i="1"/>
  <c r="AE64" i="1"/>
  <c r="AE63" i="1"/>
  <c r="AE62" i="1"/>
  <c r="AE61" i="1"/>
  <c r="AE60" i="1"/>
  <c r="AE59" i="1"/>
  <c r="AE58" i="1"/>
  <c r="AE57" i="1"/>
  <c r="AE56" i="1"/>
  <c r="AE55" i="1"/>
  <c r="AE54" i="1"/>
  <c r="AE53" i="1"/>
  <c r="AE52" i="1"/>
  <c r="AE51" i="1"/>
  <c r="AE50" i="1"/>
  <c r="AE49" i="1"/>
  <c r="AE48" i="1"/>
  <c r="AE47" i="1"/>
  <c r="AE46" i="1"/>
  <c r="AE45" i="1"/>
  <c r="AE43" i="1"/>
  <c r="AE42" i="1"/>
  <c r="AE41" i="1"/>
  <c r="AE40" i="1"/>
  <c r="AE39" i="1"/>
  <c r="AE38" i="1"/>
  <c r="AE37" i="1"/>
  <c r="AE36" i="1"/>
  <c r="AE35" i="1"/>
  <c r="AE34" i="1"/>
  <c r="AE33" i="1"/>
  <c r="AE30" i="1"/>
  <c r="AE26" i="1"/>
  <c r="AE25" i="1"/>
  <c r="AE24" i="1"/>
  <c r="AE23" i="1"/>
  <c r="AE22" i="1"/>
  <c r="AE21" i="1"/>
  <c r="AE20" i="1"/>
  <c r="AE19" i="1"/>
  <c r="AE18" i="1"/>
  <c r="AE15" i="1"/>
  <c r="AE14" i="1"/>
  <c r="AE13" i="1"/>
  <c r="AE12" i="1"/>
  <c r="AE11" i="1"/>
  <c r="AE10" i="1"/>
  <c r="AE9" i="1"/>
  <c r="AE8" i="1"/>
  <c r="AE7" i="1"/>
  <c r="AE6" i="1"/>
  <c r="AE5" i="1"/>
  <c r="AE4" i="1"/>
  <c r="AE2" i="1"/>
  <c r="AE3" i="1"/>
  <c r="AE16" i="1"/>
  <c r="AD16" i="1" s="1"/>
  <c r="AE17" i="1"/>
  <c r="AD17" i="1" s="1"/>
  <c r="AE27" i="1"/>
  <c r="AD27" i="1" s="1"/>
  <c r="AE28" i="1"/>
  <c r="AD28" i="1" s="1"/>
  <c r="AE29" i="1"/>
  <c r="AD29" i="1" s="1"/>
  <c r="AE31" i="1"/>
  <c r="AD31" i="1" s="1"/>
  <c r="AE32" i="1"/>
  <c r="AD32" i="1" s="1"/>
  <c r="AE44" i="1"/>
  <c r="AD44" i="1" s="1"/>
  <c r="AE67" i="1"/>
  <c r="AD67" i="1" s="1"/>
  <c r="AE76" i="1"/>
  <c r="AD76" i="1" s="1"/>
  <c r="AE81" i="1"/>
  <c r="AD81" i="1" s="1"/>
  <c r="AE96" i="1"/>
  <c r="AD96" i="1" s="1"/>
  <c r="AE98" i="1"/>
  <c r="AD98" i="1" s="1"/>
  <c r="AE115" i="1"/>
  <c r="AD115" i="1" s="1"/>
  <c r="AE116" i="1"/>
  <c r="AD116" i="1" s="1"/>
  <c r="AE117" i="1"/>
  <c r="AD117" i="1" s="1"/>
  <c r="AE118" i="1"/>
  <c r="AD118" i="1" s="1"/>
  <c r="AE119" i="1"/>
  <c r="AD119" i="1" s="1"/>
  <c r="AE120" i="1"/>
  <c r="AD120" i="1" s="1"/>
  <c r="AE121" i="1"/>
  <c r="AD121" i="1" s="1"/>
  <c r="AE131" i="1"/>
  <c r="AD131" i="1" s="1"/>
  <c r="AE140" i="1"/>
  <c r="AD140" i="1" s="1"/>
  <c r="AE142" i="1"/>
  <c r="AD142" i="1" s="1"/>
  <c r="AE143" i="1"/>
  <c r="AD143" i="1" s="1"/>
  <c r="AE145" i="1"/>
  <c r="AD145" i="1" s="1"/>
  <c r="I56" i="1"/>
  <c r="J56" i="1"/>
  <c r="I58" i="1"/>
  <c r="J58" i="1"/>
  <c r="I59" i="1"/>
  <c r="J59" i="1"/>
  <c r="I100" i="1"/>
  <c r="J100" i="1"/>
  <c r="I101" i="1"/>
  <c r="J101" i="1"/>
  <c r="I132" i="1"/>
  <c r="J132" i="1"/>
  <c r="I134" i="1"/>
  <c r="J134" i="1"/>
  <c r="I135" i="1"/>
  <c r="J135" i="1"/>
  <c r="R139" i="1"/>
  <c r="R59" i="1"/>
  <c r="R151" i="1"/>
  <c r="R149" i="1"/>
  <c r="R147" i="1"/>
  <c r="R148" i="1"/>
  <c r="R146" i="1"/>
  <c r="AA135" i="1"/>
  <c r="AA132" i="1"/>
  <c r="AA129" i="1"/>
  <c r="AA105" i="1"/>
  <c r="AA19" i="1"/>
  <c r="AA7" i="1"/>
  <c r="AD158" i="27" l="1"/>
</calcChain>
</file>

<file path=xl/sharedStrings.xml><?xml version="1.0" encoding="utf-8"?>
<sst xmlns="http://schemas.openxmlformats.org/spreadsheetml/2006/main" count="4935" uniqueCount="1981">
  <si>
    <t>Country</t>
  </si>
  <si>
    <t>Case</t>
  </si>
  <si>
    <t>Source</t>
  </si>
  <si>
    <t>Commodity</t>
  </si>
  <si>
    <t>Year</t>
  </si>
  <si>
    <t>Accelerated depreciation incentive</t>
  </si>
  <si>
    <t>Deduction on CAPEX incentive</t>
  </si>
  <si>
    <t>Loss carry forward years</t>
  </si>
  <si>
    <t>Loss carry forward incentive</t>
  </si>
  <si>
    <t>Property tax and license fee incentive</t>
  </si>
  <si>
    <t>Percentage points reduction in royalty rate if a lower rate is offered in contract</t>
  </si>
  <si>
    <t>Royalty rates incentive</t>
  </si>
  <si>
    <t>Tariffs, excise taxes incentive</t>
  </si>
  <si>
    <t>Tax credits and allowances incentive</t>
  </si>
  <si>
    <t>Years of stability offered (indefinite if for entire term)</t>
  </si>
  <si>
    <t xml:space="preserve">Tax stability agreement </t>
  </si>
  <si>
    <t>VAT incentive</t>
  </si>
  <si>
    <t>Withholding tax on interest (when multiple, simple average is taken)</t>
  </si>
  <si>
    <t>Any WHT incentives</t>
  </si>
  <si>
    <t>Other incentive</t>
  </si>
  <si>
    <t>Afghanistan</t>
  </si>
  <si>
    <t>Tax code</t>
  </si>
  <si>
    <t xml:space="preserve">Afghanistan Income Tax Law </t>
  </si>
  <si>
    <t>N/A</t>
  </si>
  <si>
    <t>Mining Code</t>
  </si>
  <si>
    <t>Afghanistan Mining Code</t>
  </si>
  <si>
    <t>Contract</t>
  </si>
  <si>
    <t>Afghanistan Contract</t>
  </si>
  <si>
    <t>Coal</t>
  </si>
  <si>
    <t xml:space="preserve">
</t>
  </si>
  <si>
    <t>Gold</t>
  </si>
  <si>
    <t>Copper</t>
  </si>
  <si>
    <t>Burkina Faso</t>
  </si>
  <si>
    <t xml:space="preserve">Burkina Faso General Tax Code </t>
  </si>
  <si>
    <t>Mining code</t>
  </si>
  <si>
    <t>Burkina Faso Mining Law (2015) and Burkina Faso Mining Decret (2017)</t>
  </si>
  <si>
    <t/>
  </si>
  <si>
    <t>Burkina Faso Contract</t>
  </si>
  <si>
    <t>Zinc</t>
  </si>
  <si>
    <t>Burundi</t>
  </si>
  <si>
    <t>Tax Code</t>
  </si>
  <si>
    <t>Burundi Tax Code</t>
  </si>
  <si>
    <t>Burundi Mining Code</t>
  </si>
  <si>
    <t>Burundi Contract</t>
  </si>
  <si>
    <t>Nickel</t>
  </si>
  <si>
    <t>Cameroon</t>
  </si>
  <si>
    <t>Cameroon Tax Code</t>
  </si>
  <si>
    <t>Cameroon Mining Code</t>
  </si>
  <si>
    <t>Cameroon Contract</t>
  </si>
  <si>
    <t>Iron Ore</t>
  </si>
  <si>
    <t>Diamonds</t>
  </si>
  <si>
    <t>Cobalt
Nickel</t>
  </si>
  <si>
    <t>Colombia</t>
  </si>
  <si>
    <t>Colombia Tax Law</t>
  </si>
  <si>
    <t>Colombia mining code + law on mining royalties</t>
  </si>
  <si>
    <t>Investment code</t>
  </si>
  <si>
    <t xml:space="preserve">Colombia Investment Law </t>
  </si>
  <si>
    <t>Colombia Contract</t>
  </si>
  <si>
    <t>DRC</t>
  </si>
  <si>
    <t>DRC Tax Law</t>
  </si>
  <si>
    <t>DRC Mining Code (2002) and amendment (2018)</t>
  </si>
  <si>
    <t>DRC contract (1997) and amendment (2010)</t>
  </si>
  <si>
    <t>DRC contract</t>
  </si>
  <si>
    <t>Lithium
Tin</t>
  </si>
  <si>
    <t xml:space="preserve">Cobalt
Copper </t>
  </si>
  <si>
    <t>Base metals
Diamonds
Manganese
Platinum Group Metals
Other Mineral</t>
  </si>
  <si>
    <t xml:space="preserve">Ecuador </t>
  </si>
  <si>
    <t xml:space="preserve">Ecuador Tax law </t>
  </si>
  <si>
    <t>Ecuador Mining Law and Code of Production, Commerce and Investments</t>
  </si>
  <si>
    <t>Investment Code</t>
  </si>
  <si>
    <t>Ecuador Investment Code</t>
  </si>
  <si>
    <t>Ecuador Contract</t>
  </si>
  <si>
    <t>Copper
Gold
Silver</t>
  </si>
  <si>
    <t>Guinea</t>
  </si>
  <si>
    <t>Guinea Tax Law</t>
  </si>
  <si>
    <t>Guinea Mining Code (2011) and amendment (2013)</t>
  </si>
  <si>
    <t>contract</t>
  </si>
  <si>
    <t>Guinea Contract</t>
  </si>
  <si>
    <t>Aluminum
Bauxite</t>
  </si>
  <si>
    <t>Gold
Iron ore</t>
  </si>
  <si>
    <t xml:space="preserve">Until full repayment of initial investments </t>
  </si>
  <si>
    <t>Liberia</t>
  </si>
  <si>
    <t xml:space="preserve">Liberia Revenue Code + Liberia mining fiscal regime </t>
  </si>
  <si>
    <t>Liberia Minerals and Mining Law</t>
  </si>
  <si>
    <t>Liberia Contract (2001) and amendment (2013)</t>
  </si>
  <si>
    <t>Diamonds/Gold</t>
  </si>
  <si>
    <t>Liberia Contract</t>
  </si>
  <si>
    <t>Liberia Contract (2005) and amendment (2006)</t>
  </si>
  <si>
    <t>Heavy Minerals Sands</t>
  </si>
  <si>
    <t>Madagascar</t>
  </si>
  <si>
    <t>Madagascar Tax Code</t>
  </si>
  <si>
    <t>Madagascar Special Mining Law for important mining investments (2001) and amendment (2005)</t>
  </si>
  <si>
    <t>Madagascar Mining Contract</t>
  </si>
  <si>
    <t>Limenite</t>
  </si>
  <si>
    <t>Malawi</t>
  </si>
  <si>
    <t>Malawi Tax Code</t>
  </si>
  <si>
    <t>Malawi Mining Code</t>
  </si>
  <si>
    <t>Malawi Contract</t>
  </si>
  <si>
    <t>Corumdun</t>
  </si>
  <si>
    <t>Uranium</t>
  </si>
  <si>
    <t>Mali</t>
  </si>
  <si>
    <t>Mali Tax Law</t>
  </si>
  <si>
    <t>Mali Mining Law</t>
  </si>
  <si>
    <t>Mali Contract</t>
  </si>
  <si>
    <t>Iron</t>
  </si>
  <si>
    <t>Gold
Silver</t>
  </si>
  <si>
    <t>Gold 
Platinum Group Metals
Silver</t>
  </si>
  <si>
    <t>Copper
Gold 
Silver Lead
Zinc</t>
  </si>
  <si>
    <t>Gold
Platinum Group Metals
Silver</t>
  </si>
  <si>
    <t>Gold
Platinum
Metals
Silver</t>
  </si>
  <si>
    <t>Cobalt
Copper
Gold
Silver
Lead
Zinc</t>
  </si>
  <si>
    <t>Mongolia</t>
  </si>
  <si>
    <t>Mongolia Corporate Income Tax Code</t>
  </si>
  <si>
    <t>Mongolia Mining Law (2006) + Valued Added Tax Act (2015)</t>
  </si>
  <si>
    <t>Mongolia Contract (2009) and two amendments (2011 and 2015)</t>
  </si>
  <si>
    <t>Copper
Gold
Molybdenum
Silver</t>
  </si>
  <si>
    <t>Mozambique</t>
  </si>
  <si>
    <t>Mozambique Tax Law (2002) and update (2006)</t>
  </si>
  <si>
    <t>Mozambique Mining Law</t>
  </si>
  <si>
    <t>Mozambique Contract</t>
  </si>
  <si>
    <t>Ilmenite
Rutile
Zircon
Leucoxene</t>
  </si>
  <si>
    <t>Niger</t>
  </si>
  <si>
    <t xml:space="preserve">Niger Tax Law </t>
  </si>
  <si>
    <t>Niger Mining Code (1993) and amendment (2006)</t>
  </si>
  <si>
    <t>Niger Contract</t>
  </si>
  <si>
    <t>Peru</t>
  </si>
  <si>
    <t xml:space="preserve">Peru Income Tax Law  + Peru Regulations of Income Tax Law </t>
  </si>
  <si>
    <t>Peru Mining Law + Peru Stability Agreements Law in specific sectors + Peru Law on VAT for the mining industry during exploration phase + Peru Law of Mining Royalty</t>
  </si>
  <si>
    <t>Peru Contract</t>
  </si>
  <si>
    <t>Copper
Molibdenum</t>
  </si>
  <si>
    <t>Zince
Lead
Copper</t>
  </si>
  <si>
    <t>Copper
Zinc</t>
  </si>
  <si>
    <t>Philippines</t>
  </si>
  <si>
    <t xml:space="preserve">Philippines Tax Code </t>
  </si>
  <si>
    <t xml:space="preserve">Philippines Mining Act </t>
  </si>
  <si>
    <t>Omnibus Investment Code</t>
  </si>
  <si>
    <t>Philippines Contract</t>
  </si>
  <si>
    <t xml:space="preserve">Chromite </t>
  </si>
  <si>
    <t>Cooper</t>
  </si>
  <si>
    <t>Cobalt/Iron Ore/Nickel</t>
  </si>
  <si>
    <t>Copper/Gold</t>
  </si>
  <si>
    <t>Chromite Cobalt Iron Ore</t>
  </si>
  <si>
    <t>Gold/Silver</t>
  </si>
  <si>
    <t xml:space="preserve">
</t>
  </si>
  <si>
    <t>Senegal</t>
  </si>
  <si>
    <t>Senegal Tax Law</t>
  </si>
  <si>
    <t>Senegal Mining Law</t>
  </si>
  <si>
    <t>Senegal Contract Law</t>
  </si>
  <si>
    <t>Sandstone</t>
  </si>
  <si>
    <t>Phospahte</t>
  </si>
  <si>
    <t>Sierra Leone</t>
  </si>
  <si>
    <t>Sierra Leone tax law (2009) + relevant laws (2016)</t>
  </si>
  <si>
    <t>Extractive Industries Revenue Code</t>
  </si>
  <si>
    <t>Sierra Leone Mining Code</t>
  </si>
  <si>
    <t>Sierra Leone Contract</t>
  </si>
  <si>
    <t>Bauxite</t>
  </si>
  <si>
    <t>Diamonds
Gold</t>
  </si>
  <si>
    <t>unlimited</t>
  </si>
  <si>
    <t>Tunisia</t>
  </si>
  <si>
    <t>Tunisia Law</t>
  </si>
  <si>
    <t>Tunisia Contract</t>
  </si>
  <si>
    <t>Salt</t>
  </si>
  <si>
    <t>Gypsum</t>
  </si>
  <si>
    <t>Zambia</t>
  </si>
  <si>
    <t>Zambia Tax Code (1996) and Amendment (2018)</t>
  </si>
  <si>
    <t>Zambia Mining Code (2015) and Amendment (2018)</t>
  </si>
  <si>
    <t>Zambia Contract</t>
  </si>
  <si>
    <t>Cobalt
Copper</t>
  </si>
  <si>
    <t>.</t>
  </si>
  <si>
    <t>Commodity type</t>
  </si>
  <si>
    <t>Categorical</t>
  </si>
  <si>
    <t xml:space="preserve">0=no policy or the policy does not constitute an incentive. 1=policy constitutes an incentive. </t>
  </si>
  <si>
    <t>CIT rate</t>
  </si>
  <si>
    <t>CIT rate with benchmark applied where there is no specification in contract</t>
  </si>
  <si>
    <t xml:space="preserve">tax holiday from CIT during operating phase (not including research and construction phase) </t>
  </si>
  <si>
    <t>CIT or minimum tax incentive</t>
  </si>
  <si>
    <t>Total number of incentives</t>
  </si>
  <si>
    <t>Bulk commodities</t>
  </si>
  <si>
    <t>Base and precious metals</t>
  </si>
  <si>
    <t>Precious stones</t>
  </si>
  <si>
    <t>Any incentives</t>
  </si>
  <si>
    <t>CIT</t>
  </si>
  <si>
    <t>Deduction on CAPEX</t>
  </si>
  <si>
    <t>Tax credits and allowances</t>
  </si>
  <si>
    <t>ilmenite, zircon, rutile, and titanium</t>
  </si>
  <si>
    <t>Chemical elements</t>
  </si>
  <si>
    <t xml:space="preserve">Number of years losses can be carried forward </t>
  </si>
  <si>
    <t xml:space="preserve">0=no tax stability clause. 1=the source has a tax stability clause. </t>
  </si>
  <si>
    <t xml:space="preserve">0=no other clauses that constitute an incentive. 1=the source has clauses other than the categories analyzed that constitute an incentive. </t>
  </si>
  <si>
    <t xml:space="preserve">0=the source has no incentives in any category. 1=the source has incentives in at least one category. </t>
  </si>
  <si>
    <t xml:space="preserve">Total number of categories in which the source has an incentive. </t>
  </si>
  <si>
    <t xml:space="preserve">CIT rate according to source as above. If no CIT rate in contract, CIT rate from law is applied. </t>
  </si>
  <si>
    <t xml:space="preserve">CIT rate according to source. If progressive by income, the highest rate is taken. If distinguished by time period or other criteria, a simple average is taken. </t>
  </si>
  <si>
    <t>Year contract entered into force (according to resourcecontracts.org)</t>
  </si>
  <si>
    <t>Commodity according to resourcecontracts.org</t>
  </si>
  <si>
    <t>Source of law (contract, tax code, mining code, investment code)</t>
  </si>
  <si>
    <t xml:space="preserve">Source of law (specified) </t>
  </si>
  <si>
    <t>Continuous</t>
  </si>
  <si>
    <t>Years of stability offered according to source.  If contract does not specify stability, the number of years according to law is put. If neither law nor contract specifies stability none is assumed, and 0 is put. If for entire term, "indefinite" is put.</t>
  </si>
  <si>
    <t xml:space="preserve">Years of stability offered according to source.  </t>
  </si>
  <si>
    <t xml:space="preserve">Years of stability offered according to source.  If contract does not specify stability, the number of years according to law is put. If neither law nor contract specifies stability none is assumed, and 0 is put. If for entire term, 30 years is put as length. </t>
  </si>
  <si>
    <t xml:space="preserve">Withholding tax rate on interest according to source </t>
  </si>
  <si>
    <t>taxholiday_years</t>
  </si>
  <si>
    <t>cit_rate_source</t>
  </si>
  <si>
    <t>cit_rate_combined</t>
  </si>
  <si>
    <t>acc_depreciation_incentive</t>
  </si>
  <si>
    <t>country</t>
  </si>
  <si>
    <t>case</t>
  </si>
  <si>
    <t>source</t>
  </si>
  <si>
    <t>commodity</t>
  </si>
  <si>
    <t>commoditytype</t>
  </si>
  <si>
    <t>Nonnumerical</t>
  </si>
  <si>
    <t>capex_incentive</t>
  </si>
  <si>
    <t>incometax_incentive</t>
  </si>
  <si>
    <t>lcf_incentive</t>
  </si>
  <si>
    <t>lcf_years_combined</t>
  </si>
  <si>
    <t>lcf_years_source</t>
  </si>
  <si>
    <t>pt_lf_incentive</t>
  </si>
  <si>
    <t xml:space="preserve">Royalty rate set in law minus royalty rate set in contract, for specific commodity. When several, simple average is taken. Note unit is in percentage points. </t>
  </si>
  <si>
    <t>royalty_reduction</t>
  </si>
  <si>
    <t>royalty_incentive</t>
  </si>
  <si>
    <t>tariff_incentive</t>
  </si>
  <si>
    <t>credits_incentive</t>
  </si>
  <si>
    <t>stabilityyears_source</t>
  </si>
  <si>
    <t>stabilityyears_combined</t>
  </si>
  <si>
    <t>stabilityyears_combined_numerical</t>
  </si>
  <si>
    <t>stability</t>
  </si>
  <si>
    <t>vat_incentive</t>
  </si>
  <si>
    <t>wht_interest</t>
  </si>
  <si>
    <t>wht_incentive</t>
  </si>
  <si>
    <t>other_incentive</t>
  </si>
  <si>
    <t>incentive_dummy</t>
  </si>
  <si>
    <t>incentive_total</t>
  </si>
  <si>
    <t>Variable name</t>
  </si>
  <si>
    <t>Full name</t>
  </si>
  <si>
    <t>Explanation</t>
  </si>
  <si>
    <t>Type</t>
  </si>
  <si>
    <t>Unit</t>
  </si>
  <si>
    <t>Date</t>
  </si>
  <si>
    <t>dummy</t>
  </si>
  <si>
    <t>percent</t>
  </si>
  <si>
    <t>years</t>
  </si>
  <si>
    <t>percentage points</t>
  </si>
  <si>
    <t>years/"indefinite"</t>
  </si>
  <si>
    <t xml:space="preserve">Number of incentives </t>
  </si>
  <si>
    <t>Years of stability offered (indefinite if for entire term), combined and numerical</t>
  </si>
  <si>
    <t>Years of stability offered (indefinite if for entire term), combined from source and benchmark</t>
  </si>
  <si>
    <t>Loss carry forward years with source and benchmark combined</t>
  </si>
  <si>
    <t xml:space="preserve">Number of years losses can be carried forward. For contracts with no specification the legal limit (benchmark) is applied. </t>
  </si>
  <si>
    <t>Asia</t>
  </si>
  <si>
    <t>Africa</t>
  </si>
  <si>
    <t>Latin America</t>
  </si>
  <si>
    <t>region</t>
  </si>
  <si>
    <t xml:space="preserve">Commodity type (four main categories </t>
  </si>
  <si>
    <t xml:space="preserve">Number of years of tax holiday with 0 % CIT. Does not include tax exemptions from alternative minimum tax or exemptions during research and development phase. </t>
  </si>
  <si>
    <t xml:space="preserve">unlimited </t>
  </si>
  <si>
    <t xml:space="preserve">Depreciation </t>
  </si>
  <si>
    <t>Accelerated depreciation factor</t>
  </si>
  <si>
    <t>Corporate Income Tax and Resource Rent Taxes</t>
  </si>
  <si>
    <t xml:space="preserve">Deduction on capital </t>
  </si>
  <si>
    <t xml:space="preserve">Loss carry forward </t>
  </si>
  <si>
    <t>Loss carry forward factor</t>
  </si>
  <si>
    <t xml:space="preserve">Property tax or mining license fee </t>
  </si>
  <si>
    <t>Property tax and license fee factor</t>
  </si>
  <si>
    <t xml:space="preserve">Royalty rates </t>
  </si>
  <si>
    <t>Royalty rates factor</t>
  </si>
  <si>
    <t xml:space="preserve">Tariffs, import, customs, excise duties </t>
  </si>
  <si>
    <t>Tariffs, excise taxes factor</t>
  </si>
  <si>
    <t>Tax credits and allowances factor</t>
  </si>
  <si>
    <t>Tax stability agreement factor</t>
  </si>
  <si>
    <t xml:space="preserve"> VAT, sales tax </t>
  </si>
  <si>
    <t>VAT factor</t>
  </si>
  <si>
    <t xml:space="preserve">Withholding tax on interest, dividends, royalties, and payments to foreign residents </t>
  </si>
  <si>
    <t>WHT factor</t>
  </si>
  <si>
    <t>Miscellaneous Clauses</t>
  </si>
  <si>
    <t>factor miscellaneos</t>
  </si>
  <si>
    <t>Links</t>
  </si>
  <si>
    <t>IGF Comments</t>
  </si>
  <si>
    <t xml:space="preserve">(1) Deduction of the cost of constructing a road over a period of 15 years commencing with a deduction in the year in which the road is completed. 
(2) Pre-production cost on a straight-line basis over the pre-production cost recovery period (the lesser of 15 years; and the number of years remaining in the License or Authorization).
(3) Deduction of the cost of acquiring a asset (other than a building or rights to occupy a building) for a year on a straight-line basis over the lesser of the effective life of the asset; and 5 years commencing with a deduction in the year in which the asset is acquired. 
(4) Deduction of the expense (other than annual rent to construct or acquire an asset that is a building or to acquire rights to occupy a building) on a straight-line basis over 15 years, commencing with a deduction in the year in which the expense is incurred. 
(5) Deduction of the expense to acquire a Mining Authorization or Mining License in a straight-line basis over the period to which the Authorization, License or Contract applies. </t>
  </si>
  <si>
    <t>CIT rate is 20%, unless a mining company applies for tax stability in which case the CIT rate increases to 30%.</t>
  </si>
  <si>
    <t xml:space="preserve">The limit on the recognition of net operating losses does not apply to a mining company. Losses may be treated as a deductible expense in the following year. </t>
  </si>
  <si>
    <t xml:space="preserve">The Income Tax Law is stabilised for 5 to 8 years from the start of the mining license/contract. The CIT rate of 30% shall be applied without regard to subsequent changes.
 </t>
  </si>
  <si>
    <t>Deduction of any expense related to environmental and social obligations.</t>
  </si>
  <si>
    <t>https://www.usaid.gov/sites/default/files/documents/1871/Income%20Tax%20Law%202009%20-%20English.pdf</t>
  </si>
  <si>
    <t>Surface Rent: 
(1) May vary by License, prescribed by the sector ministry.
(2) Exemption for Reconnaissance activities.
Land Tax:
Exemption on land taxes.</t>
  </si>
  <si>
    <t>http://mom.gov.af/Content/files/Afghanistan-%20Minerals%20Law-19-May-2015%20English.pdf</t>
  </si>
  <si>
    <t>Protection with respect to expropriation, nationalization, deprivation, and confiscation of any assets owned and/or used by the Company.</t>
  </si>
  <si>
    <t>https://resourcecontracts.org/contract/ocds-591adf-9736395382/view#/search/VAT</t>
  </si>
  <si>
    <t>Contract is incomplete. No annex is available to review royalty rates.</t>
  </si>
  <si>
    <t>Future changes to existing Mineral Laws shall have no bearing on the terms, conditions, or validity of the contract, unless incorporated within a jointly agreed addendum. Health and safety issues are exempted.</t>
  </si>
  <si>
    <t xml:space="preserve">http://resourcecontracts.org/contract/ocds-591adf-9771948110/view#/ </t>
  </si>
  <si>
    <t>Future exemptions from the surface rent requirements are applicable to the Company.</t>
  </si>
  <si>
    <t xml:space="preserve">Items imported by the Company or its subcontractors no longer needed for use in connection with the Project may be sold outside Afghanistan and re-exported free of all customs duties and levies. </t>
  </si>
  <si>
    <t>Agreement to renegotiate every 5 years on the same conditions except those relating to taxation, royalty payments, land rent, among other financial obligations.</t>
  </si>
  <si>
    <t xml:space="preserve">The government will grant the company the same benefits as granted to similar companies. </t>
  </si>
  <si>
    <t>https://resourcecontracts.org/contract/ocds-591adf-8810576476/view#/text/page/17/annotation/7794</t>
  </si>
  <si>
    <t xml:space="preserve">(1) New equipment and machinery with a lifetime of more than 5 years and exclusively used for mining activities can be the subject of accelerated depreciation. The amount of the first annual amortization expense, calculated according to the duration of normal use, is doubled. This duration is then reduced to a year.
(2) Companies taxed according to the real profit regime may depreciate several fixed assets on a declining balance basis. Excluded from the benefit of accelerated depreciation are assets that were already used at the time of their acquisition as well as those with a useful life of less than 3 years. 
For reference: Taxpayers who are natural or legal persons whose annual turnover before tax is equal to or greater than CFA 50,000,000 francs are placed under the system of normal actual taxable profits.
</t>
  </si>
  <si>
    <t>Tax on the profits of industrial, commercial and agricultural activities or the tax on the companies (BIC) is taxed at different rates. The following rates shall be applied for each income bracket on the taxable profit:
From 0 to 500,000 CFA francs : 10%.
From 501,000 to 1,000,000 CFA francs: 20%.
More than 1,000,000,000 CFA francs: 27.5%.</t>
  </si>
  <si>
    <t>Import duties and purchases made by companies under the management of large companies are exempt.</t>
  </si>
  <si>
    <t>VAT rate: 18% on business transactions.</t>
  </si>
  <si>
    <t xml:space="preserve">WHT rate on interests: 12.5%/25%
Interest, arrears and any other income from current accounts included in income from the exercise of a mining or quarrying activity are exempt from tax under certain conditions: the contractor is a mining operator or quarry; and, the transactions recorded in the current account relate exclusively to the mining or quarrying of both parties.
WHT rate on dividends: 13%
WHT rate on royalties: 20%
</t>
  </si>
  <si>
    <t xml:space="preserve">https://www.dropbox.com/sh/seibpk4bncw6l4p/AADnOic9RD79GBjcg-bIz9B7a?dl=0 </t>
  </si>
  <si>
    <t xml:space="preserve">WHT rates have been collected from Withholding Tax Rates 2018 accessed on : https://www2.deloitte.com/content/dam/Deloitte/global/Documents/Tax/dttl-tax-withholding-tax-rates.pdf </t>
  </si>
  <si>
    <t xml:space="preserve">Holders of mineral research and construction titles are exempt from:
- (BIC);  
- minimum lump-sum tax (when the company does not make a profit).
Holder of an operating license is exempt for a period of 7 years from: 
- minimum lump-sum tax.
For mining projects that are less than 14 years the period of exemption may not exceed half the duration of the operating phase. 
The exemptions shall run from the date of first commercial production.
</t>
  </si>
  <si>
    <t xml:space="preserve">Surface Rent:
Mining Law: Amount, basis, rate and conditions of recovery of surface taxes and fees for granting, renewal and transfer are determined by regulation. 
Mining Decret: Surface taxes on mining authorizations and titles of mining substances are fixed per square kilometre (km2). See Decree No. 2017-023. 
Property Tax:
Holder of an operating license is exempt for a period of 7 years from the property tax. For mining projects that are less than 14 years the period of exemption may not exceed half the duration of the operating phase. The exemptions shall run from the date of first commercial production.  </t>
  </si>
  <si>
    <r>
      <rPr>
        <i/>
        <sz val="11"/>
        <rFont val="Calibri"/>
        <family val="2"/>
      </rPr>
      <t>BF Mining Decret</t>
    </r>
    <r>
      <rPr>
        <sz val="11"/>
        <color rgb="FF000000"/>
        <rFont val="Calibri"/>
        <family val="2"/>
      </rPr>
      <t>: 
8% for uranium;  
7% for diamonds and precious stones; 
3% to 5% for gold depending on the price per ounce of gold fixed by the LME (3% if the price per ounce is less than USD 1000); 
4% if the price per ounce of gold is between USD 100 and USD 1300; 
5% if the price per ounce of gold is higher than USD 1300.                                                                                                                                   
4% for other precious metals. 3% for base metals and other mineral substances. 
Apply to private gold buying and exporting counters. However, the export tax through the authorized State structure is set at CFAF 200/gram.</t>
    </r>
  </si>
  <si>
    <t>(1) During the research phase:
Import of materials intended to facilitate research activities are subject to the payment of customs duty of category 1 of the Customs Tariff at the rate of 5%; and the royalty statistics at 1% among others. 
It also extends to the Fuels and Lubricants intended for research activities.
Regime of the temporary admission apply.
Geo Services companies benefit from the incentive to the extent that they act as sub-contractors.
(2) During the work preparatory phase:
During the period of the work preparatory to the mining, which is three years maximum, holders of a license to industrial exploitation are exempt of customs duty on the import of equipment, raw materials, materials, fuel and lubricants with the exception of the statistical royalty at the rate of 1%; among others.
Regime of the temporary admission for the equipment and materials imported in the framework of these work apply.
The duration of the exemptions must not exceed two years in the mines. Exemption could be extended one year. 
(3) During the operation phase:
From the date of first commercial production, import of materials for the production of energy and the operation of special purpose vehicles or worksite are subject to the payment of customs duty at the rate of 5%; and of the royalty statistics at the rate of 1%; among others.
Regime of the temporary admission could apply.</t>
  </si>
  <si>
    <t xml:space="preserve">Stabilization of the tax and customs regime during the period of validity of the permit apply. 
No legislative and regulatory frameworks that increase the tax burden will apply. 
Stabilization is guaranteed for the life of the mine as indicated in the feasibility study without exceeding 20 years. 
Stabilization does not cover the possible extensions of the life of the mine.
</t>
  </si>
  <si>
    <t>(1)  During research phase: 
Exemption of VAT on imports and acquisitions under the internal system of the goods necessary to the achievement of the geological activities, and the services provided by the firms of Geo Services.
(2) During the preparatory work phase: 
Exemption of VAT under certain conditions:
(i) When the work is carried out by the holder of the operating permit/authorization, the VAT exemption applies for:
- imports of the materials, and the equipment necessary to the achievement of the technical infrastructure of the mine
- to acquisitions in the internal system of equipment for local manufacture
- the services provided by the firms of geo-services and assimilated.
(ii) When the construction of the mine is the subject of a construction contract Key in hand, the VAT exemption applies at the time of the VAT invoiced under the contract.</t>
  </si>
  <si>
    <t xml:space="preserve">(1) Holders of mineral research and construction titles are exempt from:
- the employer tax and learning tax;
- the contribution of the patent;
- the tax on legal registration of capital raising activities.
(2) The establishment of a provision for the reconstitution of the mineral deposit is free of company tax.
</t>
  </si>
  <si>
    <t>https://www.a-mla.org/masteract/583 , http://www.mining-conflicts-burkina.net/pdf/DECRET%202017-MINEFID-MEMC%20TAXES%20&amp;%20%20REDEVENCES.pdf</t>
  </si>
  <si>
    <t>During the production phase: 
Tax on the profits of industrial, commercial and agricultural activities or the tax on the companies (BIC) is reduced by 10 points.</t>
  </si>
  <si>
    <t xml:space="preserve">During the preparatory work phase, exemption of customs duties apply.
</t>
  </si>
  <si>
    <t>No new taxes or charges of any kind shall be applicable to the Investor (as such, the base rates as they were on the date of grant of the permit) excluding duties, taxes and mining royalties. Stabilization applies for the term of this Agreement and any renewals.</t>
  </si>
  <si>
    <t>(1) Exemption during 7 years of the Patent Contribution; the Employers' and Apprenticeship Tax (TPA); and the Dead Hand Property Tax (TBMM). 
(2) Tax on the income from movable assets (IRVM) reduced by half.</t>
  </si>
  <si>
    <t>http://resourcecontracts.org/contract/ocds-591adf-3029744647/view#/</t>
  </si>
  <si>
    <t>No new taxes or charges of any kind shall be applicable to the Investor (as such, the base rates as they were on the date of grant of the permit) excluding duties, taxes and mining royalties. Stabilization of exchange regulations as well.
Stabilization applies for the term of this Agreement and any renewals.</t>
  </si>
  <si>
    <t>http://resourcecontracts.org/contract/ocds-591adf-4094040303/view#/</t>
  </si>
  <si>
    <t>No new taxes or charges of any kind shall be applicable to the Investor (as such, the base rates as they were on the date of grant of the permit), excluding duties, taxes and mining royalties. Stabilization of exchange regulations as well.
Stabilization applies for the term of this Agreement and any renewals.</t>
  </si>
  <si>
    <t>http://resourcecontracts.org/contract/ocds-591adf-6603720058/view#/</t>
  </si>
  <si>
    <t>During the production phase:
Tax on the profits of industrial, commercial and agricultural activities or the tax on the companies (BIC) is reduced by 10 points.</t>
  </si>
  <si>
    <t>(1) Exemption during 7 years of the Patent Contribution; the Employers' and Apprenticeship Tax (TPA); and the Dead Hand Property Tax (TBMM). 
(2) Tax on the income from movable assets (IRVM) reduced by half.</t>
  </si>
  <si>
    <t>http://resourcecontracts.org/contract/ocds-591adf-4275857516/view#/</t>
  </si>
  <si>
    <t>On royalty rates, proportional fee calculated quarterly as a percentage of the FOB value of the quarterly production. (No annex available to see rates)</t>
  </si>
  <si>
    <t xml:space="preserve">https://resourcecontracts.org/contract/ocds-591adf-9793996799/view#/text </t>
  </si>
  <si>
    <t xml:space="preserve">During the production phase: 
Tax on the profits of industrial, commercial and agricultural activities or the tax on the companies (BIC) is reduced by 10 points. 
</t>
  </si>
  <si>
    <t>http://resourcecontracts.org/contract/ocds-591adf-8586378215/view#/</t>
  </si>
  <si>
    <t>Exemption during the research phase.</t>
  </si>
  <si>
    <t xml:space="preserve">3% for gold and precious metals. 
Exemption during research phase.                                                                                                                                                                        
</t>
  </si>
  <si>
    <t>During the research phase, exemption of customs duties apply.
During the operation phase, the company will pay a cumulative 11% for its imports provided the goods fall within the first category of the Customs Administration's tariff nomenclature. The benefit is extended to subcontractors.</t>
  </si>
  <si>
    <t>During the period of validity of this Convention, no unilateral modification will apply. The operating company will not be subject to the taxes, charges, levies, rights, contributions and all other charges.</t>
  </si>
  <si>
    <t>http://resourcecontracts.org/contract/ocds-591adf-3188330579/view</t>
  </si>
  <si>
    <t xml:space="preserve">CIT rate: 30% </t>
  </si>
  <si>
    <t>finances.gov.bi/sites/default/files/Reglementation/Lois/loi%201-02_24012013%20relative%20aux%20Impots%20sur%20les%20Revenus.pdf</t>
  </si>
  <si>
    <t>https://www.a-mla.org/masteract/859</t>
  </si>
  <si>
    <t>There is no incentive regarding royalty rates. The general rule is below:
(1) The holders of mineral exploitation titles are subject to an ad valorem royalty. The rate is fixed as follows: 
4% base metals; 
5% precious metals; 
7% precious stones;  and 
2% other minerals.(2) Quarries and Artisanal mines- The rate is fixed as follows: 
3% base metals; 
2% precious metals; 
2% precious stones; 
1.5% other mineral substances.</t>
  </si>
  <si>
    <t>For the duration of the Agreement, the licensee will be subject to the tax and customs legislation in force at the time the operating license was granted. However, a more favorable provision of a new tax law or customs system will be extended to the mining title holder who requests it. Where the operating license holder opts for a more favorable treatment, it be must be adopted entirely.</t>
  </si>
  <si>
    <t>https://resourcecontracts.org/contract/ocds-591adf-3188330579/view#/</t>
  </si>
  <si>
    <t>Law</t>
  </si>
  <si>
    <t>Depreciation computed considering the probable period of usage of the asset according to the norms of each operation. To see the list of depreciation rates see Section 7 of the Law in the "Raw Data" sheet.</t>
  </si>
  <si>
    <t>CIT rate: 30%</t>
  </si>
  <si>
    <t>Losses can be carried forward for a period of 4 years.</t>
  </si>
  <si>
    <t>VAT rate: 19.25%. Sale of mining products however is exempt from VAT provided they are subject to specific taxes exclusive of tax on turnover.</t>
  </si>
  <si>
    <t xml:space="preserve">WHT rate on dividends: 16.5% 
WHT rate on royalties: 15%
WHT rate on interests: 0/16.5%. The 2014 Finance Law confirms that interest on loans paid to non-resident lenders or creditors is exempt from WHT.
WHT rate on fees for technical services, digital services and professional activities: 15%
</t>
  </si>
  <si>
    <t xml:space="preserve">https://www.cameroontradehub.cm/uploads/media/loi/0001/01/1d0cf23e7bc4a7a8d3af36ce8b87648ac27cd99b.pdf </t>
  </si>
  <si>
    <t>WHT rates were taken from the latest PKF International Worldwide Tax Guide - 2018 2019. 
See:  https://www.pkf.com/publications/tax-guides/pkf-international-worldwide-tax-guide-2018-19/</t>
  </si>
  <si>
    <t>Accelerated depreciation at the rate of 1.25% of the normal rate for specific fixed assets .</t>
  </si>
  <si>
    <t>Losses can be carried forward for a period of 5 years.</t>
  </si>
  <si>
    <t>Exploration Permit holders shall be granted temporary entry status for their equipment used for exploration, as well as for professional equipment, machinery, appliances, mining site vehicles and spare parts.
The materials and spare parts required for the operation of the plant and professional equipment shall be imported duty-free.
Special lubricants required for the operation of exploration plant and equipment shall be imported duty-free.</t>
  </si>
  <si>
    <t>Stability of the tax and customs regime shall be guaranteed for legal persons holding industrial mining and quarry operation licenses and permits. Holders of exploration permits may be entitled to the same guarantee under some conditions.
(1) Exploration permit: stabilization for the duration of the permit, including;
(2) Quarry license and permit: initial duration of the license or permit;
(3) Industrial mining permits: mining period that enables the investor to reach a 15% IRR. In any case, this period shall not exceed 15 years.</t>
  </si>
  <si>
    <t>During the research phase, and up to the start of production, mining companies are exempt from VAT on local purchases and on imports of materials and equipment directly related to mining operations appearing on a list adopted jointly by the Ministers of Mines and Finance.
During the exploitation phase, the products intended for export are zero rated for VAT. However, the products released for consumption on the local market are liable to taxes which apply to similar imported products.</t>
  </si>
  <si>
    <t>http://www.assnat.cm/images/adopted-laws/9th-legislative/laws-nov-2016/2016.017eng.pdf</t>
  </si>
  <si>
    <t xml:space="preserve">The right to elect to an accelerated tax depreciation at any time during the project operations in accordance with year acceleration coefficient of 1.25. Depreciation deferred at the time of a deficit shall be carried forward without limitation.  </t>
  </si>
  <si>
    <t>CIT rate: 25%. Exempted during the 5 year period from the Project Commissioning.</t>
  </si>
  <si>
    <t>During the construction phase:
The Company, its Shareholders, its Subsidiaries, Contractors and Subcontractors should have a complete exemption (0%) on customs duties on imported goods and services. 
During the exploitation phase: 
The Company, its Shareholders, its Subsidiaries, Contractors and Subcontractors will be:
- Exemption (0%) on fuel and capital import and capital replacement equipment. 5% on imported food and 2% on everything other item;
- Exemption (0%) from SGS Inspection Tax subject to State’s inspection rights.</t>
  </si>
  <si>
    <t>During the construction phase, VAT on imported goods is exempted. 
During the exploitation phase VAT on imported goods and services is exempted.</t>
  </si>
  <si>
    <t>During the exploitation phase:                                                                                                                                                  
WHT services exempted: 0%; 
WHT rate on dividends paid or deemed distributions: 5%</t>
  </si>
  <si>
    <t>DEDUCTIONS
(1) Right to tax deductibility of any expenditures relating to the Project Operations without any limitations to the threshold, subject to compliance with requirements concerning justifications, documentation and Arm’s Length pricing. 
(2) Right to tax deductibility of all rehabilitation costs and provisions (including the costs associated with mine closure).</t>
  </si>
  <si>
    <t>http://resourcecontracts.org/contract/ocds-591adf-0864633129/view#/</t>
  </si>
  <si>
    <t>Exemption of CIT during preparatory phase.</t>
  </si>
  <si>
    <t>During the preparatory works phase:
(1) Exemption of taxes and customs duties on the materials, inputs and capital goods necessary for production as well as on the first batch of spare parts accompanying the start-up equipment, with the exception of passenger vehicles, office equipment and supplies.
(2) Exemption from taxes and customs duties on replacement equipment in the event of a technical incident and on equipment to be used for an extension of the operation
All customs exemptions provided exclude taxes for services rendered. 
During the production phase: The export of samples intended for industrial analysis and testing as well as of any products extracted and processed locally is exempt from duties and exit taxes.</t>
  </si>
  <si>
    <t>Stability of the tax and customs regime for the company, affiliates and subcontractors. When the company considers that a legislative measure, regulatory or administrative decision by the State produces an adverse effect on the rights and obligations arising from the Convention for the Company and third party beneficiaries, the Company has the right to request that the latter is not applied to the company, or to third party beneficiaries.  </t>
  </si>
  <si>
    <t>During exploitation phase, products intended for export are subject to the zero rate of VAT. Exemption of products released for consumption on the local market.</t>
  </si>
  <si>
    <t xml:space="preserve">http://resourcecontracts.org/contract/ocds-591adf-7304502537 </t>
  </si>
  <si>
    <t xml:space="preserve">Stability of the legal, tax, customs and exchange control regime, as well as stability of the rates and bases for assessment of taxes, duties and fees. No modification of the legal, fiscal and customs regimes currently in force in such a way as to adversely affect the rights and obligations.
</t>
  </si>
  <si>
    <t>http://resourcecontracts.org/contract/ocds-591adf-0274601496/view#/</t>
  </si>
  <si>
    <t>Maximum annual depreciation rates will vary between 2.22% and 20%. It is increased by 25% if the depreciable good is used daily for 16 hours and proportionally in higher fractions, provided this is demonstrated.</t>
  </si>
  <si>
    <t xml:space="preserve">Amounts are deductible for depreciation caused by normal wear and tear or deterioration or by obsolescence of goods used in businesses or income producing activities, equivalent to the aliquot or sum necessary to amortize 100% of their cost during the useful life of said goods, provided that they have rendered service in the taxable year. </t>
  </si>
  <si>
    <t xml:space="preserve">(1) Legal entities that directly make investments in the control, conservation and improvement of the environment shall be entitled to take a tax credit of 25% of the investments from their income tax. 
(2) The VAT paid on the importation of heavy machinery for use by basic industries may be used as a tax credit (discount) for income tax purposes. The mining industry is considered a basic industry for these purposes.
</t>
  </si>
  <si>
    <t>The VAT that is triggered by the importation of heavy machinery for basic industries (mining) must be settled and paid with the import declaration. The temporary import of heavy machinery for basic industries does not trigger VAT as long as said machinery is not produced in the country.</t>
  </si>
  <si>
    <t xml:space="preserve">WHT rate on technical assistance services, technical services and consulting (rendered in Colombia or abroad): 15%                                                                                                         
WHT rate on royalties in acquisition and exploitation of intangibles (other than software): 15%                                                                                                                                             
WHT rate on interest and leasing payments, with some exceptions: 15%
</t>
  </si>
  <si>
    <t>https://estatuto.co/</t>
  </si>
  <si>
    <t xml:space="preserve">(1) CIT rate: 34% for 2017, and 33% for 2018 onwards. CIT surtax rate: 6%  for 2017 and 4% for 2018. Free trade zone is 20% in the industrial free trade zones that qualify as "manufacturing users" or "user that provide services". 
(2) Taxpayers can offset tax losses in the following 12 taxable periods. </t>
  </si>
  <si>
    <t xml:space="preserve">When dealing with the costs of acquisition or exploration and exploitation of non-renewable natural resources, the amortization may be made based on the system of technical estimation of the cost of operating units (Units of Operation) or of straight-line amortization in a term of not less than 5 years. When investments made in exploration are unsuccessful, the amount may be amortized in the year in which such condition is determined and in any case at the latest within two years.
</t>
  </si>
  <si>
    <t>Exemption on Departmental and Municipal Taxes direct or indirect for mining exploration and exploitation activities. See IGF Comments.</t>
  </si>
  <si>
    <t xml:space="preserve">Disbursements made in both operating and non-producing, continuous or discontinued areas are considered depreciable investments. 
</t>
  </si>
  <si>
    <t>The royalty consists of a percentage, fixed or progressive, of the exploited gross product and its by-products, calculated or measured at the mine gate, payable in cash or in kind.     
                                                                                                                                                                           Royalty rates:                                                                                                                                                                                                                                                                                             10% Coal (exploitation of more than 3 million tons per year) 
5% Coal (exploitation of less than 3 million tons per year) 
12% Nickel 
5% Iron ore and copper 
4% Gold and silver 
6% Alluvium gold in concession contracts 
5% Platinum 
12% Salt 
Limestones, gypsum, clays and gravel 1%
Radioactive minerals 10%
Metallic Minerals 5%
Non-metallic minerals 3%.
Construction materials 1%</t>
  </si>
  <si>
    <t>Royalties and the system for setting and readjusting them shall be that in force at the time of the concession contract and shall apply throughout its term.</t>
  </si>
  <si>
    <t>All payments made to coal-producing solidarity economy organisations regarding the purchase of coal shall be exempt from all WHT. 
Solidarity economy organisations are characterized by associative work and by the redistribution of their surpluses for the benefit of their members and communities, with practices based on solidarity.</t>
  </si>
  <si>
    <t>National Government may grant a Tax Reimbursement Certificate (CERT) to taxpayers who increase investments in Colombia. Reimbursement will correspond to a percentage of the value of the increase. The value of the CERT shall not constitute taxable income for the person who receives or acquires it and may be used for the payment of national taxes administered by DIAN.</t>
  </si>
  <si>
    <t>http://www.minambiente.gov.co/images/normativa/leyes/2001/ley_0685_2001.pdf                                             
https://www.minminas.gov.co/documents/10180//23517//21663-2210.pdf                                                                                                           http://www.defensoria.gov.co/public/Normograma%202013_html/Normas/Ley_756_2002.pdf</t>
  </si>
  <si>
    <t>(1) A Municipal Tax in Colombia is the Industry and Commerce Tax which is calculated over the income obtained in the annual or bimonthly taxable period and deduct from this value returns, rebates, discounts, among others. Therefore it has been considered as a tax based on profits and has been included under Column H "Corporate Income Tax and Resource Rent Tax".
(2) On property tax, there is discretionality for autorithies to determine the amounts to be paid. Quotas and rights will be fixed by the mining authority based on the number of hectares, production, minerals, complexity of the service, equipment required, among others.</t>
  </si>
  <si>
    <r>
      <t xml:space="preserve">Stability contracts could be signed for those who make new investments or expand existing investments in Colombia for the amount of 7,500 legal monthly minimum wages (LMMW) to carry out mining activities. There is a premium payment in exchange for the stabilization benefit. Premium equal to 1% of the value of the investment made each year.
</t>
    </r>
    <r>
      <rPr>
        <i/>
        <sz val="11"/>
        <rFont val="Calibri"/>
        <family val="2"/>
      </rPr>
      <t>LMMW meaning: No worker in Colombia can be paid less than a mandatory minimum rate of pay.</t>
    </r>
  </si>
  <si>
    <t>http://www.alcaldiabogota.gov.co/sisjur/normas/Norma1.jsp?i=17028</t>
  </si>
  <si>
    <t xml:space="preserve">http://www.resourcecontracts.org/contract/ocds-591adf-6820918614/view#/pdf </t>
  </si>
  <si>
    <t>On royalty rates:
10% Coal (exploitation of more than 3 million tons per year) 
5% Coal (exploitation less than 3 million tons per year)</t>
  </si>
  <si>
    <t>https://www.resourcecontracts.org/contract/ocds-591adf-0748908016/view#/pdf</t>
  </si>
  <si>
    <t>http://www.resourcecontracts.org/contract/ocds-591adf-5252856192/view#/pdf</t>
  </si>
  <si>
    <t xml:space="preserve">Coal consumed in the development of production operations will be exempt from royalties. </t>
  </si>
  <si>
    <t>http://www.resourcecontracts.org/contract/ocds-591adf-6346790077/view#/pdf</t>
  </si>
  <si>
    <t>http://www.resourcecontracts.org/contract/ocds-591adf-8594035162/view#/pdf</t>
  </si>
  <si>
    <t xml:space="preserve">CIT rate: 35% </t>
  </si>
  <si>
    <t xml:space="preserve">WHT rate on dividends: 20%
WHT rate on professional services: 14%
</t>
  </si>
  <si>
    <t>http://www.impots.cm/uploads/Telechargement/CODEGENERALDESIMPOTS2017.pdf                                                                                      http://www.dgi.gouv.cd/documentation/code-des-impots/182-code-des-impots.html</t>
  </si>
  <si>
    <t>CIT rate: 30% for mining companies. Special tax on excess profits is 50%.</t>
  </si>
  <si>
    <t xml:space="preserve">Losses are carried forward for a period of 5 years.
</t>
  </si>
  <si>
    <t xml:space="preserve">Surface tax:                                                                                                                                                                                                                                                     
During research phase: 0.2 to 0.4 USD/ha                                                                                                                                                                                                                                                             
During the operation phase: 0.4 to 0.8 USD/ha                                                                                                                                                                                                                                                       </t>
  </si>
  <si>
    <t>0% for the materials of construction of current use;
1% for industrial minerals, hydrocarbons solids and other substances;
1% for iron and ferrous metals;
3.5% for the non-ferrous metals and/or base metals;
3.5% for precious metals;
6% for precious stones;
10% for strategic substances.</t>
  </si>
  <si>
    <t xml:space="preserve">(1) Before the date of commencement of mining operations all mining capital goods imported shall be subject to an entry fee at the rate of 2%, provided some conditions.
(2) From the date of commencement of exploitation, for a period ending at the end of the 3rd year from the date of first production, all imported goods of a strictly mining nature are subject to the single rate of 5%, provided some conditions.
(3) All intermediate goods and other consumables are taxed at 10%.  
(4) Fuels and lubricants intended for mining activities are subject to the 5% rate.  </t>
  </si>
  <si>
    <t>Stabilisation of the tax, customs and exchange regime in the event of any legislative amendment within 5 years from the date of:  
(a) the entry into force of this Code (2018) for valid mining rights existing on that date; 
(b) the granting of the mining right of exploitation acquired subsequently under a valid Research Permit existing on the date of the coming into force of this Act.</t>
  </si>
  <si>
    <t xml:space="preserve">WHT rate on dividends: 10%
WHT rate on interest: 10%                                                       </t>
  </si>
  <si>
    <t xml:space="preserve">Establishment of provision for reconstitution of deposit and rehabilitation of the site is free of tax.   
</t>
  </si>
  <si>
    <t>https://www.a-mla.org/masteract/7
2018 revision law: 
https://www.dropbox.com/sh/8it01fuofeq8uwi/AADHLYRFZ4uwfMlSB9-Wy4Fma?dl=0</t>
  </si>
  <si>
    <t>(1) In parallel, the revised law contains a new provision, part of article 220, which allows the Prime Minister to grant province-specific incentives. The provision is very vague and could become a discretionary mechanism to grant tax incentives to mining projects.                                                                                                                                      (2) Accelerated Depreciation rules existed in Code Minier 2002. Not anymore.                                                                                                                                                                                      The amount of the first annual fee to an exceptional amortization is equal to 60% of the cost price of the asset considered. The declining-balance depreciation applies for each of the subsequent taxable periods.
Are excluded from the system of degressive depreciation:                                                                                                                                                                                              (a) the depreciable items whose duréenormale of use is less than four years or greater than twenty years; (b) the patents, trademarks, the funds of commerce, the clientele, the name and any other intangible asset. Subject to the provisions of the preceding paragraphs of this Article and of Article 250 of the present Code, it makes application of the provisions of the common law with respect to depreciation.
The rules applicable to depreciation are those of linear depreciation.                                                                                                                                                                                            (3) Code Minier 2002 royalty rates:                                                                                                                                                                                                                                                                                    0.5% for iron or ferrous metals, 
2% for non-ferrous metals, 
2.5% for precious metals, 
4% for precious stones,
1% for industrial minerals, solid hydrocarbons and other substances not specifically mentioned, and,
0% for standard construction materials. (4) Under the Code Minier 2002, the incumbent enjoys a tax credit equal to a third of the mining royalty paid on the products sold to an entity of transformation established on the national territory"</t>
  </si>
  <si>
    <t xml:space="preserve">Exemption from all duties, taxes and levies, direct or indirect, including the contribution on the turnover on import and export, fiscal or parafiscal, of any nature whatsoever, present or future, under certain conditions and with the exception of the administrative import duty.
The exemption applies during the period of exploration and construction of the mines and the first 15 years following the Start Date of Operation of each mine. 
</t>
  </si>
  <si>
    <t xml:space="preserve">Exemption from all duties, taxes and levies, direct or indirect, including the contribution on the turnover on import and export, fiscal or parafiscal, of any nature whatsoever, present or future, under certain conditions and with the exception of the administrative import duty. The exemption applies during the period of exploration and construction of the mines and the first 15 years following the Start Date of Operation of each mine. </t>
  </si>
  <si>
    <t xml:space="preserve">Exemption from all duties, taxes and levies, direct or indirect, including the contribution on the turnover on import and export, fiscal or parafiscal, of any nature whatsoever, present or future, under certain conditions and with the exception of the administrative import duty. The exemption applies during the period of exploration and construction of the mines and the first 15 years following the Start Date of Operation of each mine. 
</t>
  </si>
  <si>
    <t>Fiscal and customs regime including definitions, bases and rates of taxes, duties and customs duties shall be those in force on the date of entry into force of this Convention.</t>
  </si>
  <si>
    <t>Dividends, the interest, income and expenses of loans as well as royalties, director fees, are exempt from the Securities Contribution. The same applies to directors' fees allocated to members of the Board of Directors. Exemptions granted without prejudice to any other exemptions which may be granted to the shareholders.</t>
  </si>
  <si>
    <t xml:space="preserve">EXTENSION OF THE TAX AND CUSTOMS REGIME
Benefits and exemptions shall be granted to any natural or legal person involved in the implementation and exploitation of the project, and only for its activities where services relating to this project namely its contracting suppliers, subcontractors and service providers, its shareholders, its management officers, its corporate officers and experienced employees, its donors, its affiliated companies or those of its employees or donors. The enumeration is not restrictive.   
                                                                                                                                                                                                                                                                                                                                                                  ADDITIONAL EXEMPTIONS: 
(1) Exemption from the professional contribution on profits until the end of the 10th year following the date of the first commercial production of each exploration.
(2) Exempt from the exceptional contribution on expatriate remuneration. 
(3) Exempt from the contribution on domestic turnover from the date of entry into force of the Agreement until the end of the 5th year following the Date of Commencement of Operation of each factory mine. 
</t>
  </si>
  <si>
    <t>http://resourcecontracts.org/contract/ocds-591adf-9860696363/view#/</t>
  </si>
  <si>
    <r>
      <t xml:space="preserve">The company will pay to Cominière 1% of net turnover.
</t>
    </r>
    <r>
      <rPr>
        <i/>
        <sz val="11"/>
        <rFont val="Calibri"/>
        <family val="2"/>
      </rPr>
      <t>Cominière is a Private Limited Liability Company, SPRL, 90% owned by the government of DRC.</t>
    </r>
  </si>
  <si>
    <t xml:space="preserve">When subsequent laws and regulations fundamentally alter the economic balance of the project and the present contract, resulting in excessive load for one of the parties in the execution of its contractual obligations, the parties will seek in good faith an agreement to revise the terms of the contract and the modalities of the execution of the project in a manner that restores the economic balance as it has been foreseen at the time of the signature of the contract. </t>
  </si>
  <si>
    <t>http://resourcecontracts.org/contract/ocds-591adf-4534496341/view#/pdf</t>
  </si>
  <si>
    <r>
      <t xml:space="preserve">The company will pay to SODIMICO a sum of 2.5% of net turnover.
</t>
    </r>
    <r>
      <rPr>
        <i/>
        <sz val="11"/>
        <rFont val="Calibri"/>
        <family val="2"/>
      </rPr>
      <t xml:space="preserve">SODIMICO is a public company under Congolese law.
</t>
    </r>
  </si>
  <si>
    <t>http://resourcecontracts.org/contract/ocds-591adf-7818544606/view</t>
  </si>
  <si>
    <t>On Tax Stabilization, since the entry into force of the 2011 Mining Code, the granting of any advantage is subject to the investor submitting his economic and financial model for analysis by the competent State services.</t>
  </si>
  <si>
    <r>
      <t xml:space="preserve">The company will pay to GÉCAMINES a 2% of the gross sales revenue over the life of the project. 
</t>
    </r>
    <r>
      <rPr>
        <i/>
        <sz val="11"/>
        <rFont val="Calibri"/>
        <family val="2"/>
      </rPr>
      <t xml:space="preserve">GÉCAMINES is a state-controlled corporation under Congose Law.
</t>
    </r>
  </si>
  <si>
    <t>http://resourcecontracts.org/contract/ocds-591adf-7072066225/view#/pdf</t>
  </si>
  <si>
    <t xml:space="preserve">Exemption from any contribution on the turnover to export manganese crude ore, including exit rights.
The export of alloys of manganese will be exempt of any exit right for a period of 10 years from the date of first production of each mine. </t>
  </si>
  <si>
    <r>
      <t xml:space="preserve">Gecamines and Swanepoel will undertake the necessary steps to allow the company to obtain tax benefits.
</t>
    </r>
    <r>
      <rPr>
        <i/>
        <sz val="11"/>
        <rFont val="Calibri"/>
        <family val="2"/>
      </rPr>
      <t>Swanepoel Companies are engineering companies rendering civil and public works. GECAMINES and SWANEPOEL signed a protocol on 26 February 2001 
Preliminary Agreement for the creation of a Limited Liability Private Company</t>
    </r>
  </si>
  <si>
    <t xml:space="preserve">https://resourcecontracts.org/contract/ocds-591adf-2727436983/view#/search/Swanepoel </t>
  </si>
  <si>
    <t>Total exemption from all taxes with the exception of payment for registration or renewal of registration of mineral rights, professional contribution, contribution on the turnover to the interior, taxes on services payments, exceptional contribution on the remuneration of expatriates, contribution on the returned from movable capital assets, contribution on the rental income, land contribution, contribution on the vehicles, special tax of road traffic.</t>
  </si>
  <si>
    <t>Losses are carried forward for a period of 10 years.  As for depreciation, it will be deferred without time limit.</t>
  </si>
  <si>
    <t xml:space="preserve">Exempt from any right of exit and any contribution on the turnover to export, on the export of crude ore of manganese.
The export of alloys of manganese will be exempt of any right of exit for a period of 10 years from the date of first production of each mine. </t>
  </si>
  <si>
    <t>Stabilization of the tax and customs regime during the entire duration of the Convention. No legislative provision or regulation that enters into force after the convention will affect the benefits of the Convention.</t>
  </si>
  <si>
    <t>PROFESSIONAL CONTRIBUTION EXEMPTION
(a) Exempt from the professional contribution from the first production of each operating system and up to the expiry of the 5th year following that date.
(b) 50% of the rate of taxation in force from the sixth year following the date of first operation up to the end of the fifteenth year 
(c) The 16th year following the date of first production of each operation up to the end of the validity of the Convention, professional contribution will be established at the normal rate and cannot exceed 35%.
PROVISIONS
Provisions are deductible. All provisions may not exceed 25% of turnover or 55% of taxable profit expressed in US dollars and must be used for the purpose for which they were made within five years, except for the provision for the reconstitution of mining deposits, which remains subject to the time limits provided for in the Mining Act.</t>
  </si>
  <si>
    <t>http://resourcecontracts.org/contract/ocds-591adf-2862910055/view#/</t>
  </si>
  <si>
    <t>CIT Rate: 25%</t>
  </si>
  <si>
    <t>The VAT refund is not applicable to the oil used in the extraction, transport and commercialization of crude oil, nor to any other activity related to non-renewable resources, except in mining exports, in which the refund of the VAT paid will be applicable for the periods corresponding to January 1, 2018 onwards.</t>
  </si>
  <si>
    <t>WHT on dividends: equivalent to the difference between the maximum income tax rate for individuals and the CIT rate applied by the company.</t>
  </si>
  <si>
    <t>https://www.dropbox.com/home/Spanish%20Speaking%20Countries%20-%20Documents/Ecuador/Laws?preview=REGLAMENTO+GENERAL+A+LA+LEY+DE+MINERIA3.pdf                                                                                                                                                    https://www.comercioexterior.gob.ec/wp-content/uploads/downloads/2018/08/LEY-ORGÁNICA-PARA-EL-FOMENTO-PRODUCTIVO-ATRACCIÓN-DE-INVERSIONES.pdf</t>
  </si>
  <si>
    <t xml:space="preserve">On WHT rates, we are referring to PWC tax summary accessed on http://taxsummaries.pwc.com/ID/Ecuador-Corporate-Withholding-taxes </t>
  </si>
  <si>
    <t xml:space="preserve">Miners may request to the Internal Revenue Service for special accelerated depreciation for fixed assets that have a shorter useful life as a result of greater wear during the operation of a mining project. </t>
  </si>
  <si>
    <t>CIT and advance payments exemption for 15 years from the first year an income is generated for a basic industry.</t>
  </si>
  <si>
    <t xml:space="preserve">Large-scale mining
Not exceeding 8% for Gold, silver and copper (on the sale of the main ore and secondary ores).
Not exceeding 5% for Other than gold, silver and copper (on the sale of the main ore and secondary ores).
</t>
  </si>
  <si>
    <r>
      <t xml:space="preserve">Exemption from the "Tax on the Exit of Foreign Currency" on payments made abroad for import of capital goods and raw materials necessary for the development of the mining project. 
</t>
    </r>
    <r>
      <rPr>
        <i/>
        <sz val="11"/>
        <rFont val="Calibri"/>
        <family val="2"/>
      </rPr>
      <t>Concept of "Tax in the Exit of Foreign Currency": Tax applicable when a transfer of foreign currency abroad happens.</t>
    </r>
  </si>
  <si>
    <t>WHT rate on dividends: 0%</t>
  </si>
  <si>
    <t>http://www.oas.org/juridico/PDFs/mesicic4_ecu_mineria.pdf  
https://www.google.no/url?sa=t&amp;rct=j&amp;q=&amp;esrc=s&amp;source=web&amp;cd=1&amp;ved=2ahUKEwibn67OhIDiAhUC-6wKHWt0B2MQFjAAegQIBRAC&amp;url=http%3A%2F%2Fwww.sri.gob.ec%2FBibliotecaPortlet%2Fdescargar%2F4cdfe82a-6702-4147-917e-344eb79d8eae%2FCODIGO%2BORGANICO%2BDE%2BLA%2BPRODUCCION%252C%2BCOMERCIO%2BE%2BINVERSIONES%252C%2BCOPCI%255B2%255D.pdf&amp;usg=AOvVaw1sufz8idATcsHNczeLtLBV</t>
  </si>
  <si>
    <t xml:space="preserve">(1) According to the Code of Production, Commerce and Investments, certain mining activies quialify as basic industries.
For the purposes of this Code, the following economic sectors shall be understood as basic industries:
a. Smelting and refining of copper and/or aluminum; b. Iron and steel for the production of flat steel; c. Refining of hydrocarbons; d. Petrochemical industry; e. Cellulose industry; and, f. Construction and repair of naval vessels".
2) On Royalty rates, data collected from: http://www.sri.gob.ec/web/guest/regalias-a-la-actividad-minera
</t>
  </si>
  <si>
    <t>Exemption of the five-year advance on income tax for all new investment.</t>
  </si>
  <si>
    <t xml:space="preserve">100% deduction over depreciation and amortization related to:  
(1) acquiring machinery, equipment and technologies for implementing cleaner production mechanisms; 
(2) working on energy generation projects from renewable sources or productive activities to lessen environmental impacts; and 
(3) reducing emissions of greenhouse gases. </t>
  </si>
  <si>
    <t xml:space="preserve">Investment contracts may provide stability on tax incentives during the term of the contract. Investment contracts shall have a term of up to 15 years.
</t>
  </si>
  <si>
    <t>https://www.google.no/url?sa=t&amp;rct=j&amp;q=&amp;esrc=s&amp;source=web&amp;cd=1&amp;ved=0ahUKEwimnubY-LzZAhVJ66QKHfqnAa0QFggpMAA&amp;url=http%3A%2F%2Fwww.sri.gob.ec%2FBibliotecaPortlet%2Fdescargar%2F4cdfe82a-6702-4147-917e-344eb79d8eae%2FCODIGO%2BORGANICO%2BDE%2BLA%2BPRODUCCION%252C%2BCOMERCIO%2BE%2BINVERSIONES%252C%2BCOPCI%255B2%255D.pdf&amp;usg=AOvVaw1sufz8idATcsHNczeLtLBV</t>
  </si>
  <si>
    <t xml:space="preserve">Price greater than USD 5.51 - 8%,                                                                                                                                                                                                                                                        
From USD 4.01 to USD 5.50 - 7%,                                                                                                                                                                                                                                                                                            
Equal to or less than USD 4.00 -6%,                                                                                                                                                                                                                                                     
From USD 4.01 to USD5.50 - 7%,                                                                                                                                                                                                                                                              
Equal to or less than USD4.00 - 6%
</t>
  </si>
  <si>
    <t>http://www.resourcecontracts.org/contract/ocds-591adf-9316230710/view#/pdf</t>
  </si>
  <si>
    <t xml:space="preserve">On CIT matters:
When the contract was signed, CIT rates were for 2012 - CIT rate: 23%, 2013 onwards - CIT rate: 22%    
The Contract mentions that the State will participate in the benefits of the mineral exploitation in a percentage of at least 52% and the Mining Concessionaire in a maximum percentage of 48%.
On royalty rates: 
Price greater than USD 5.51 - 8%,                                                                                                                                                                                                                                                        
From USD 4.01 to USD 5.50 - 7%,                                                                                                                                                                                                                                                                                            
Equal to or less than USD 4.00 -6%,                                                                                                                                                                                                                                                     
From USD 4.01 to USD5.50 - 7%,                                                                                                                                                                                                                                                              
Equal to or less than USD4.00 - 6%
</t>
  </si>
  <si>
    <t>Linear depreciation rates: First Establishment Costs 33.33%; construction for commercial, craft or agricultural use 5%; passenger cars 33.33%; trucks and off-road vehicles 20%; machinery and equipment 20%; furniture and office equipment 10%; installation, fittings and fittings 10%; computer equipment 33.33%.                                                                                                                                                                 
Leasing companies benefit from a special depreciation regime for movable assets leased.</t>
  </si>
  <si>
    <t xml:space="preserve">CIT rate: 30%.     
</t>
  </si>
  <si>
    <t xml:space="preserve">Losses are carried forward for a period of 3 years. Depreciation applied and deemed deferred during a loss-making period may be carried forward without any time limit.
</t>
  </si>
  <si>
    <t>VAT rate: 18%. 
Exports and international transport are subject to 0%.</t>
  </si>
  <si>
    <t xml:space="preserve">WHT rate on dividends and interest: 10%
WHT rate on royalties: 15%
WHT rate non-wage income: 10%
WHT rate on services payments: 15%
</t>
  </si>
  <si>
    <t>https://www.dropbox.com/sh/e6twlttnvm1tbby/AACisZ_efo_i3bVPWCpzzonba?dl=0</t>
  </si>
  <si>
    <t>On WHT rates, we collected data from https://www.healyconsultants.com/guinea-company-registration/accounting-legal/ .</t>
  </si>
  <si>
    <t>Mining companies are allowed to use declining balance depreciation in accordance with the provisions of the General Tax Code.</t>
  </si>
  <si>
    <t xml:space="preserve">During Operating Phase miners are eligible for exemption of the Alternative Minimum Tax (IMF) for 3 years from the Date of First Commercial Production.
</t>
  </si>
  <si>
    <t xml:space="preserve">The issuance of Mining Title and Authorisations as well as renewal, extension, continuation, transfer, assignment, and Lease, are subject to the payment of a fixed fee. The amount and terms are determined by regulations.
</t>
  </si>
  <si>
    <t xml:space="preserve">3% for iron ore
0.075% for bauxite
Base Metals: Cuivre, Etain, Nickel, Zinc/ Concentrate, metal and Minor metals:
3.0% for Cobalt, Titanium, Molybdenum
Raw Diamonds: 
5.0% for Tax on industrial production 
3.5% for Tax on semi-industrial production
5% for Stone with a value per unit equal to or greater than USD 500 000 
2% for Precious Stones other than Diamonds (Emeralds, Rubies, Sapphires, etc.) and
other Gemstones Tax on industrial production  
1.5% for tax on semi-industrial production 
5% for stone with a value per unit equal to or greater than USD 500 000 
</t>
  </si>
  <si>
    <t xml:space="preserve">During construction phase, temporary admission regime applies.  
Flat tariff of 33% on most imports. Standard import duty rate applies on all imports not included on the “mining list”.
See IGF comments
</t>
  </si>
  <si>
    <t xml:space="preserve">Stabilization of the fiscal and customs regime is 15 years. Rates will neither be increased nor reduced. Expressly excluded from stabilization are fixed fees, royalties and surface royalties as well as excise duties and environmental taxes.
</t>
  </si>
  <si>
    <t xml:space="preserve">During exploration and construction phases, exempt from VAT.
During operation phase, only import of heavy fuel oil is exempt from VAT. Petrol, lubricants and other imported petroleum products are entitled to a VAT reimbursement.  </t>
  </si>
  <si>
    <t xml:space="preserve">WHT rate on dividends same as General Tax Code subject to tax treaties which offer a more favorable rate. </t>
  </si>
  <si>
    <t>Rehabilitation of Deposits is deductible from the taxable profit for the calculation of CIT.</t>
  </si>
  <si>
    <t>http://mines.gov.gn/docs/PDF/codes/Code_Minier_2011_amende_2013_bilingue_FR-EN.pdf</t>
  </si>
  <si>
    <t xml:space="preserve">On tariffs imports, customs, and excise duties, the mining list of products that benefit from exemption on imports we referred is not described in the Law. </t>
  </si>
  <si>
    <t xml:space="preserve">Exempt from CIT for 10 years. However, during the 10 year period Company should pay annual lump sum taxes following the start of commercial production.
</t>
  </si>
  <si>
    <t xml:space="preserve">Losses are carried forward for a period of 6 years following the last fiscal year of losses after the expiry of the 10 year tax exemption. Amortisation of expenses during the period of exemption can be accumulated and deferred over the 10 successive subsequent fiscal years. 
</t>
  </si>
  <si>
    <r>
      <t xml:space="preserve">During construction phase and possible </t>
    </r>
    <r>
      <rPr>
        <b/>
        <sz val="11"/>
        <rFont val="Calibri"/>
        <family val="2"/>
      </rPr>
      <t>extension work</t>
    </r>
    <r>
      <rPr>
        <sz val="11"/>
        <color rgb="FF000000"/>
        <rFont val="Calibri"/>
        <family val="2"/>
      </rPr>
      <t xml:space="preserve">, temporary admission regime applies.
From production, companies should pay the customs duties, with some exceptions such as the import of raw materials or consumables necessary for the transformation of ore into finished ore and semi-finished products on site and all petroleum products required for the production of energy. 
No customs duties are due on equipment, material, heavy machinery and machinery directly involved in the operation of rail and port infrastructure. 
Import of Petroleum products (except gasoline) exempt from all taxes (including VAT).  </t>
    </r>
  </si>
  <si>
    <t>Credit of 5% on any investment made in the course of the fiscal year, deductible from the taxable profit.</t>
  </si>
  <si>
    <t xml:space="preserve">The Convention shall constitute the law applicable between the Parties, notwithstanding any changes in domestic law, public or private, that may occur in Guinea. Changes regarding the national regulatory legislative context (economic and social development) will be applicable to the company insofar as it does not adversely affect its liability. 
Contract duration: 25 years duration and renewable.
</t>
  </si>
  <si>
    <t>Exempt from VAT on all imports, purchases and services necessary for the Project, with the exception of equipment and articles intended exclusively for personal use.
Import of Petroleum products (except gasoline) exempt from all taxes (including VAT). Possibility of full reimbursement of the credit of VAT.</t>
  </si>
  <si>
    <t xml:space="preserve">WHT rate from the income of direct subcontractors for their activity in Guinea more than 183 days per year: 10% for service providers and 10% after deduction of contract-related expenses for other direct subcontractors. 
</t>
  </si>
  <si>
    <t>Provision for the restoration of mining deposits is deductible from taxable profits for a maximum amount of 10%.</t>
  </si>
  <si>
    <t>http://resourcecontracts.org/contract/ocds-591adf-9642814017/view#/pdf</t>
  </si>
  <si>
    <t xml:space="preserve">On tariffs, customs duties (Column R46):
This is considered as an incentive because the "possible extension work" reference. 
On royalty rates:
10% for Bauxite  
5% for Bauxite Converted into Alumina   </t>
  </si>
  <si>
    <t xml:space="preserve">Exemption from CIT for 15 years. However, during 15 year period Company should pay annual lump sum taxes as follows:
(i) USD 5,000,000 per year during each of the first 5 fiscal years following the start of commercial production;
(ii) USD 8,000,000 per year during years 6 to 10;
(iii) USD 12,500,000 millions per year during the last 5 fiscal years (years 11 to 15).
</t>
  </si>
  <si>
    <t xml:space="preserve">LOCAL DEVELOPMENT TAX (1) From the start of production and until the end of the tax exemption period of 15 years, a local development tax of USD 500,000 per year will be applicable. (2) From the first fiscal year following the end of the tax exemption period of 15 years, a local development tax of one million USD 1,000,000 per year will be applicable.  
Sub-Contractors, shall be exempt from any Tax for a period of 15 years from the start of production.
</t>
  </si>
  <si>
    <t>https://resourcecontracts.org/contract/ocds-591adf-3091034155/view#/</t>
  </si>
  <si>
    <t xml:space="preserve">Amendment of 2004 Agreement. 
On royalty rates, 5% for Bauxite transformed into Alumina. This royalty will not be less than USD 1 per metric ton nor greater than USD 1.50 per metric ton. </t>
  </si>
  <si>
    <t xml:space="preserve">Exemption from CIT for 10 years from the start of production. However, during 10 year period Company should pay annual lump sum taxes as follows:
(i) USD 5,000,000 per year during each of the first 5 fiscal years following the start of production;
(ii) USD 8,000,000 per year during years 6 to 10;
(iii) USD 12,500,000 millions of local development tax per year during the last 5 fiscal years.
</t>
  </si>
  <si>
    <t xml:space="preserve">Losses are carried forward for a period of 5 years following the last fiscal year of deficit from the date of expiry of the tax exemption. Amortisation of expenses during the period of exemption can be accumulated and deferred over the 15 successive subsequent fiscal years up to the taxable income. 
</t>
  </si>
  <si>
    <r>
      <t xml:space="preserve">During construction phase and possible </t>
    </r>
    <r>
      <rPr>
        <b/>
        <sz val="11"/>
        <rFont val="Calibri"/>
        <family val="2"/>
      </rPr>
      <t>extension work</t>
    </r>
    <r>
      <rPr>
        <sz val="11"/>
        <color rgb="FF000000"/>
        <rFont val="Calibri"/>
        <family val="2"/>
      </rPr>
      <t xml:space="preserve">, temporary admission regime applies. 
During production phase, companies should pay the customs duties, with some exceptions such as the import of raw materials or consumables necessary for the transformation of ore into finished ore and semi-finished products on site and all petroleum products required for the production of energy. 
Import of heavy equipment, material and machinery, and vehicles, and raw materials or consumables used for the extraction and recovery of ore, when imported for mining and industrial purposes, are subject to an import tax at a fixed rate of 5.6% FOB. 
No customs duties are due on equipment, material, heavy machinery and machinery directly involved in the operation of rail and port infrastructure. 
</t>
    </r>
  </si>
  <si>
    <t xml:space="preserve">The State shall guarantee to investors, the company, its affiliates and direct subcontractors stabilisation of the legal, fiscal, customs, financial and economic advantages granted to them under the Agreement for a period of 25 years from the first commercial production, plus 10 years in the event of an extension of production capacity.
</t>
  </si>
  <si>
    <t>LOCAL DEVELOPMENT TAX
(1) From the start of production and until the end of the tax exemption period of 15 years, a local development tax of USD 500,000 per year will be applicable. (2) From the first fiscal year following the end of the tax exemption period of 15 years, a local development tax of one million USD 1,000,000 per year will be applicable. 
Sub-Contractors, shall be exempt from any Tax for a period of 15 years from the start of production. 
RESTORATION OF MINING DEPOSITS:
Reserve for the restoration of mining deposits is deductible from taxable profits for a maximum amount of 10% .</t>
  </si>
  <si>
    <t>http://resourcecontracts.org/contract/ocds-591adf-6800054916/view#/</t>
  </si>
  <si>
    <t xml:space="preserve">On tariffs, customs duties (Column R48):
This is considered as an incentive because the "possible extension work" reference. 
On royalty rates, 5% for Bauxite transformed into Alumina. This royalty will not be less than USD 1 per metric ton nor greater than USD 1.50 per metric ton. 
This royalty is deductible for the calculation of corporate income tax. 
</t>
  </si>
  <si>
    <t>Exempt from CIT for 15 years. However, from the date of commencement of commercial production until the end of the 15 year tax exemption period, the Company is subject to a local development tax of 500,000 USD per year. As from the first financial year following the end of the 15 year tax exemption period, the Company is subject to a local development tax of USD 1,000,000 per year.</t>
  </si>
  <si>
    <t xml:space="preserve">During construction phase, exemption from spare parts, lubricants and fuels (except gasoline) necessary for these goods of equipment.
During production phase, import of equipment, materials, large tools, machinery, vehicles used for mining needs as well as the fuels (except petrol), lubricants, other petroleum products, coal, among others are exempt from customs duties and taxes in force on the date of signature of this Agreement.
</t>
  </si>
  <si>
    <t xml:space="preserve">The State shall guarantee the maintenance of the economic, fiscal, financial and customs advantages provided for in the Convention. The investor may at any time choose to have more favourable provisions of Guinean law applied to him that may apply in the future to other investors. Stabilisation during the term of contract: 99 years.
</t>
  </si>
  <si>
    <t xml:space="preserve">The Company shall be exempt from VAT on all imports necessary for the Project. Possibility of full reimbursement of VAT credit 
</t>
  </si>
  <si>
    <t>WHT rate of 10% on the salary of expatriate staff residing more than 183 days per calendar year in Guinea and 6% on all salaries. Withholding from the income of direct subcontractors for their activity in Guinea more than 183 days per year. This deduction is 10% for service providers and 10% after deduction of contract-related expenses for other direct subcontractors.</t>
  </si>
  <si>
    <t xml:space="preserve">LOCAL DEVELOPMENT TAX 
From the start of production and until the end of the tax exemption period of 15 years company pays local development tax of USD 500,000 per year.  From the first fiscal year following the end of the tax exemption period of 15 years the Company shall be subject to a local development tax of USD 1,000,000 per year. 
</t>
  </si>
  <si>
    <t>https://resourcecontracts.org/contract/ocds-591adf-0616817020/view#/pdf</t>
  </si>
  <si>
    <t xml:space="preserve">On royalty rates: 5% for Bauxite transformed into Alumina. This royalty will not be less than USD 1 per metric ton nor greater than USD 1.50 per metric ton. 
This royalty is deductible for the calculation of corporate income tax. 
On tariffs (R49), IGF considers that the exemption on import of spare parts, among others during construction phase is an incentive, because the standard law establishes temporary admission.
</t>
  </si>
  <si>
    <t xml:space="preserve">a) Straight-line depreciation: 
First establishment costs: 5 years 
Previous work: 5 years 
Light vehicles: 3 years 
(b) Declining balance depreciation: 
Applying multiplier coefficients to the depreciation rate (straight-line). Coefficients are: 
2 years for assets depreciable over 3 years 
2.5 years for assets depreciable over a period exceeding 3 years, except for first-time establishment fees which will be amortized on a straight-line basis in accordance with the Tax Code. </t>
  </si>
  <si>
    <t xml:space="preserve">Exempt from the lump sum annual minimum tax.                                                                                                                                                                                                                       
Exempt from CIT for the first 5 fiscal years from the start of commercial production. Subject to 35% thereafter.
A provision of a maximum amount of 10% of the taxable benefit may be establish free of tax. This provision will be used to finance research or exploitation in the three years following its constitution. </t>
  </si>
  <si>
    <t>The occupation and use of lands will not result in any payment of taxes, royalties or any other taxes other than those specified in the Agreement.</t>
  </si>
  <si>
    <r>
      <t xml:space="preserve">During construction phase, exemption from customs fees on equipment, machinery, large tools, machinery and vehicles listed on the list of the Company's fixed assets. Spare parts and lubricants necessary for these capital goods also are exempt. 
During production phase, customs duties and taxes in accordance with the common law, however, </t>
    </r>
    <r>
      <rPr>
        <b/>
        <sz val="11"/>
        <rFont val="Calibri"/>
        <family val="2"/>
      </rPr>
      <t>during the first two years of operation, exempt</t>
    </r>
    <r>
      <rPr>
        <sz val="11"/>
        <color rgb="FF000000"/>
        <rFont val="Calibri"/>
        <family val="2"/>
      </rPr>
      <t xml:space="preserve"> from all customs duties and taxes on their imports related to the project. At the end of this period, rate of 6%.
</t>
    </r>
  </si>
  <si>
    <t>The company, the investor and direct subcontractors will not be subject to any other tax, right or customs user fee than those provided for in the Convention during the entire period of validity of the Convention. (25 years)</t>
  </si>
  <si>
    <t>Exempt from WHT on interest and dividends.</t>
  </si>
  <si>
    <t xml:space="preserve">http://resourcecontracts.org/contract/ocds-591adf-3437474455/view#/ </t>
  </si>
  <si>
    <t>On royalty rates, 5% for gold.
On tariffs (R50), IGF considers that the exemption on import of spare parts, among others during construction phase is an incentive, because the standard law establishes temporary admission.</t>
  </si>
  <si>
    <t xml:space="preserve">Exempt from the Annual Minimum Tax (IMF).
CIT rate: 35%
Provision of a maximum amount of 10% of the taxable profit at the end of each fiscal year free of tax on the income. Can be used in 5 years after its constitution. 
</t>
  </si>
  <si>
    <t>Losses are carried forward for a period of 5 years following the last fiscal year of deficit from the date of expiry of the tax exemption. Amortisation deemed in deficit may be accumulated and carried over without limitation of time on the subsequent years up to the taxable income.</t>
  </si>
  <si>
    <r>
      <t xml:space="preserve">Exemption from the "Single Function Contribution (SFC)". 
</t>
    </r>
    <r>
      <rPr>
        <i/>
        <sz val="11"/>
        <rFont val="Calibri"/>
        <family val="2"/>
      </rPr>
      <t>The SFC is an annual contribution based on the income from properties located throughout the national territory of the Republic of Guinea. </t>
    </r>
  </si>
  <si>
    <t xml:space="preserve">0% for the ore intended to be transformed in Guinea. </t>
  </si>
  <si>
    <r>
      <t xml:space="preserve">During </t>
    </r>
    <r>
      <rPr>
        <b/>
        <sz val="11"/>
        <rFont val="Calibri"/>
        <family val="2"/>
      </rPr>
      <t>research phase</t>
    </r>
    <r>
      <rPr>
        <sz val="11"/>
        <color rgb="FF000000"/>
        <rFont val="Calibri"/>
        <family val="2"/>
      </rPr>
      <t xml:space="preserve">, temporary admission applies. In the event of the resale of goods imported under temporary admission, they shall become liable to all duties and taxes. Materials and spare parts necessary for the operation of the equipment and professional equipment will benefit from full duty exemption, customs duties and taxes. 
During </t>
    </r>
    <r>
      <rPr>
        <b/>
        <sz val="11"/>
        <rFont val="Calibri"/>
        <family val="2"/>
      </rPr>
      <t>construction phase</t>
    </r>
    <r>
      <rPr>
        <sz val="11"/>
        <color rgb="FF000000"/>
        <rFont val="Calibri"/>
        <family val="2"/>
      </rPr>
      <t xml:space="preserve">, exemption of duties on, for example, equipment, machinery, spare parts, lubricants and fuels required for these capital goods.
During operation phase, customs duties and taxes apply with some exceptions such as the import of equipment, materials, large tools, machines, vehicles used for the mining needs, and fuels, lubricants, other petroleum products and raw materials and consumables directly involved in extraction and processing operations.
</t>
    </r>
  </si>
  <si>
    <t>Stabilization of the tax and customs system. Guarantee of maintenance of economic benefits, financial and tax conditions and the customs regime. The Company may at any time choose to be governed by favorable tax and customs terms.</t>
  </si>
  <si>
    <t>If the cumulative amount of dividends exceeds the capital (equity), company is liable to pay 10% on dividends and other products distributed to shareholders, other that the amounts relating to the funding and the return on the capital invested.</t>
  </si>
  <si>
    <t>http://resourcecontracts.org/contract/ocds-591adf-6187166467/view#/</t>
  </si>
  <si>
    <t>On tariffs (R51), 
IGF considers that during research phase there is an incentive given that the standard law does not mention any particular incentive. 
IGF also considers that during operation phase, there is an incentive given that the standard law only grants temporary admission free of duties and not an exemption as the Contract.</t>
  </si>
  <si>
    <t xml:space="preserve">Exempt from the Annual Minimum Tax (IMF); all tax charges and parafiscal charges other than those defined in the Convention; and CIT until the full repayment of the initial investments.
A provision of a maximum amount of 10% of the taxable benefit may be establish free of tax. This provision will be used to finance research or exploitation in the five years following its constitution. </t>
  </si>
  <si>
    <t>Losses are carried forward for a period of 5 years following the last fiscal year of deficit from the date of expiry of the tax exemption.</t>
  </si>
  <si>
    <t>Exemption from Registration duties and striking stamp. Exemption from the "Single Function Contribution (SFC)". </t>
  </si>
  <si>
    <r>
      <t xml:space="preserve">During </t>
    </r>
    <r>
      <rPr>
        <b/>
        <sz val="11"/>
        <rFont val="Calibri"/>
        <family val="2"/>
      </rPr>
      <t>research phase</t>
    </r>
    <r>
      <rPr>
        <sz val="11"/>
        <color rgb="FF000000"/>
        <rFont val="Calibri"/>
        <family val="2"/>
      </rPr>
      <t xml:space="preserve">, temporary admission for certain equipment  applies. At the end of the research phase, these equipments must be re-exported or placed on the market for consumption (after authorization by the National Customs Directorate).                                                                                                                   
During </t>
    </r>
    <r>
      <rPr>
        <b/>
        <sz val="11"/>
        <rFont val="Calibri"/>
        <family val="2"/>
      </rPr>
      <t>operation</t>
    </r>
    <r>
      <rPr>
        <sz val="11"/>
        <color rgb="FF000000"/>
        <rFont val="Calibri"/>
        <family val="2"/>
      </rPr>
      <t xml:space="preserve"> phase, exemption from duties, taxes (including VAT) for activities related to the Project.
Exemption on import of petroleum and lubricants for the project.</t>
    </r>
  </si>
  <si>
    <t xml:space="preserve">Maintenance of the economic and financial benefits and conditions in the tax and customs throughout the duration of the Convention (25 years). Possibility for the investor to migrate to a more favorable regime than the Convention, which would be adopted by the State. </t>
  </si>
  <si>
    <t>Exempt from all tax charges and parafiscal charges other than those defined in the Convention.</t>
  </si>
  <si>
    <t>Exempt from all tax charges and parafiscal charges other than those defined in the Convention. Exempt from WHT on dividends.</t>
  </si>
  <si>
    <t>http://resourcecontracts.org/contract/ocds-591adf-7212601903/view</t>
  </si>
  <si>
    <t xml:space="preserve">Contract is incomplete. No annex is available to review depreciation rates.
On royalty rates, 5% for bauxite, and 2.5% for bauxite transformed into alumina.
IGF considers that during research phase there is an incentive given that the standard law does not mention any particular incentive. 
IGF also considers that during construction phase, there is an incentive given that the standard law only grants temporary admission free of duties and not an exemption as the Contract.
</t>
  </si>
  <si>
    <t xml:space="preserve">For the determination of pre-tax profits, the Company may deduct operating costs such as depreciation and amortization of facilities, plants, equipment, machinery. The rate and pace of depreciation or amortisation will be determined by the Board of Directors.
</t>
  </si>
  <si>
    <t>The company will be exempt of any contribution, tax, rights, commission with the exception of those provided for in the Convention.</t>
  </si>
  <si>
    <r>
      <t xml:space="preserve">(1) During </t>
    </r>
    <r>
      <rPr>
        <b/>
        <sz val="11"/>
        <rFont val="Calibri"/>
        <family val="2"/>
      </rPr>
      <t>construction</t>
    </r>
    <r>
      <rPr>
        <sz val="11"/>
        <color rgb="FF000000"/>
        <rFont val="Calibri"/>
        <family val="2"/>
      </rPr>
      <t xml:space="preserve"> phase, exemption from all customs duties and taxes of entry for imported items intended for work. Not applicable to general power supply. 
During operation phase, all goods, materials, replacement equipment and similar products imported pay customs duties and taxes at the cumulative rate of 5.6% FOB. 
(2) Special fee applied to the bauxite and alumina exported, which will be calculated and established at the time of the signing of contracts for marketing of mining products. 
</t>
    </r>
  </si>
  <si>
    <t>Convention is the law applicable between the Parties, notwithstanding all legislation changes. Changes only applicable to the extent that they do not affect the profitability in a negative way.</t>
  </si>
  <si>
    <t>Exempt from any contribution, tax, rights, charge with the exception of those provided for in the Convention.</t>
  </si>
  <si>
    <t>Exempt from WHT on dividends.</t>
  </si>
  <si>
    <t xml:space="preserve">http://resourcecontracts.org/contract/ocds-591adf-2461556641/view#/ </t>
  </si>
  <si>
    <t>IGF considers that during construction phase, there is an incentive given that the standard law only grants temporary admission free of duties and not an exemption as the Contrac</t>
  </si>
  <si>
    <t>Mining production equipment 20% per annum on a straight line basis. General depreciation rate is 30% and 40% for heavy and light equipment respectively.</t>
  </si>
  <si>
    <t xml:space="preserve">CIT Rate: 30 %.
</t>
  </si>
  <si>
    <t xml:space="preserve">Losses are carried forward for a period of 5 years. 
For a contractor's taxable income from a renewable resource project, losses are carried forward for a period of 7 years. Unlimited carry forward of unclaimed interest .
</t>
  </si>
  <si>
    <t>Surface rent:
(i) Land within a mineral exploration license area: USD 0.20 per acre. 
(ii) Land within a mining license area:  Year 1-10 USd 5.00 per acre; Year 11-25 USD 10.00 per acre.</t>
  </si>
  <si>
    <t>From exploration until the date commercial production begins, exemption on the import of plant, equipment, related spare parts, mining consumables e.g explosives, drilling mud, grinding balls.</t>
  </si>
  <si>
    <t xml:space="preserve">Stabilization for a period not exceeding 15 years from the effective date of the agreement: income tax rate; royalty rate; special rule for extended net operating loss carryforward; special rule for depreciation and other cost recovery; rate for withholding tax on payments; among several exemptions provided in the Convention.
</t>
  </si>
  <si>
    <t xml:space="preserve">Goods and Services Tax is 10% and 7% for goods and services, respectively.
</t>
  </si>
  <si>
    <t xml:space="preserve">WHT rate on interest: 5 %                                                                                                                                                                                                                                                                                               
WHT rate on dividends: 5 %                                                                                                                                                                                                                                                                                                
WHT rate on payments for services: 6 %
</t>
  </si>
  <si>
    <t>http://www.ifrc.org/Global/Publications/IDRL/DM%20acts/The%20Revenue%20Code%20of%20Liberia%20As%20Amended%202011.pdf</t>
  </si>
  <si>
    <t>On losses carried forward, we are considering this provision as an incentive assuming mining companies suit in the definition of "renewables resource project".</t>
  </si>
  <si>
    <t>Government will establish from time to time and publish annual surface rental fees.</t>
  </si>
  <si>
    <t xml:space="preserve">4.5% for iron ore
3% for gold and other base metals
5% for commercial diamonds
</t>
  </si>
  <si>
    <t xml:space="preserve">Stabilization for a period longer than 25 years and subject to periodic review of those terms every 5 years. </t>
  </si>
  <si>
    <t>http://www.eisourcebook.org/cms/Liberia%20Minerals%20and%20Mining%20Law%202000.pdf</t>
  </si>
  <si>
    <t xml:space="preserve">Commencing on the Effective Date, the Company shall be taxed on its net taxable income pursuant to Law; provided however, that during the 15 year period following the effective date such rate shall not exceed 25%. 
</t>
  </si>
  <si>
    <t xml:space="preserve">Surface rent:
(i) Land within a mineral production area: USD 2.90 per acre. 
(ii) Land within a mining exploration area: USD 0.08 per acre.
</t>
  </si>
  <si>
    <t xml:space="preserve">3% for gold and diamonds
All other minerals to be agreed but not to exceed 5%.
</t>
  </si>
  <si>
    <t>Stabilization for a period of 15 years from the effective date of the agreement.</t>
  </si>
  <si>
    <t xml:space="preserve">WHT on dividends: exempt (with some conditions).
WHT rate on interest: 5%
WHT rate on payments for services: 6%
</t>
  </si>
  <si>
    <t>https://resourcecontracts.org/contract/ocds-591adf-5024464049/view#/</t>
  </si>
  <si>
    <t>(1) Depreciation should be computed on a straight line basis. If no rate is specified, it is 3 years in the case of movable assets and 5 years in the case of immovable assets.
(2)  Tariffs, customs duties:
(i)   Import duty and excise tax pursuant to the Revenue and Finance Laws, on gasoline;
(ii)  10% of the import duty and excise tax under Laws, on consumables (other than fuels and oils);
(iii) The inspection fee to a maximum of 1%-1.5% of the import invoice payable under Law in respect of the inspection or all imports (other than fuels and oils); and
(iv) Customs Users fee of 2.5% of the value of imports.</t>
  </si>
  <si>
    <t xml:space="preserve">For the first 2 years following the start of Commercial Production, exemption from all import duties, and excise charges on all modules, plants, equipment, construction material, machinery, and heavy vehicles, capital spare parts, raw materials (other than gasoline and gas oil), and intermediate inputs.
</t>
  </si>
  <si>
    <t>Stabilization for a period of 15 years from the effective date of the agreement but with periodic review (only with consent of both parties) every 5 years.</t>
  </si>
  <si>
    <t>https://resourcecontracts.org/contract/ocds-591adf-6207349867/view#/pdf</t>
  </si>
  <si>
    <t>CIT rate: 25% for the initial 25 years; 30% thereafter.</t>
  </si>
  <si>
    <t xml:space="preserve">WHT rate on interest: 5%
WHT rate on dividends: 5%
WHT rate on payments for services: 6%
</t>
  </si>
  <si>
    <t>https://resourcecontracts.org/contract/ocds-591adf-4624088322/view#/pdf</t>
  </si>
  <si>
    <t>(1) On royalty rates:
4.5% for Iron ore
3% for Gold and other base metals.
5% for Commercial diamonds 
(2) Surface rent:
(i) Land within a mineral exploration license area. USD 0.20 per acre. 
(ii) Land within a mining license area:  Year 1-10 USd 5.00 per acre; Year 11-25 USD 10.00 per acre
(3) Tariffs:
Until commercial production starts, the company is exempt of import duties, customs and excise charges, and related fees on all modules, plant, equipment, construction material, machinery as well as raw materials, intermediate inputs and consumables.</t>
  </si>
  <si>
    <t xml:space="preserve">CIT rate: 25% for the initial 25 years; 30% thereafter.
Exempt from the Surtax on high yield projects.
</t>
  </si>
  <si>
    <t>Exempt from real property tax.
Surface Rent equal to USD 100,000 per year for the first 10 years after the Effective Date and USD 250,000 per year for the next 15 years. 
Lump Sum USD 40,000,000.</t>
  </si>
  <si>
    <t xml:space="preserve">Iron ore royalty rates:
3.25% if the Index Price is USD 100 per mt or less                                                                                                                                                                                                                   
3.5% if the Index Price is &gt; USD 100 per mt and &lt; USD 125 per mt                                                                                                                               
4.0% if the Index Price is &gt; US$125 per mt and &lt; USD 150 per mt                                                                                                                           
4.5% if the Index Price is USD 150 per mt &lt;
</t>
  </si>
  <si>
    <t>Exempt during the first 25 years from the payment of export taxes, if any, on Iron Ore. Exemption from all import duties on all goods related to Production or Operations during the first 10 years.</t>
  </si>
  <si>
    <t>Indefinite stabilization</t>
  </si>
  <si>
    <t xml:space="preserve">Exemption during the first 25 years from the payment of the Goods and Services tax on capital goods used in the conduct of Operations, or in the construction and equipping of facilities.
</t>
  </si>
  <si>
    <t xml:space="preserve">First 12 Years: 
WHT rate on dividends: 0%. 
WHT rate on interest: 5 %
</t>
  </si>
  <si>
    <t>https://resourcecontracts.org/contract/ocds-591adf-6387856838/view#/pdf</t>
  </si>
  <si>
    <t>Exempt from CIT for at least 5 years from the Effective Date.</t>
  </si>
  <si>
    <t xml:space="preserve">Exempt from real property tax.
Surface Rent equal to a lump sum of USD 300,000.00 
</t>
  </si>
  <si>
    <t xml:space="preserve">4.5% for Iron ore. Lower rate if they build a processing plant.
</t>
  </si>
  <si>
    <r>
      <t xml:space="preserve">Annual Lump Sum after the effective date: USD 400,000.00 for a period of 5 years in lieu of import Duties on items listed on Appendix 1 imported by the Concessionaire and </t>
    </r>
    <r>
      <rPr>
        <b/>
        <sz val="11"/>
        <rFont val="Calibri"/>
        <family val="2"/>
      </rPr>
      <t xml:space="preserve">its Associates </t>
    </r>
    <r>
      <rPr>
        <sz val="11"/>
        <color rgb="FF000000"/>
        <rFont val="Calibri"/>
        <family val="2"/>
      </rPr>
      <t xml:space="preserve">into the Republic and used in the Operations.
After 5 years of the Effective Date and continuing through and including the 10th year, company will pay only 40% of import Duties.
Effective date: This Agreement shall become effective and be binding on the Parties thereto when executed by them, attested by the Minister of Justice of the Republic, ratified by the National Transitional Legislative Assembly and approved by the Chairman of the National Transitional Government of Liberia.
</t>
    </r>
  </si>
  <si>
    <t>For the first 10 years from the Effective Date:
WHT rate on interest: 9 %
WHT rate for others 6% 
The above shall further apply, but not be limited, to any payments made to non-residents, including payments for goods and services, and payments of interest, dividends and other fixed or determinable income. Exemptions shall not be applicable to such payments made to non-residents in the event that there is a double taxation treaty. For this purpose, the applicable WHT rate will in no event be higher than 10% of the paid amount.</t>
  </si>
  <si>
    <t>https://resourcecontracts.org/contract/ocds-591adf-4565806973/view#/pdf , https://resourcecontracts.org/contract/ocds-591adf-9217575339/view#/</t>
  </si>
  <si>
    <t>On tariffs (R60), a reason for the IGF to consider it an an incentive because it extends the benefit to the Company associates.</t>
  </si>
  <si>
    <t xml:space="preserve">Surface rent 
(i) Land within a mineral exploration license area. USD 0.18 per acre. 
(ii) Land within a production license area:  USD 3.00 per acre. Lump sum of USD 20,000.00
</t>
  </si>
  <si>
    <t>https://resourcecontracts.org/contract/ocds-591adf-4909665590/view#/pdf</t>
  </si>
  <si>
    <t xml:space="preserve">Surface rent 
(i) Land within a mineral exploration license area. USD 0.18 per acre. 
(ii) Land within a production license area:  USD 3.00 per acre. Lump sum of USD 40,000.00
</t>
  </si>
  <si>
    <t>https://resourcecontracts.org/contract/ocds-591adf-7619321296/view#/pdf</t>
  </si>
  <si>
    <t xml:space="preserve">Surface rent 
(i) Land within a mineral exploration license area. USD 0.18 per acre. 
(ii) Land within a production license area:  USD 3.00 per acre. Lump sum of USD 25,000.00
</t>
  </si>
  <si>
    <t>https://resourcecontracts.org/contract/ocds-591adf-9949039362/view#/pdf</t>
  </si>
  <si>
    <t>https://resourcecontracts.org/contract/ocds-591adf-3014822399/view#/pdf</t>
  </si>
  <si>
    <t xml:space="preserve">Surface rent 
(i) Land within a mineral exploration license area. USD 0.18 per acre. 
(ii) Land within a production license area:  USD 3.00 per acre. Lump sum of USD 20,000.00
</t>
  </si>
  <si>
    <t>https://resourcecontracts.org/contract/ocds-591adf-2342209022/view#/pdf</t>
  </si>
  <si>
    <t xml:space="preserve">https://resourcecontracts.org/contract/ocds-591adf-3311940054/view#/pdf </t>
  </si>
  <si>
    <t>https://resourcecontracts.org/contract/ocds-591adf-1661389950/view#/pdf</t>
  </si>
  <si>
    <t xml:space="preserve">Surface rent 
(i) Land within a mineral exploration license area. USD 0.18 per acre. 
(ii) Land within a production license area:  USD 3.00 per acre. Lump sum of USD 5,000.00
</t>
  </si>
  <si>
    <t>https://resourcecontracts.org/contract/ocds-591adf-8547023144/view#/text</t>
  </si>
  <si>
    <t xml:space="preserve">Surface rent 
(i) Land within a mineral exploration license area. USD 0.12 per acre. 
(ii) Land within a production license area:  USD 1.00 per acre. Lump sum of USD 50,000.00
</t>
  </si>
  <si>
    <t xml:space="preserve">3% Gold
All other minerals to be agreed but not to exceed 5%
</t>
  </si>
  <si>
    <t>https://resourcecontracts.org/contract/ocds-591adf-7392828771/view</t>
  </si>
  <si>
    <t xml:space="preserve">Surface rent 
(i) Land within a mineral exploration license area: USD 0.08 per acre. 
(ii) Land within a production license area: USD 0.80 per acre. 
</t>
  </si>
  <si>
    <t xml:space="preserve">3% Gold and Diamonds 
All other minerals to be agreed but not to exceed 5%
</t>
  </si>
  <si>
    <t>https://resourcecontracts.org/contract/ocds-591adf-5231571717/view#/</t>
  </si>
  <si>
    <t>On tariffs:
(i) import duty and excise tax pursuant to the Revenue and Finance Laws, on gasoline;
(ii) 10% of the import duty and excise tax under laws, on consumables (other than fuels and oils);
(iii) the inspection fee (to a maximum of 1%-1.5% of the import invoice) payable under Law in respect of the inspection or all imports (other than fuels and oils); and
(iv) Customs Users fee of 2.5% of the value of imports.</t>
  </si>
  <si>
    <t>Losses are carry forward until these are fully absorbed against net taxable income. 
Exception: Losses incurred from the end of the exploration period shall not be carried over to a year later than the 5th year succeeding the year of such loss.</t>
  </si>
  <si>
    <t xml:space="preserve">Surface rent 
(i) Land within a mineral exploration license area: USD 0.10 per acre. 
(ii) Land within a production license area: USD 1.00 per acre. 
</t>
  </si>
  <si>
    <t>https://resourcecontracts.org/contract/ocds-591adf-2371500394/view#/</t>
  </si>
  <si>
    <t>CIT rate: 20%
New companies carrying on mining activity are exempt from tax on income and the minimum tax for the first 2 financial years from the date of their incorporation.</t>
  </si>
  <si>
    <t>Losses are carried forward for a period of 5 years. This deduction is made before deferred depreciation.</t>
  </si>
  <si>
    <t>Mining subject to VAT 20% unless expressly exempted by Law. Exports of goods and services are taxed at the rate of 0 %.</t>
  </si>
  <si>
    <t>WHT rate on dividends: 0%
WHT rate on interest: 20%</t>
  </si>
  <si>
    <t xml:space="preserve">http://www.sim.mg/images/documents/textes_lois/fiscalite/CGI_2015.pdf </t>
  </si>
  <si>
    <t>When analysing WHT rates, please refer to the Madagascar Corporate WHT accessed on http://taxsummaries.pwc.com/ID/Madagascar-Corporate-Withholding-taxes.</t>
  </si>
  <si>
    <t xml:space="preserve">CIT rate: 25% (Holder and its Subcontractors) 
CIT rate: 10%  (Processing Entity and its Subcontractors)  
However, for projects involving precious stones and metals as from the financial year in which the Holder and the Processing Entity together achieve an after-tax Internal Rate of Return (IRR) of 20% or more on their historical results the CIT rate applicable to the Holder and the Processing Entity shall be 35%.   
</t>
  </si>
  <si>
    <t xml:space="preserve">Losses are carried forward for a period of 5 years. This deduction is made before deferred depreciation. Losses are deductible from the income of the Holder, the Processing Entity and/or their Subcontractors.
</t>
  </si>
  <si>
    <t>Provisions of the Mining Code shall be stabilized for the benefit of mining licensees who opt for the stability guarantee set out in Title VIII of the Mining Code in force on the date of the option.</t>
  </si>
  <si>
    <t>The allocation of the provision account for the rehabilitation and protection of the environment is deductible.</t>
  </si>
  <si>
    <t>http://www.droit-afrique.com/upload/doc/madagascar/Madagascar-Loi-2001-31-grands-investissements-miniers-MAJ-2005.pdf</t>
  </si>
  <si>
    <t>CIT rate: exempt during the first 5 years of operation. 
CIT rate: 10% from the 6th to the 10th year of effective exploitation.
CIT rate: 15% at the end of the 10th year, and up to the expiry of the preferential tax regime.
After the period of exemption, they must pay the minimum CIT fee up to the limit of 0.005 of turnover.</t>
  </si>
  <si>
    <t xml:space="preserve">Losses are carried forward for a period of 5 years. Deferred depreciation deemed in deficit can be accumulated and carried over without limitation of time in the subsequent years up to the taxable income. 
</t>
  </si>
  <si>
    <t>After the exemption period (company and affiliates are exempt from the CIT during the first 5 years of operation) all investments will be eligible to reduce the income tax paid by an amount of 75% of the investments amount. Unused credits may be deducted from tax in respect of subsequent years up to a maximum of 5 consecutive years.</t>
  </si>
  <si>
    <t>(1) During the duration of the Convention, no legislative or regulatory decision may have the consequence of deleting or restricting in respect of the Company, its affiliates or shareholders and employees the provisions of the privileged regime which they enjoy in the framework of the Convention. In the case of an unplanned change in economic circumstances upsetting the economics of the project to the detriment of the Company, affiliate or shareholder, not attributable to one of these companies and not related to the value of the ilmenite on the international market, the State will take the appropriate measures to restore the economic balance, except in cases of force majeure. The tax system can only be changed by mutual agreement in writing  after legislative approval.
(2) In the event of a change, the Company may choose to be governed by the common law and renounce all provisions of the tax system. The Company may choose to be governed by the whole of the tax and customs arrangements granted to a competitor who performs an activity which is identical or similar to a condition to renounce the whole tax system. </t>
  </si>
  <si>
    <t>WHT rate on interest: 10%</t>
  </si>
  <si>
    <t xml:space="preserve">http://resourcecontracts.org/contract/ocds-591adf-8935235821/view#/ </t>
  </si>
  <si>
    <t xml:space="preserve">CIT rate: 30%. Provided that an additional tax of 5% of taxable income shall be charged in respect of all companies not incorporated in Malawi
Resource Rent Tax is applicable to companies only when their rates of return exceed 20%, in which case a resource rent tax of 10% is applicable to the after-tax profit. </t>
  </si>
  <si>
    <t xml:space="preserve">Where mining companies incur mining expenditure in any year of assessment, they are entitled to an allowance equal to 100 % of such expenditures in the first year of assessment.
</t>
  </si>
  <si>
    <t xml:space="preserve">Losses are carry forward for a period of 2 years regarding mining companies (as opposed to 1 year).
</t>
  </si>
  <si>
    <t xml:space="preserve">5% generally or 10% for exports of rough uncut precious and semi-precious stones; 
7% for exports of unprocessed industrial minerals.
</t>
  </si>
  <si>
    <t xml:space="preserve">http://www.mra.mw/assets/upload/downloads/Taxation_Act.pdf </t>
  </si>
  <si>
    <t>(a) building and industrial minerals at the rate of:
(i) 7% of the gross value of the minerals where the minerals are exported in an unmanufactured state; or
(ii) 5% of the gross value of the minerals in any other case;    
(b) precious stones at the rate of:
(i) 10% of the gross value of the minerals where the precious stones are exported as rough uncut stones; or
(ii) 5% of the gross value of the minerals in any other case;
(c) semi-precious stones at the rate of:
(i) 10% of the gross value of the minerals where the semi-precious stonesare exported as rough uncut stones; or
(ii) 5% of the gross value of the minerals in any other case;
(d) radioactive minerals at the rate of 5% of the gross value of the mineral;
(e) precious metals at the rate of 5% of the gross value of the minerals; or
(f) any other minerals at the rate of:
(i) 5% of the gross value of the minerals where the minerals are exported in an unmanufactured state; or
(ii) 5% of the gross value of the minerals in any other case.</t>
  </si>
  <si>
    <t xml:space="preserve">http://www.eisourcebook.org/cms/Malawi%20Mines%20and%20Minerals%20Act.pdf </t>
  </si>
  <si>
    <t xml:space="preserve">Exempt from Resource Rent Tax
</t>
  </si>
  <si>
    <t xml:space="preserve">Exemption from Fuel Duty for fuel used in direct mining operations only. </t>
  </si>
  <si>
    <t xml:space="preserve">Exemption from VAT on capital purchases for the use in mining and processing of minerals.
</t>
  </si>
  <si>
    <t>https://resourcecontracts.org/contract/ocds-591adf-1002152174/view#/text</t>
  </si>
  <si>
    <t xml:space="preserve">During years post commencement of sale: 
1 to 3 year: 1.5 %; 3% thereafter.
</t>
  </si>
  <si>
    <t>https://resourcecontracts.org/contract/ocds-591adf-4270474629/view#/text</t>
  </si>
  <si>
    <t>Equipment may be the subject of accelerated depreciation if it is used exclusively for the industrial operations of manufacturing, handling and transportation for more than 3 years. First year depreciation may be doubled in amount. This duration is then reduced by a year.</t>
  </si>
  <si>
    <t>CIT rate: 40.5%
Mining companies are subject to the tax on industrial and commercial profits according to the procedures laid down in the special legislation concerning them.</t>
  </si>
  <si>
    <t>Losses are carried forward for a period of 3 years.</t>
  </si>
  <si>
    <r>
      <t xml:space="preserve">The mineral products of groups 1, 2, 3 and 4 are subject to a special tax "special tax on certain products (ISCP)" and an ad valorem tax. The mineral products of substances in Group 5 are subject to an ad valorem royalty. The rates of the ISCP and of the ad valorem tax are fixed by a decree of the Council of Minister.  Ad-valorem tax and ISCP at the rate of 3% on sales. 
</t>
    </r>
    <r>
      <rPr>
        <i/>
        <sz val="11"/>
        <rFont val="Calibri"/>
        <family val="2"/>
      </rPr>
      <t xml:space="preserve">See IGF note to review minerals within each Group.
</t>
    </r>
  </si>
  <si>
    <t> </t>
  </si>
  <si>
    <t>VAT rate: 18%</t>
  </si>
  <si>
    <t xml:space="preserve">Exemption on WHT for interest on shareholder loans for mining activities, provided that two conditions are satisfied: 
1. Both parties to the services contract have the qualities of industrial, trader or operator agricultural or mineral; 
2. The operations listed in the shareholder loan agreement relate exclusively to the industry, trade or the exploitation of the two parties.
</t>
  </si>
  <si>
    <t>Companies subject to CIT are allowed to deduct from their taxable profit payments made for works carried out for the benefit of public communities, or similar up to the limit of 1% of their turnover.</t>
  </si>
  <si>
    <t>https://www.dropbox.com/s/oiixd14shqryro1/CODE%20DES%20IMPOTS.pdf?dl=0</t>
  </si>
  <si>
    <t xml:space="preserve">Small mines pay 25% for 15 years following the start of the production.
They can request a more favorable tax and customs regime which will be granted under certain conditions.
</t>
  </si>
  <si>
    <t xml:space="preserve">During the prospecting phase, all equipment, machines, generators, among others, imported to be used for mining activities benefit from the customs regime of temporary admission. Therefore, the import of those equipments is free of customs duties. Upon expiry of the prospecting authorisation or research permit, these materials, machines, apparatus, commercial vehicles and generators must be re-exported unless the beneficiaries justify their use in the operating phase. 
</t>
  </si>
  <si>
    <t>Stabilization of the tax and customs regime is guaranteed during the period of validity of the mining title. Rates of taxes and fees will remain such that existed at the date of issue of those titles and no new tax or imposition of any kind will be applicable with the exception of rights, taxes and the mining royalties as well as those that could be enacted by the international organizations to which Mali is a member.
However, in the case of a decrease of tax charges and customs or their replacement by a tax and customs regime more favorable, the holders of mineral titles will not be able to opt for this more favorable regime unless they adopted it in its entirety.</t>
  </si>
  <si>
    <t>VAT rate: exempt (during the research and construction phase)
VAT rate: 18% (production).</t>
  </si>
  <si>
    <t xml:space="preserve">WHT on dividends: exempt (during the research and construction phase).
WHT on dividends: 16% (during the production phase) (instead of 18% in the general tax code (Article 41). </t>
  </si>
  <si>
    <t>https://www.a-mla.org/masteract/46</t>
  </si>
  <si>
    <t>http://resourcecontracts.org/contract/ocds-591adf-1864684418/view#/</t>
  </si>
  <si>
    <t>Contract does not establish a Tax Ad Valorem. However, there exist a special tax called "Special Tax on Certain Products (ISCP)" at a rate of 3% Rate. The taxable base is the turnover excluding tax.</t>
  </si>
  <si>
    <t xml:space="preserve">CIT holiday for the first 3 years from the start of production - applies to the mining company, its affiliates, and sub-contractors. </t>
  </si>
  <si>
    <t xml:space="preserve">The Company, its affiliates and sub-contractors will benefit from the customs regime below during the construction phase and during the first 3 years of production: 
(a) Free temporary admission regime for equipment, machinery and apparatus, heavy machinery, commercial vehicles and other goods.
(b) Common law regime for passenger vehicles used for the activities of the Company and for any vehicle intended for private use.
(c) Exemption from entry duties and taxes payable on tools, chemicals, reactive products, petroleum products, oils and greases for machinery necessary for their activities, computer equipment and accessories, among others, intended to be permanently incorporated into the mine.
</t>
  </si>
  <si>
    <t>Stabilization of the economic and financial benefits and conditions in the tax and customs regime with the exception of community taxes. During the period of validity of this Convention, no amendment may be made to the rules on the tax base, collection of taxes and tariffs regime, without prior written agreement. Any more favorable provision will be extended to the Company without condition.
It remains understood that the rights and obligations of the parties arising from this Convention are seeking to establish an economic balance (tax, customs and financial) between the parties.</t>
  </si>
  <si>
    <t>VAT rate: 3% after the first 3 years of production.</t>
  </si>
  <si>
    <t>http://resourcecontracts.org/contract/ocds-591adf-6710616438/view</t>
  </si>
  <si>
    <t>Stability of the taxation and customs regime during the period of validity of the mining title. Any change increasing the tax burden is not applicable. However, the company can adopt a more favourable regime provided it is adopted in its entirety.</t>
  </si>
  <si>
    <t>Exempt from VAT up to 3 years after the start of production.</t>
  </si>
  <si>
    <t xml:space="preserve">Provisions for the rehabilitation of the mine must be taken as operating account credits. The rehabilitation of the mining deposit corresponds to the estimated sum necessary for the execution of the operations but could not exceed 15% of the value of products extracted during the reference year reference, in the limite of fifty percent (50%) of the net profit determined.
The fund for the deposit replenishment/rehabilitation is registered as a special section under the liabilities side of the balance sheet to reflect the amount of the allocations for each fiscal year. 
</t>
  </si>
  <si>
    <t>http://resourcecontracts.org/contract/ocds-591adf-9975631650/view#/</t>
  </si>
  <si>
    <t>Provisions for rehabilitation of the mining deposit must be taken as operating account credit. This cannot exceed 15% of the value of products extracted during the reference year reference</t>
  </si>
  <si>
    <t>http://resourcecontracts.org/contract/ocds-591adf-6867665811/view#/</t>
  </si>
  <si>
    <t>On the exemption of tax on profits, the clause only mentions that from the 6th year onwards the normal tax on profits applies without specifying the percentage.</t>
  </si>
  <si>
    <t xml:space="preserve">Provisions for rehabilitation of the mining deposit mus be taken as operating account credit. This could not exceed 15% of the value of products extracteds during the reference year reference.
</t>
  </si>
  <si>
    <t>http://resourcecontracts.org/contract/ocds-591adf-9140188790/view#/</t>
  </si>
  <si>
    <t>CIT holiday for the first 5 years from the start of production - applies to the mining company, its affiliates, and sub-contractors. CIT rate: 35% thereafter.</t>
  </si>
  <si>
    <t>Loss are carried forward for a period of 5 years.</t>
  </si>
  <si>
    <t xml:space="preserve">The Companies, affiliates and sub-contractors will benefit from the following customs regime during exploration and the first 3 years of production: 
(a) The temporary admission regime free of charge for machinery and apparatus, heavy machinery, commercial vehicles and other goods intended for re-export after the prospecting or exploitation work. 
(b) The common law regime for tourist vehicles used for the activities of the company and/or the Operating Company as well as for any vehicle intended for private use payable on the equipment, chemicals, reagents, petroleum products, among others.
</t>
  </si>
  <si>
    <t>Stabilization of economic benefits and the conditions in the tax and customs regime applicable at the time the Convention was signed. Any modifications that might be made in the future  will not be applicable without their prior written agreement. Any more favorable provision will be extended to the Company.</t>
  </si>
  <si>
    <t>Exempt from VAT up to 3 years after the start of production (includes the company, operating company, affiliates and/or their sub-contractors).</t>
  </si>
  <si>
    <t>http://resourcecontracts.org/contract/ocds-591adf-6269628288/view#/</t>
  </si>
  <si>
    <t>CIT holiday for the first 5 years from the start of production - applies to the mining company, its affiliates, and sub-contractors.  The rate is 35% thereafter.</t>
  </si>
  <si>
    <t xml:space="preserve">The Companies, affiliates and sub-contractors will benefit from the following customs regime during exploration and the first 3 years of production: 
(a) The temporary admission regime free of charge for machinery and apparatus, heavy machinery, commercial vehicles and other goods intended for re-export after the prospecting or exploitation work. 
(b) The common law regime for tourist vehicles used for the activities of the company and/or the Operating Company as well as for any vehicle intended for private use. 
</t>
  </si>
  <si>
    <t>http://resourcecontracts.org/contract/ocds-591adf-9755129131/view#/</t>
  </si>
  <si>
    <t xml:space="preserve">The Company and its sub-contractors are exempt from CIT during the research and development phase, as well as for the first 3 years from the start of production.
</t>
  </si>
  <si>
    <t>The rights and obligations at the time of signature of the contract establish the economic balance between the parties. If during the execution of the contract, the variations are vary the economic conditions leading to unfair consequences for one or the other of the parties, the parties will review the provisions of this contract in a spirit of objectivity and loyalty in order to regain the initial equilibrium.</t>
  </si>
  <si>
    <t>http://resourcecontracts.org/contract/ocds-591adf-5264428938/view</t>
  </si>
  <si>
    <t>The Stabilisation Clause in the Contract is more favourable than the provision in the Mining Code.</t>
  </si>
  <si>
    <t>Stabilization of economic benefits and conditions in the tax and customs regime applicable at the time of this Convention. Any modifications that might be made in the future will not be applicable without their prior written agreement. Any more favorable provision which would be taken after the date of signature of this Convention will be extended to the Company.</t>
  </si>
  <si>
    <t>http://resourcecontracts.org/contract/ocds-591adf-7978718383/view#/</t>
  </si>
  <si>
    <t>Stabilization of economic benefits and conditions in the tax and customs regime provided for in this Convention. Any modifications to Malian regulations will not be applicable without their prior written agreement. Any more favorable provision will be extended to the Company.</t>
  </si>
  <si>
    <t>Specific law was not available. All comments are based on the sources which can be found in the "Links" column.</t>
  </si>
  <si>
    <t>CIT holiday for the first 5 years from the start of production - applies to the mining company, its affiliates, and sub-contractors.  CIT rate: 35% thereafter.</t>
  </si>
  <si>
    <t xml:space="preserve">The company, the affiliates and sub-contractors will benefit from the following customs regime during exploration and the first 3 years of production: 
(a) The temporary admission regime for machinery and apparatus, heavy machinery, commercial vehicles and other goods intended for re-export after the prospecting or exploitation work. 
(b) The common law regime for tourist vehicles used for the activities of Consolidated Mining Corporation (West Africa) SA. and/or the Operating Company as well as for any vehicle intended for private use. 
</t>
  </si>
  <si>
    <t>Stability of the economic and financial benefits and conditions in the tax and customs regime during its entire duration of execution. Any more favorable provision will be extended to the Company, the operating company and their sub-contractors except express waiver of their share.</t>
  </si>
  <si>
    <t>http://resourcecontracts.org/contract/ocds-591adf-4472784968/view</t>
  </si>
  <si>
    <t xml:space="preserve">Company will be permitted to apply either depreciation at the rates fixed by the Law, or an accelerated depreciation at the rate of 33-1/3% per year. </t>
  </si>
  <si>
    <t xml:space="preserve">During the Research and Development phase of any mine, the Company its affiliates and/or subcontractors will be exempt from corporate income tax. CIT rate: 50% thereafter.
</t>
  </si>
  <si>
    <t>The Company, the operator, the Joint Venture Company (SEP) and their sisters-contractors will benefit from the following customs advantages after the expiry of the Research Permit and the first 5 years of the Operating Phase: 
(a) Free temporary admission for equipment, machinery and apparatus, commercial vehicles and other goods intended for re-exportation after the research or exploitation work.
(b) Temporary import regime for passenger vehicles 
(c) Exemption from entry duties and taxes, including the Special Services Contribution (SPC) excluding petroleum and food products, spare parts, equipment, machinery and apparatus intended to be permanently incorporated into the Mine.
Upon re-export, the material and equipment used to carry out the Research and Development work shall be exempt from all duties and exit taxes.</t>
  </si>
  <si>
    <t xml:space="preserve">Stability guarantee to the Company, the Joint Venture and the operator regarding the economic conditions, financial and tax. Any modifications will not be applicable without their prior written agreement.  Any more favorable provision will be extended to the Company, the Joint Venture and the operator.
</t>
  </si>
  <si>
    <t>http://resourcecontracts.org/contract/ocds-591adf-4516755417/view#/</t>
  </si>
  <si>
    <t>Intangible asset with definite useful life (includes license for mineral exploration and mining) is depreciated along its valid period. Non-current assets used for production and social infrastructure are depreciated at a constant rate over useful life of asset.</t>
  </si>
  <si>
    <t>CIT rate: 10% to 25%, as follows: 
10% applies to the first MNT (Mongolian Togrog) 3 billion of annual taxable income. 
25% applies to any excess of MNT 3 billion of annual taxable income.</t>
  </si>
  <si>
    <t>Losses are carried forward for a period of 2 years since the loss was incurred. Annual amount of loss shall not exceed 50 % of taxable income.</t>
  </si>
  <si>
    <t xml:space="preserve">10% investment tax credit </t>
  </si>
  <si>
    <t>https://resourcegovernance.org/sites/default/files/Corporate%20Income%20Tax%20Law.pdf. Amended in 2017 http://bcmongolia.org/knowledge-base/laws/d/amendment-cit-2017-11-10</t>
  </si>
  <si>
    <t>Exploration and expenses incurred in preparing a mine site for production shall be amortized on a straight line basis over a period of 5 years from when production commences.</t>
  </si>
  <si>
    <t xml:space="preserve">Losses are carried forward for a period of 2 years since the loss was incurred. </t>
  </si>
  <si>
    <r>
      <t xml:space="preserve">The Agreement shall </t>
    </r>
    <r>
      <rPr>
        <sz val="11"/>
        <rFont val="Calibri"/>
        <family val="2"/>
      </rPr>
      <t>maintain a stable tax environment.</t>
    </r>
  </si>
  <si>
    <r>
      <rPr>
        <i/>
        <sz val="11"/>
        <rFont val="Calibri"/>
        <family val="2"/>
      </rPr>
      <t>Valued Added Tax Act</t>
    </r>
    <r>
      <rPr>
        <sz val="11"/>
        <color rgb="FF000000"/>
        <rFont val="Calibri"/>
        <family val="2"/>
      </rPr>
      <t xml:space="preserve">
VAT law zero-rates exports of final mining products (credit allowed for VAT paid on inputs). Only exempts exports of other mining products (no credit allowed for VAT paid on inputs). </t>
    </r>
  </si>
  <si>
    <t>http://bcmongolia.org/knowledge-base/laws/d/minerals-law ;                                                                                                           https://www2.deloitte.com/content/dam/Deloitte/mn/Documents/tax/Value-Added%20Tax%20Act%20of%202015.pdf</t>
  </si>
  <si>
    <t>Losses are carried forward for a period of 8 years since the tax loss was incurred. Annually amount of loss shall not exceed 100% of the Investor’s taxable income for that year.</t>
  </si>
  <si>
    <t>10% of its investment in depreciable non-current assets made up to the end of the Construction Period. If the Investment Tax Credit exceeds the amount of income tax of that tax year the exceeding amount shall be credited in the next 3 profitable tax years of the Investor.</t>
  </si>
  <si>
    <t>(1) Several taxes specified in the Agreement including CIT; customs duty; VAT; and royalties are stabilized for the duration of the agreement.
(2) CIT rates according to Law.
However, if a law or regulation enters into force after the date of the agreement, or an international treaty becomes available to the Investor, and such law, regulation or international treaty contains tax rates that are less than those specified in this agreement or which would otherwise have the effect of reducing taxes payable by the Investor under this agreement then the lower rates or reduced tax liability will apply, after a request from the Investor.</t>
  </si>
  <si>
    <t>VAT law zero-rates exports of final mining products (credit allowed for VAT paid on inputs).</t>
  </si>
  <si>
    <t>https://resourcecontracts.org/contract/ocds-591adf-3757991515/view#/,                                                                https://resourcecontracts.org/contract/ocds-591adf-4472360738/view ,                                                 https://resourcecontracts.org/contract/ocds-591adf-7078250592/view#/pdf</t>
  </si>
  <si>
    <t>Depreciation rates could be reviewed in the Law.</t>
  </si>
  <si>
    <t>CIT rate: 32%</t>
  </si>
  <si>
    <t>Losses are carried forward for a period of 5 years.</t>
  </si>
  <si>
    <t xml:space="preserve">Customs duties vary between 0% and 20%. Specific import charges should be computed for each specific item, based on a case by case analysis, as per the Customs tariffs schedule. </t>
  </si>
  <si>
    <t xml:space="preserve">VAT rate: 17%. Import of goods or equipment into Mozambique is liable to VAT at a rate that can be 0% or 17%.  </t>
  </si>
  <si>
    <t xml:space="preserve">WHT rate on dividends: 20% or 10% (for stock listed on the Mozambican stock exchange)
WHT rate on interest: 20% or 10% (for some titles listed on the Mozambican stock exchange) 
WHT rate on royalties: 20%
WHT rate on services: 20%
</t>
  </si>
  <si>
    <t xml:space="preserve">https://eiti.org/sites/default/files/documents/mireme_eiti_relatorio_final_por.pdf , https://home.kpmg/content/dam/kpmg/za/pdf/2018/Mozambique_%20Fiscal%20Guide_%202017_-%202018_New.pdf , http://taxsummaries.pwc.com/ID/Mozambique-Corporate-Deductions  </t>
  </si>
  <si>
    <t>8% for diamonds, 
6% for precious and semi-precious stones or metals and heavy sands, 
3% for base metals, coal and ornamental rocks, and, finally, 
1.5% for sand and rock, based on the value of such metals. 
Tax reduction of 50% of the Mining Production Tax is allowed when the production of minerals is to be used by the local industry.</t>
  </si>
  <si>
    <t>Exemptions from custom duties for a period of 5 fiscal years, particularly in relation to the importation of capital goods and machinery.</t>
  </si>
  <si>
    <t>Tax stability for a period of up to 10 years subject to the additional payment of 2% of the Mining Production Tax. This payment is effective from the 11th year of production.</t>
  </si>
  <si>
    <t>Taxpayer could submit a form to be exempted of VAT on imports.</t>
  </si>
  <si>
    <t>WHT rate on services: 10%</t>
  </si>
  <si>
    <t>http://www.eisourcebook.org/cms/February%202016/Mozambique%20Mining%20Law%202014.pdf , http://www.vda.pt/xms/files/Newsletters/en/2016/Flash_VdAtlas_Mozambique_-_Regulations_of_the_Taxation_Regime_of_Mining_Activities_-19_01_2016-.pdf</t>
  </si>
  <si>
    <t>http://www.resourcecontracts.org/contract/ocds-591adf-3068184322/view#/pdf</t>
  </si>
  <si>
    <t>The amount of expenses incurred by the Mining Concessionaire in the construction and rehabilitation of roads, railways, public ports and airports, water supply and drainage systems, electric power supply systems, public schools, hospitals and medical and dental clinics including equipment, ambulances and supplies as well as other works and infrastructure of public services will be subject to amortization at an accelerated rate of up to 100%.</t>
  </si>
  <si>
    <t>CIT rate: 32% or other lower rate occasionally approved by the Competent Authority during the validity of the Mining Concession</t>
  </si>
  <si>
    <t>3% for all Heavy Mineral Concentrates.
From the second year onwards, the marginal rate shall be adjusted proportionally by reference to the change in the weighted average price, in real terms, of titanium mineral products by comparing the actual prices obtained in that year and the equivalent prices of the previous year.</t>
  </si>
  <si>
    <t xml:space="preserve">The Commercial Mineral Product is exempt from duties, VAT, and other taxes (but not including the Royalty) on export. Exemption from custom duties on capital goods and machinery for a period of 5 fiscal years from the date of commencement of the Mining Operation of the Contract Operations. </t>
  </si>
  <si>
    <t>The State guarantees that the tax regime applicable to Contract is not altered, except for the benefit of the Company. In the event of changes to tax legislation, the Mining Concessionaire shall be subject to taxes under the tax regime established in this Agreement.</t>
  </si>
  <si>
    <t>The Commercial Mineral Product is exempt on VAT, and other taxes (but not including the Production Tax).</t>
  </si>
  <si>
    <t xml:space="preserve">(1) Costs incurred in the professional training of Mozambican nationals will be deducted in their entirety as a tax cost. 
(2) Right to suspend the obligation to pay the IRPC on the dividends allocated to the State only if the average Commercial Export Product price of the different types of Coal does not increase by more than 4% in relation to the average price considered in the financial model of the project. Any increase in the average Commercial Product Price above 4% will determine the cessation of the enjoyment of the benefit of the suspension.
</t>
  </si>
  <si>
    <t>http://www.resourcecontracts.org/contract/ocds-591adf-2588426277/view#/pdf</t>
  </si>
  <si>
    <t xml:space="preserve">CIT rate: 25% for 5 years, counted from the first fiscal year in which the Concessionaire obtains taxable income. </t>
  </si>
  <si>
    <t>For a period of 10 years from the start of the implementation of the Project, the amount corresponding to 150% of the amounts spent on the expenses authorised by joint order of the Ministers of State and Finance for the construction and rehabilitation of roads will be considered as costs for the purposes of determining the CIT tax base.</t>
  </si>
  <si>
    <t>Losses are carried forward for a period of 15 years, and from the date of commencement of production.</t>
  </si>
  <si>
    <t xml:space="preserve">Exemptions from custom duties for a period of 5 fiscal years, particularly in relation to the importation of capital goods and machinery. Benefits shall be extended to the contractors, subcontractors and operators of the company provided that the imports are exclusively to the enterprise. </t>
  </si>
  <si>
    <t xml:space="preserve">Exempt from VAT on the imports and exports of equipment, goods and other materials relating to Operations with Heavy Minerals. Benefits shall be extended to the contractors, subcontractors and operators of the company for the first 5 years from the Effective Date provided that the imports are exclusively to the enterprise. </t>
  </si>
  <si>
    <t>WHT rate on income related to large services (USD 1 million), or services not available in the Mozambican market and of specialty or quality required by the Project for a maximum period 5 years from the Effective Date of the Agreement: 0%.
Reduction of 25% of the IRPC tax due on the distribution of dividends from the annual profits generated by the Project for five 5 years, counted from the first year that said distribution is made.</t>
  </si>
  <si>
    <t>http://www.resourcecontracts.org/contract/ocds-591adf-9434640219/view#/pdf</t>
  </si>
  <si>
    <t xml:space="preserve">CIT rate: 17.5% during the first 10 years after the beginning of the investment recovery period. </t>
  </si>
  <si>
    <t>Expenditure on the residual capital of a closed mine may be charged to another mine in production.</t>
  </si>
  <si>
    <t>The Contractor shall have the right to import and export materials, equipment and services for use in Heavy Mineral Operations with exemption from customs duties and charges.</t>
  </si>
  <si>
    <t>Exempt from VAT on the imports and exports of equipment, goods and other materials relating to Operations with Heavy Minerals.</t>
  </si>
  <si>
    <t xml:space="preserve">WHT rate on dividends: 0% (first 10 years of the recovery period of investment)
WHT rate on service payments: 15% </t>
  </si>
  <si>
    <t>http://www.resourcecontracts.org/contract/ocds-591adf-3541607034/view#/pdf</t>
  </si>
  <si>
    <r>
      <t xml:space="preserve">Subject to special provisions, the following rates are allowed:
20% for formation expenses 
5% for industrial building 
2% for residential or commercial building
10% for office furniture 
50% for computer hardware and software 
10% for industrial machinery and equipment 
</t>
    </r>
    <r>
      <rPr>
        <b/>
        <sz val="11"/>
        <rFont val="Calibri"/>
        <family val="2"/>
      </rPr>
      <t>25% for other machinery and equipment</t>
    </r>
    <r>
      <rPr>
        <sz val="11"/>
        <color rgb="FF000000"/>
        <rFont val="Calibri"/>
        <family val="2"/>
      </rPr>
      <t xml:space="preserve">
20% fixtures and fittings 
25% rolling stock </t>
    </r>
  </si>
  <si>
    <t>CIT Rate: 30%.</t>
  </si>
  <si>
    <t>VAT rate: 19%.</t>
  </si>
  <si>
    <t xml:space="preserve">Exempt from WHT on interest provided two conditions are satisfied: 
(1) the contractors are both manufacturers, traders, craftsmen or agricultural or mining operators;
(2) that the transactions recorded in the current account are exclusively related to the activity of both parties.  
</t>
  </si>
  <si>
    <t>https://www.dropbox.com/sh/9fe105t8axmji3g/AABx4vEF9wsMNRWJILlCE_2Na?dl=0</t>
  </si>
  <si>
    <t>Country expert mentioned that conventions that have been adopted by the Council of Ministers expired on 31 December 2018. We are waiting for the publication in the Gazzete.</t>
  </si>
  <si>
    <t>Annex II contains all rates including:
20% for prospecting expenditures, study and assay costs,
20% for expenses related the development work preceding mining operations
20% for operation costs of the mining company, including financial expenses during the deployment and preparation phase, 
20% for light constructions, cabins and any other fold-away and transportable camp buildings.</t>
  </si>
  <si>
    <t xml:space="preserve">CIT holiday for 5 years from the date of their first commercial shipments; 40.5% thereafter.  
</t>
  </si>
  <si>
    <t>Exemption on the following:
- importation of goods of equipment, materials, among others necessary to the mining equipment operation (during research phase);
- customs duties and taxes for the importation of petroleum products with the exception of the royalty Statistics (RS);
- all rights and entry fees payable on the tooling, spare parts, to the exclusion of those intended to vehicles of tourism and any vehicle for private use among others with some exceptions;
- rights and entry fees on Chemicals, reagents, oils and fats for the equipment goods;
Temporary Admission of goods of equipment imported and used for the operating system for a period ending at the end of the third year from production</t>
  </si>
  <si>
    <t>Companies involved in research or exploitation of mineral substances may benefit from stabilisation of fixed fees, taxes, royalties uring the entire period of this Convention. Companies benefit from reduced rates.</t>
  </si>
  <si>
    <t>During the research phase, VAT exemption applies.
During the exploitation phase, VAT exemption applies until production starts.</t>
  </si>
  <si>
    <t>WHT on interest and other products: exempt (during operation phase)</t>
  </si>
  <si>
    <t>http://www.eisourcebook.org/cms/February%202016/Niger%20Mining%20Code%202007%20Edition.pdf</t>
  </si>
  <si>
    <t xml:space="preserve">Rates of depreciation according to a detailed diagram in Annex II. Drilling and extraction equipment: 33.33%.                                                                                                                                                                                 </t>
  </si>
  <si>
    <t>Exemption before and up to 3 years after the first date of operation</t>
  </si>
  <si>
    <t>The Operating Company is authorized to establish, free of the tax on the profits, a provision for the diversification of resources.</t>
  </si>
  <si>
    <t>Stability of the general conditions, legal, administrative, customs and tax regime provided for in the Convention.</t>
  </si>
  <si>
    <t xml:space="preserve">Exemption for the duration of the operating license. 
For a period ending at the date of first production, operating company benefits from the exemption of all rights and entry fees, including VAT.From the date of first production exemption of the VAT and an abatement of sixty-five percent (65%) on the rights and entry fees 
</t>
  </si>
  <si>
    <t xml:space="preserve">Exempt from WHT on interest and other products </t>
  </si>
  <si>
    <t>http://resourcecontracts.org/contract/ocds-591adf-7450628171/view#/</t>
  </si>
  <si>
    <t xml:space="preserve">Mining companies with tax stabilization agreement are subject to a 2% premium. Peru Law No.27343, Law that regulate Stability Agreements in specific sectors </t>
  </si>
  <si>
    <t>(1) Expenses of exploration, preparation and development can be deducted in the year incurred, or will be amortized according to Mining Law.                                                  
(2) Machinery and equipment used by mining: 20%. General Rate: 10%.</t>
  </si>
  <si>
    <t xml:space="preserve">CIT rate: 29.5%. </t>
  </si>
  <si>
    <t>Losses are carried forward either for a period of 4 years, or indefinitely, subject to an annual deductible limit equal to 50% of the taxpayer's taxable income each.</t>
  </si>
  <si>
    <t>WHT rate on dividend distributed to nonresidents: 5%
WHT rate on interest paid to non residents rate: 30%. If it is an unaffiliated foreign lender and complies with other conditions: 4.99%.                                                                                                                                                                                                                                                                                                                                                      WHT rate on technical assistance services used within Peru: 15%. 
WHT rate on Royalties paid to non residents rate: 30%.</t>
  </si>
  <si>
    <t>http://www.oas.org/juridico/spanish/mesicic3_per_renta179.doc ,                                                                                                                                   http://oas.org/juridico/spanish/mesicic3_per_ds122.doc</t>
  </si>
  <si>
    <t>(1) Mineral properties:
Acquisition costs, and prospecting and exploration costs to the date minimum production is achieved shall be capitalized and subsequently amortized by an annual percentage, over the life of the deposit. 
(2) Exploration expenses after minimum production: 
Expenditures could be incurred in the year or amortized as from the year minimum production is achieved, over the life of the mine.
(3) Development costs: 
Taxpayers have an annual choice of electing to deduct development costs in the year they were incurred or amortize them over a period of up to three years from the year they were incurred.  
(4) Accelerated Depreciation: 
Stability contracts shall guarantee the possibility to extend the annual depreciation rate of machinery, industrial equipment and other fixed assets up to the maximum limit of 20%, except for buildings whose maximum limit will be 5%  per year.</t>
  </si>
  <si>
    <r>
      <rPr>
        <i/>
        <sz val="11"/>
        <rFont val="Calibri"/>
        <family val="2"/>
      </rPr>
      <t xml:space="preserve">Peru Law of Mining Royalty, Law No.28258 (03.06.2004)
</t>
    </r>
    <r>
      <rPr>
        <sz val="11"/>
        <color rgb="FF000000"/>
        <rFont val="Calibri"/>
        <family val="2"/>
      </rPr>
      <t xml:space="preserve">1 to 12% imposed on operating mining income. A minimum royalty of 1% of sales is applicable.  </t>
    </r>
  </si>
  <si>
    <t xml:space="preserve">Tax, exchange and administrative stability for:                                                                                                                                                                                                                                                                 
(1) 10 years if investment is equal to at least USD 20 million and is allocated to start up and operation with production capacity of 350 to 5,000 metric tons per day (MTPD).                                                                                                                                                                                                                                                                                                   
(2) 12 years if this agreements targets production at least 5,000 MTPD and requires an investment of USD 100 million for a start-up operation, or USD 250 million to capitalize an existing operation.                                                                                                                                                                                                                                                                                           
(3) 15 year for mining concessions of no less than 15,000 MTPD or capacity expansion plans to achieve a capacity of no less than 20,000 MTPD that require an investment program of no less than USD 500 million.                                                                                                                                                                                                                                           </t>
  </si>
  <si>
    <t xml:space="preserve">VAT early recovery system for the acquisition of goods and services required for mining exploration. VAT paid is refunded without having to wait until a commercial discovery takes place or production begins. </t>
  </si>
  <si>
    <t>Infrastructure investments that constitutes a public service will be deductible under some conditions.</t>
  </si>
  <si>
    <t>http://www.minem.gob.pe/minem/archivos/file/Mineria/PUBLICACIONES/CDROM/2013/files/LGMESPANOL.pdf, http://biblioteca.unmsm.edu.pe/redlieds/Proyecto/legislacion/Peru/Ley%2027343.pdf,                                                                                       http://www.snmpe.org.pe/repositorio-legislacion/3722-ley-n-27623.html,                                                                                            http://www2.congreso.gob.pe/sicr/cendocbib/con4_uibd.nsf/1002BCF7DCFACAE705257C200052B47B/$FILE/28258.pdf</t>
  </si>
  <si>
    <t>Royalty rates before the amenment: 
(a)  Copper and other metallic minerals;
(i) On the first 3 years upon the effectivity of Republic Act No. 7729, 1%;
(ii) On the fourth and the fifth years, (1 1/2%; and
(iii) On the sixth year and thereafter, 2%;
(b)  Gold and chromite, 2%.</t>
  </si>
  <si>
    <t xml:space="preserve">Tax stability for (1) The Income Tax, its determination and rate, (2) The compensation and/or tax refund, (3) Customs duties, (4)The Municipal taxes. Administrative stability for the Right of Validity USD 3.00 per hectare per year, the mining royalty, among others. 
</t>
  </si>
  <si>
    <t xml:space="preserve">STABILIZATION CLAUSE: 
- Total waiver of the tax stability regime is unique.
- Stability of the general tax to sales, selective tax to consumption, nd any other tax on consumption will only include its transferable nature.
- Special regimes are included in the Stability regarding the tax return, temporary admission, as well as the regime to exports.
- Tax benefits's stability will be subject to the deadline and conditions established by the legal device in force at the date of subscription of this agreement.
</t>
  </si>
  <si>
    <t>http://www.resourcecontracts.org/contract/ocds-591adf-4401416794/view#/pdf</t>
  </si>
  <si>
    <t>Possibility to extend the overall annual depreciation rate on its fixed assets up to 20%.</t>
  </si>
  <si>
    <t>http://www.resourcecontracts.org/contract/ocds-591adf-0506940482/view#/pdf</t>
  </si>
  <si>
    <t>CIT Rate: 20%</t>
  </si>
  <si>
    <t>http://www.resourcecontracts.org/contract/ocds-591adf-6217821664/view#/pdf</t>
  </si>
  <si>
    <t xml:space="preserve">Tax stability for (1) The Income Tax, its determination and rate, (2) The compensation and/or tax refund, (3) Customs duties, (4)The Municipal taxes. Administrative stability for the Right of Validity USD 2.00 per hectare per year, among others.
</t>
  </si>
  <si>
    <t>http://www.resourcecontracts.org/contract/ocds-591adf-0379777229</t>
  </si>
  <si>
    <t>http://www.resourcecontracts.org/contract/ocds-591adf-4257220858</t>
  </si>
  <si>
    <t xml:space="preserve">Two general methods of depreciation:                                                                                                                                                                                                                                                                                                
(a) The straight-line method; 
(b) Declining-balance method 
(c) The sum-of-the-years-digit method; and 
(d) Any other method which may be prescribed by the Secretary of Finance upon recommendation of the Commissioner.                                                                                                                                                                                                                                                                                                                                    
Depreciation of Properties Used in Mining Operations. 
(a) At the normal rate if the expected life is 10 years or less; or 
(b) Depreciated over any number of years between 5 years and the expected life if the latter is more than 10 years.                                                                                                                                                                                                                         
Miner may at his option, deduct exploration and development expenditures accumulated as cost or adjusted basis for cost depletion as of date of prospecting, as well as exploration and development expenditures paid or incurred during the taxable year under certain conditions. 
Limitations on deductions does not apply to mining. </t>
  </si>
  <si>
    <t>CIT Rate: 35%. Could be 15% if certian conditions have been satisfied:
(1) A tax effort ratio of 20% of Gross National Product (GNP); 
(2) A ratio of 40% of income tax collection to total tax revenues; 
(3) A VAT tax effort of 4% of GNP; and 
(4) A 0.9 % ratio of the Consolidated Public Sector Financial Position (CPSFP) to GNP.</t>
  </si>
  <si>
    <t>Losses are carried forward for a period of 4 years.
Exploration and Development expenditures minus 25% of the net income from mining shall be carried forward to the succeeding years until fully deducted.</t>
  </si>
  <si>
    <t xml:space="preserve">3% within Mineral Reservations
Outside of mineral reservations: a margin-based royalty on income from mining operations at the following rates: 
Margin: 1% – 10%---------1%
Above 10% – 20%---------1.5%
Above 20% – 30% ----------2%
Above 30% – 40% ---------2.5%
Above 40% – 50% ---------3%
Above 50% – 60% ---------3.5%
Above 60% – 70% ---------4%
Above 70%            -----------5%
Mineral Reservations: When the national interest so requires, such as when there is a need to preserve strategic raw materials for industries critical to national development, or certain minerals for scientific, cultural or ecological value, the President may establish mineral reservations. 
</t>
  </si>
  <si>
    <t>The following rates are applicable to excise tax on mineral products:
(1) 2% for all nonmetallic minerals and quarry resources 
(2) On all metallic minerals:
(a) Copper and other metallic minerals;
(i) 1% on the first 3 years,
(ii) 1 1/2% on the fourth and the fifth years; and
(iii) 2% on the sixth year and thereafter;
(b)  2% for Gold and chromite</t>
  </si>
  <si>
    <t xml:space="preserve">WHT rate on dividends: 20%
WHT on Interest: exempt
WHT rate on royalties: 10%
</t>
  </si>
  <si>
    <t>https://www.bir.gov.ph/index.php/tax-code.html#_ftn1 , http://www.dof.gov.ph/taxreform/, https://taxinsights.ey.com/archive/archive-news/philippines-releases-draft-fiscal-regime-for-mining-industry.aspx</t>
  </si>
  <si>
    <t xml:space="preserve">(a) Not more than twice as fast as the normal rate of depreciation, or depreciated at normal rate of depreciation if the expected life is 10 years or less; or
(b) Depreciated over any number of years between 5 and the expected life if the latter is more than 10 years, and the depreciation thereafter allowed as deduction from taxable income under certain conditions. Miner may, at his option, deduct exploration and development expenditures accumulated as cost or adjusted basis for cost depletion as of date of prospecting, as well as exploration and development expenditures paid or incurred during the taxable year under certain conditions. 
 </t>
  </si>
  <si>
    <t>After income tax holiday expires, as set in the Omnibus Investment Code, contractor shall be liable to pay income tax as provided in the National Internal Revenue Code.</t>
  </si>
  <si>
    <t xml:space="preserve">A net operating loss without the benefit of incentives incurred in any of the 10 years of operations may be carried forward for 5 years.  </t>
  </si>
  <si>
    <t>Stability agreements should not exceed 25 years and renewable for another term not exceeding 25 years under the same terms and conditions thereof, without prejudice to changes mutually agreed upon by the parties.</t>
  </si>
  <si>
    <t>http://www.mgb.gov.ph/images/stories/RA_7942.pdf</t>
  </si>
  <si>
    <t xml:space="preserve">Firms shall be fully exempt from CIT for 6 years from commercial operation for pioneer firms and 4 years for non-pioneer firms. No registered pioneer firm may avail of this incentive for a period exceeding 8 years. </t>
  </si>
  <si>
    <t xml:space="preserve">Within 5 years from the date this Code is in force, new and expanding registered enterprise which import machinery, equipment and spare parts shall be exempt to the extent of 100% of the customs duties and national internal revenue tax payable thereon.
New and expanding registered enterprise shall mean a registered enterprise engaged, among others, in mining activities.
</t>
  </si>
  <si>
    <t>Tax credit equivalent to 100% of the value of the National Internal Revenue taxes and Customs duties paid on the supplies, raw materials and semi-manufactured products used in the manufacture, processing or production of export products.</t>
  </si>
  <si>
    <t>https://www.lawphil.net/executive/execord/eo1987/eo_226_1987.html</t>
  </si>
  <si>
    <t>https://www.resourcecontracts.org/contract/ocds-591adf-9194346883/view#/pdf</t>
  </si>
  <si>
    <t>https://www.resourcecontracts.org/contract/ocds-591adf-4621402481/view#/pdf</t>
  </si>
  <si>
    <t>https://www.resourcecontracts.org/contract/ocds-591adf-0781051765/view#/pdf</t>
  </si>
  <si>
    <t xml:space="preserve">On royalty rates, the Company must pay no less than 1% of the value of the gross output of minerals sold to indigenous communities
Annually a minimum of 1% of the direct mining and milling costs necessary to implement the activities undertaken in the development of the host and neighboring communities. Expenses for community development may be charged against the royalty payment of at least 1% of the gross output intended for the concerned indigenous cultural community.
</t>
  </si>
  <si>
    <t>https://www.resourcecontracts.org/contract/ocds-591adf-0742047974/view#/pdf</t>
  </si>
  <si>
    <t xml:space="preserve">On royalty rates, the Company must pay no less than 1% of the value of the gross output of minerals sold to indigenous communitiesAnnually a minimum of 1% of the direct mining and milling costs necessary to implement the activities undertaken in the development of the host and neighboring communities. Expenses for community development may be charged against the royalty payment of at least 1% of the gross output intended for the concerned indigenous cultural community. 
Royalty of not less than 5% of the gross output </t>
  </si>
  <si>
    <t>https://www.resourcecontracts.org/contract/ocds-591adf-3751727488/view#/pdf</t>
  </si>
  <si>
    <t xml:space="preserve">https://www.resourcecontracts.org/contract/ocds-591adf-2593066531/view#/pdf </t>
  </si>
  <si>
    <t>https://www.resourcecontracts.org/contract/ocds-591adf-4966736928/view#/pdf</t>
  </si>
  <si>
    <t>Accelerated depreciation applicable to the equipment and accessories for new enterprises to be used exclusively for the industrial operations of manufacture, handling, transport, tourism, fisheries, livestock and farm, or anti-polluting. 
Mining activity has not been explicitly mentioned.</t>
  </si>
  <si>
    <t>CIT rate: 30 % 
Mining companies may benefit from a reduction of CIT. To give rise to the application of the reductions, the investments must be, among others, the creation or extension of establishments belonging to the mining sector.</t>
  </si>
  <si>
    <t xml:space="preserve">Tax credit corresponding to the withholding at source on income from movable capital.
</t>
  </si>
  <si>
    <t>VAT rate: 18%.</t>
  </si>
  <si>
    <t xml:space="preserve">WHT rate 5 % with the exception of capital gains for the sale of shares where a WHT rate of 25%, applies among others.
</t>
  </si>
  <si>
    <t>https://www.dropbox.com/s/5m4lk1g88a86is1/cgi2013.pdf?dl=0</t>
  </si>
  <si>
    <t>Permit for research: 2,500,000 FCFA (West African CFA)
Operating license: 10,000,000 FCFA
Authorization for the operation of permanent career: 2,500,000 FCFA
Authorization for the operation of temporary career: 1,000,000 FCFA
Authorization for the operation of small mine: 2,500,000 FCFA
Authorization of mining semi-mechanized: 1,500,000 FCFA
Authorization of artisanal mining: 50,000 FCFA
a) research permit, has the issuance and each Renewal:
-first period of validity: 5000 FCFA/km²/year;
-first period of renewal: 6500 FCFA/km2/year;
-second period of renewal: 8000 FCFA/km²/year.
b) the export permit mining, to the issuance and each Renewal:
250.000 Fcfa/km²/year
c) Authorization of operating small mine: 50,000 FCFA/ha/year to the issuance and each renewal
d) authorization of exploitation of permanent career: 50,000 FCFA/ha/year to the issuance and each renewal
e) Authorization to mining semi-mechanized: 50,000 FCFA/ha/year to the issuance and each renewal. </t>
  </si>
  <si>
    <t>5% for alumino-calcium phosphate
5% for lime phosphate
1.5% for Phosphoric acid 
1% for Cement
Iron
- 5% for Concentrated ore
- 2% for Ore for local processing into steel
Base metals, radioactive substances
- 3.5% for Concentrated ore 
- 1.5% for Ore for local processing into refined products  
- 5% for Gross
- 5% for Refined abroad
- 3.5% for Refined in Senegal 
5% for Zircon, ilmenite and other lord minerals
Diamonds and other gems
- 5% for Gross.
-3% for Trimmed
Career substances
-4% for Crushed quarry substances 
-4% quarry substances extracted not crushed and/or collected
A fee proportional to the volume of substances extracted or collected, set as follows:
-500 F/m3 for hard metals,
-300 F/m3 for loose materials
3% for Alkaline salts and other accessible substances</t>
  </si>
  <si>
    <t xml:space="preserve">Holders of research permits of mineral substances are exempt from all customs duties. The companies sub-contractors are entitled to the exemption of customs duties and taxs for the realization of their benefits. However, may not give rise to exemption the import of vehicles used for the transport of persons and goods other than the mineral products extracted; the equipment, materials and equipment which can find the equivalent manufactures in Senegal or available to conditions of price, quality, warranty, among other things, equal to those of the same goods of foreign origin; basic furniture or other household effects.
</t>
  </si>
  <si>
    <t>Holders of mining Conventions with a mining title signed prior to the date of the entry into force of the present Code shall remain subject to the stipulations contained in those conventions throughout the duration of their validity. </t>
  </si>
  <si>
    <t>During the research phase: exemption on VAT</t>
  </si>
  <si>
    <t>Exemption from WHT on interest on shareholder loans for mining activities.</t>
  </si>
  <si>
    <t xml:space="preserve">The following research expenditures are deductible:
-the depreciation of equipment actually used in the framework of research work 
-costs incurred on the outside on the establishment of the programs of work, tests, analyzes and studies, training;
-the costs relating to the sub-contractors 
-the overhead costs incurred in Senegal in the framework of the execution of the programs of work of approved research;
-the costs of headquarters 
</t>
  </si>
  <si>
    <t>https://www.a-mla.org/masteract/988</t>
  </si>
  <si>
    <t>During the research phase, exemption on the flat rate minimum tax (IMF) applies.
Holders of a mining concession enjoys the exemption of the tax on the companies for a period of 7 years from the date of issue of the mining concession. 
For major exploitation projects that require the mobilization of significant investment, the duration of the exemption may not exceed 15 years from the date of issuance of the mining concession.</t>
  </si>
  <si>
    <t>During a period of 3 years for holders of operating licenses and of 7 years for holders of mining concession the company enjoy a total exemption from customs duties, including the rights and taxes of output.
Major projects requiring the mobilization of heavy investments, benefit for the customs advantages for a duration which may not exceed 15 years.</t>
  </si>
  <si>
    <t xml:space="preserve">Any holder of mining title for research or exploitation enjoys the stabilization of the customs regime during the entire period of validity of their mineral titles. However, the holder of a permit for research may negotiate with the State before the granting of the mining title for exploitation, the customs regime in order to adapt to the conditions at the time of the operation.
The holders of mineral titles benefit from the stabilization of the customs regime during the entire period of validity of their mineral titles. </t>
  </si>
  <si>
    <t>http://resourcecontracts.org/contract/ocds-591adf-0794043416/view#/</t>
  </si>
  <si>
    <t>During the research phase, the Company enjoys a scheme of exemption of tax total.                                                                                         
During the operating phase, it enjoys total exemption for a period of 8 years. The exemption will stop from 2 May 2015.</t>
  </si>
  <si>
    <t>During the entire duration of the updating of the techno-economic data, the Company enjoys a scheme of exemption of tax total. During the operating phase, it enjoys a total exemption for a period of 8 years.</t>
  </si>
  <si>
    <t>During the entire duration of the update of the techno-economic data, the Company enjoys total exemption. During the operating phase, it enjoys total exemption for a period of 8 years.</t>
  </si>
  <si>
    <t xml:space="preserve">Tax and customs regime will be stabilized during the whole period of validity of the mineral titles. The amendments to the rules of the base, perception and the pricing of taxes and royalties are unenforceable except at his request and to the extent that it adopts the provisions in their entirety.
A mining title gives the right to the stability of the legal conditions, administrative, financial and tax of the exploitation.
</t>
  </si>
  <si>
    <t>During the entire duration of the updating of the techno-economic data, the Company enjoys a scheme of exemption of tax total. During the operating phase, it enjoys total exemption for a period of 8 years.</t>
  </si>
  <si>
    <t>http://resourcecontracts.org/contract/ocds-591adf-9069819553/view#/</t>
  </si>
  <si>
    <t xml:space="preserve">On CIT, the Contract does not explicitely referred to theresearch phasem but to the  "entire duration of the updating of the techno-economic data". </t>
  </si>
  <si>
    <t xml:space="preserve">During the research phase, exemption from taxes of any nature applies.
During a period of 3 years for holders of the operating permit and 7 years for the holders of mining concession these licensees receive a complete exemption from tax including the exemption of the flat rate minimum tax (IMF). For major projects requiring significant investment, the duration of the exemption may not exceed 15 years from the date of issuance of the mining concession.
</t>
  </si>
  <si>
    <t>During the research phase, total exemption from taxes of any nature applies.
During the period of implementation of the investment and production start of a new operating system or the extension of the production capacity of a existing operating, the holder of mining concession enjoys exemption from all customs duties and taxes with the exception of the Royalty statistics and community levies (PCC and PCS)</t>
  </si>
  <si>
    <t>During the research phase, exemption of all taxes and duties of customs at importation, including VAT, and the removal of the Senegalese Council of the Chargers (COSEC) with the exception of the Royalty Statistics (RS) and the community levies of the UEMOA (PCS) and Ecowas (PCC) with some exemptions. However, utility vehicles and tourism, the materials handling products and, in general, all materials eligible for the scheme of the temporary admission special, will not be exempt.
Equipment, materials, supplies, machinery, equipment and utility vehicles intended directly to operations of mining research as well as the machinery and construction vehicles that can be exported or disposed of after use, benefit from the temporary admission special.
Investment and production phase, start of a new operating system or the extension of the production capacity of a existing operating: Exemption from all customs duties and taxes with the exception of the Royalty statistics and community levies (PCC and PCS), except when this exemption of such samples is laid down in the framework of a funding agreement outside. Subcontractors, during this phase will benefit from the same customs advantages that the company.                                                                                                                             
Operation phase: Exemption from the tax for the export of products from its operating activities on the perimeter of the mining title of exploitation granted.
During a period of 3 years for the holder of the operating permit and 7 years for the holder of the mining concession these licensees receive a complete exemption from taxes.</t>
  </si>
  <si>
    <t>Mining title of research or exploitation enjoys the stabilization of the tax and customs system during the whole period of validity of their mineral titles.The holder of a permit for research may negotiate with the State before the granting of the mining title of exploitation, the tax and customs arrangements in order to adapt to the conditions at the time of the operation.</t>
  </si>
  <si>
    <t>During the research phase, exemption of VAT applies.
During a period of 3 years for the holder of the operating permit and 7 years for the holder of the mining concession these licensees benefit of a total exemption from tax, including the exemption of taxs on the added value of goods and services acquired from local suppliers or the Providers domiciled outside of Senegal.</t>
  </si>
  <si>
    <t>http://resourcecontracts.org/contract/ocds-591adf-4340569465/view#/</t>
  </si>
  <si>
    <t xml:space="preserve">During the research phase, exemption from taxes of any nature applies.
During a period of 3 years for the holder of the operating permit and 7 years for the holder of the mining concession these licensees receive a complete exemption from tax including the exemption of the flat rate minimum tax. For major projects requiring significant investment, the duration of the exemption may not exceed 15 years from the date of issuance of the mining concession.
</t>
  </si>
  <si>
    <t>During the research phase, total exemption from taxes of any nature applies.</t>
  </si>
  <si>
    <t>During the research phase, exemption of customs duties applicable to the import of all equipment, materials, supplies,machinery and equipment, among others intended to the operations of mining research. The importation of which is essential to the realization of the program of research is also exempted.
Fuels and Lubricants supplying the fixed installations and materials of drilling among others is exempted.
The subcontractors are entitled to the exemption of customs duties and taxes.
However, utility vehicles and tourism, the equipment of handling and all materials eligible for the scheme of the temporary admission force will not be exempt.
Implementation of the investment and production, start of a new operating system or the extension of the production capacity of a existing operating: holder of mining concession benefit from the exemption from all customs duties and taxs with the some exceptions. The subcontractors are entitled to the exemption of customs duties and taxes. However, the mediated utilities and tourism, the materials handling and general way, all materials eligible for the scheme of the temporary admission force will not be exempt.
Operation phase: Holder is exempt from the tax for the export of products. Major projects requiring the mobilization of heavy investments benefit for tax and customs advantages for a duration that should not exceed 15 years.</t>
  </si>
  <si>
    <t xml:space="preserve">During the duration of the research phase, no unilateral modification may be made to the rules of the base, perception and pricing, the Company shall not be subject to the Taxs, Charges, levies, rights, contributions and all other charges which the creation intervene after the signing of this Convention.
</t>
  </si>
  <si>
    <t>During the research phase, exemption of VAT applies.
During a period of 3 years for the holder of the operating permit and 7 years for the holder of the mining concession these licensees benefit of a total exemption from tax, including the exemption of taxs on the added value of goods and services acquired from local suppliers or the Providers domiciled outside of Senegal. Large projects requiring mobilization of heavy investments benefit for tax and customs advantages and will not exceed 15 years.</t>
  </si>
  <si>
    <t>http://resourcecontracts.org/contract/ocds-591adf-9203596613/view#/</t>
  </si>
  <si>
    <t xml:space="preserve">During the research phase, exemption from taxes of any nature applies.
During a period of 3 years for holders of the operating permit and 7 years for holders of the mining concession these licensees receive a complete exemption from tax including the rate minimum tax. For major projects requiring significant investment, the duration of the exemption may not exceed 15 years from the date of issuance of the mining concession.
</t>
  </si>
  <si>
    <t>During the research phase, exemption from all taxs and duties of customs at importation, including the VAT, and the removal of the Senegalese Council of the Chargers (COSEC). However, it will fulfill the royalty Statistics (RS) and the community levies of the UEMOA (PCS) and Ecowas (PCC) except when the exemption of such levy is expressly provided for in the framework of a funding agreement outside. 
Subcontractors could benefit from the exemption of customs duties and taxes with some exceptions.
Operation phase: Exemption from the tax for the export of products from its operating activities on the perimeter of the mining title of exploitation granted.
Major projects of exploitation that require the mobilization of heavy investments benefit for tax and customs advantages which may not exceed 15 years from the date of issuance of the mining concession.</t>
  </si>
  <si>
    <t>Stabilization of the tax and customs system during the whole period of validity of their mineral titles.The holder of a permit for research may negotiate with the State before the granting of the mining title of exploitation, the tax and customs arrangements in order to adapt to the conditions at the time of the operation.</t>
  </si>
  <si>
    <t>Exemption from taxes of any nature for the holder of the permit for research of mineral substances  throughout the duration of its validity and its renewals potential.
During the period of implementation of the investment and production start of a new operating system or the extension of the production capacity of a existing operating, company  benefit from the exemption from all customs duties and taxs with the exception of the Royalty statistics and community levies (PCC and PCS) , except when this exemption of such samples is laid down in an agreement of external funding. The subcontractors, during this phase will benefit from this exemption.
During a period of 03 years for the holder of the operating permit and 07 years for the holder of the mining concession these licensees receive a complete exemption from tax, including a waiver of taxs on the added value of goods and services acquired from local suppliers or the Providers domiciled outside of Senegal; waiver of rights and exit taxs; however, the major projects of exploitation that is the subject of mining concession and requiring the mobilization of heavy investments benefit for tax and customs advantages mentioned above for a period that may not exceed 15 years from the date of issuance of the mining concession.</t>
  </si>
  <si>
    <t>During the research phase, total exemption from taxs of any nature applies.
During the period of implementation of the investment and production start of a new operating system or the extension of the production capacity of a existing operating, company benefit from the exemption from all customs duties and taxs with come exceptions.
However, the major projects of exploitation that is the subject of mining concession and requiring the mobilization of heavy investments benefit for tax and customs advantages mentioned above, of a duration of the exemption  which may not exceed 15 years from the date of issuance of the mining concession.</t>
  </si>
  <si>
    <t>http://resourcecontracts.org/contract/ocds-591adf-1025920833/view#/</t>
  </si>
  <si>
    <t>CIT Rate 30%</t>
  </si>
  <si>
    <t>Exploration shall be 100%;
Development shall be (i) an initial allowance of 40% of cost in the year of expenditure; and (ii) an annual allowance of 20% of cost for each of the three years succeeding the year of expenditure.</t>
  </si>
  <si>
    <t>Losses are carried forward for a maximum of 10 years from the date of commencement of commercial production.</t>
  </si>
  <si>
    <t xml:space="preserve">Good and Services Tax (GST) applicable to a taxable supply or import is–
(a) if the supply or import is zero-rated under the First Schedule,  0%;
(b) other, 15%.
IGF Note: Examples of Taxable Supply
 </t>
  </si>
  <si>
    <t>WHT rate on interest to residents: 10 %
WHT rate on non-residents: 15 %; 
WHT rate affiliates: 15 %; 
WHT rate non-affiliates including recognised financial institution: 5 %                                                                                                                              
WHT rate on dividends to residents rate: 10 %; non-residents rate: 10 %,                                                                                                                              
WHT rate on rents: 10 %                                                                                                                                                                                                                                                                                           
WHT rate on royalties and natural resource payments: 25 %                                                                                                                                                                                                                         
WHT rate on payments to resident contractors: 5 %                                                                                                                                                                                                                                           
WHT rate on payments to non-resident contractors who are not party to a double taxation agreement with the Government of Sierra Leone 5 %,                                                                   
WHT rate on pensions and annuities: 15 %</t>
  </si>
  <si>
    <t>https://www.nra.gov.sl/sites/default/files/Finance%20Act%202016.pdf                                                                                                                                                                               http://www.sierra-leone.org/Laws/2009-06.pdf</t>
  </si>
  <si>
    <t>CIT Rate: 30%</t>
  </si>
  <si>
    <t xml:space="preserve">6.5% for precious stones other than special stones;
8%    for special stones;
5%    for precious metals; and
3%    for other cases, including bulk minerals.                                                                                                                                                                                                                           </t>
  </si>
  <si>
    <t>http://www.sierra-leone.org/Laws/2018-02.pdf</t>
  </si>
  <si>
    <t>Surface rent: USD 500 000</t>
  </si>
  <si>
    <t xml:space="preserve">15%   for special stones (market value above USD 500 000)
6.5%  for precious stones;
5%     for precious metals;
3%     for all other minerals.
</t>
  </si>
  <si>
    <t>Duties and Taxes on Capital Imports: variable rates, minimum of 5% 
Duties and Taxes on other imports: variable rates, minimum duty of 5% and GST of 15%</t>
  </si>
  <si>
    <t xml:space="preserve">http://www.sierra-leone.org/Laws/2009-12.pdf </t>
  </si>
  <si>
    <t xml:space="preserve">Years 1 to 3: 0%
Years 4 thereafter: rate in the Income Tax Act. 
Exempt from Turnover Tax 
</t>
  </si>
  <si>
    <t>Applicable according to Law. However, the Company shall not be required to pay Charges on Imports in excess of those applicable under the ECOWAS Trade Liberalization Scheme (TLS). Total exemption from import duties and  taxes on certain goods.</t>
  </si>
  <si>
    <t xml:space="preserve">Exempt from Goods and Services Tax
</t>
  </si>
  <si>
    <t>http://www.nma.gov.sl/home/wp-content/uploads/2018/09/Mining_Lease_Agreement_Sierramin_Bauxite.pdf</t>
  </si>
  <si>
    <t xml:space="preserve">Years 1 to 3: 6% 
Years 4 to 10: 25% 
Years 11 thereafter: rate in the Income Tax Act not exceeding 30%
Exempt from Turnover Tax  
</t>
  </si>
  <si>
    <t xml:space="preserve">An initial allowance in the first year at the rate of 40%, and thereafter, an annual allowance at the rate of 20% per annum of the original cost of qualifying expenditures until the whole of such cost is deducted. </t>
  </si>
  <si>
    <t xml:space="preserve">Years 1 to 10: an amount of loss such that the tax payable will not be less than 15% of the income tax that would be due if no losses were carried forward;
Year 10 thereafter: as applicable under the Income Tax Act 
</t>
  </si>
  <si>
    <t>Years 1 to 5: 1%
After 5 years the import duty is based on the law excluding capital items which are subject to a different rate.</t>
  </si>
  <si>
    <t>WHT rate on dividends and interest: 
Years 1- 6: 5%; Years 7 - 10: 10%; Years 11 thereafter as in law
WHT rate on management fees:  
Years 1- 6: 5%; Years 7 - 10: 10%; thereafter as in the Income Tax Act
WHT rate on contractors services: 
Years 1- 6: 5%; Years 7 - 10: 10%; thereafter as in Income Tax Act</t>
  </si>
  <si>
    <t>http://www.nma.gov.sl/home/wp-content/uploads/2018/09/Mining_Lease_Agreement_SL_Mining.pdf</t>
  </si>
  <si>
    <t>On royalties, 3% for iron ore</t>
  </si>
  <si>
    <t xml:space="preserve">Years. 1 to 3: 6%; 
Years 4 to 10 - 25%; 
Years 11 thereafter: 30% or as in law if lower
Exempt from Turnover Tax    
      </t>
  </si>
  <si>
    <t xml:space="preserve">Years 1 to 10 - limited such that tax is not less than 15% of tax due if no loss carry forward. No carry forward thereafter.
</t>
  </si>
  <si>
    <t>Duties on Capital Imports: 
Yrs. 1-8 - 1%; Yrs. 9-10 - 2.5%; as in law thereafter
Duties Other Imports: 
Yrs. 1-5 - 20% of prevailing rate;  as in law thereafter</t>
  </si>
  <si>
    <t xml:space="preserve">WHT rate on contractor services rate: 
Years. 1-6 - 5%; Years. 7-10 - 10%;  As in law thereafter
WHT rate on dividends: 
Years. 1-6 - 5%; Years. 7-10 - 10%; As in law thereafter
WHT rate on interest: 
Years. 1-6 - 5%; Yrs. 7-10 - 10%; As in law thereafter
WHT rate on management fees: 
Years. 1-6 - 5%; Years. 7-10 - 10%;  As in law thereafter
</t>
  </si>
  <si>
    <t>https://resourcecontracts.org/contract/ocds-591adf-8225982147/view#/ ; http://www.nma.gov.sl/home/wp-content/uploads/2015/07/Mining-Lease-Agreements_Sierra-Mineral-Holdings.pdf</t>
  </si>
  <si>
    <t xml:space="preserve">CIT rate: 25%
Exempt from Turnover Tax  
</t>
  </si>
  <si>
    <t xml:space="preserve">Losses are unlimited carried forward. Each year in full until the whole of such loss shall have been deducted. 
</t>
  </si>
  <si>
    <t xml:space="preserve">WHT rate on contractor services: 
Yrs. 1-7 - 5%; As in law thereafter
WHT rate on dividend: 
Yrs. 1-7 of production - 5%; As in law thereafter
WHT rate on interest as in law
WHT rate on management fees: 
Yrs. 1-7 - 5%; As in law thereafter
</t>
  </si>
  <si>
    <t>http://www.nma.gov.sl/home/wp-content/uploads/2015/07/Mineral-Agreements_Tonguma-Ltd.pdf ;  https://resourcecontracts.org/contract/ocds-591adf-4697175023/view#/</t>
  </si>
  <si>
    <t xml:space="preserve">On royalties, 6.5% for Precious stones - (excl. special stones) 
8%  for Special stones 
</t>
  </si>
  <si>
    <t xml:space="preserve">Years 1 to 3: 6%
Years 4 to 10: 25%
Years 11 thereafter: rate in the Income Tax Act not exceeding 30%.
Exempt from Turnover Tax 
</t>
  </si>
  <si>
    <t>Years 1-10: an amount of loss such that the tax payable will not be less than 15% of the income tax that would be due if no losses were carried forward. Any losses disallowed by virtue of this rule may be carried forward indefinitely, without restriction.</t>
  </si>
  <si>
    <t xml:space="preserve">Years 1 to 8 (1 January 2011 and 31 December 2018) 1%
Years 9 to 10 (1 January 2019 and 31 December 2020) 2.5%
Imports thereafter: as applicable in the Customs Tariff Act
</t>
  </si>
  <si>
    <t xml:space="preserve">Exemption on all WHT.
</t>
  </si>
  <si>
    <t>http://www.nma.gov.sl/home/wp-content/uploads/2015/07/MiningAgreement_LondonMining.pdf ; https://resourcecontracts.org/contract/ocds-591adf-7919066275/view#/</t>
  </si>
  <si>
    <t>On royalties, 3% for Bauxite</t>
  </si>
  <si>
    <t xml:space="preserve">An initial allowance in the first year at the rate of 40%, and thereafter, an annual allowance at the rate of 20% per annum of the original cost of qualifying expenditures until the whole of such cost is allowed. </t>
  </si>
  <si>
    <t xml:space="preserve">Losses are carried forward for a maximum of 10 years
No limitation on the amount of losses that can be offset against chargeable income in any year. </t>
  </si>
  <si>
    <t xml:space="preserve">Exempt from duties on capital and other imports
</t>
  </si>
  <si>
    <t>Exemption from WHT on contractors and interest expense
WHT rate on dividends: 5%
WHT rate on management fees: 5%</t>
  </si>
  <si>
    <t>Deduction of an amount equal to 100% of several expenditures including actual expenses incurred in respect of environmental a social mitigation and/or environmental protection and/or restoration, amount of interest expense, cost of acquiring prospecting, exploration or mining licenses is deductible in full in the year of acquisition.</t>
  </si>
  <si>
    <t xml:space="preserve">http://www.nma.gov.sl/home/wp-content/uploads/2015/07/MiningAgreement_AfricanMinerals.pdf ; https://resourcecontracts.org/contract/ocds-591adf-2341010686/view#/ </t>
  </si>
  <si>
    <t xml:space="preserve">CIT rate: 35% or as in law if lower
Exempt from Turnover Tax     
</t>
  </si>
  <si>
    <t xml:space="preserve">Losses are carried forward unlimited. Each year in full until the whole of such loss shall have been deducted. 
</t>
  </si>
  <si>
    <t xml:space="preserve">Surface Rent: USD 200,000 in 2011, increased annually by 3% 
</t>
  </si>
  <si>
    <t xml:space="preserve">WHT on interest as in law
Exemption on WHT on management fees 
</t>
  </si>
  <si>
    <t>http://www.nma.gov.sl/home/wp-content/uploads/2015/07/Mining-Agreement_koiduHoldings.pdf ; https://resourcecontracts.org/contract/ocds-591adf-0857214071/view#/text</t>
  </si>
  <si>
    <t>On royalties, 6.5% for precious stones (excl. special stones)
8% for special stones</t>
  </si>
  <si>
    <t>Diamonds
Titanium</t>
  </si>
  <si>
    <t xml:space="preserve">Exempt through 2014; 37.5% or as in law if lower from 2015
Turnover Tax 0.5% through 2014; 3.5% from 2015        
</t>
  </si>
  <si>
    <t xml:space="preserve">Losses are carried forward unlimited. 
</t>
  </si>
  <si>
    <t xml:space="preserve">Surface Rent USD 400 in 1989, increased annually by 5% </t>
  </si>
  <si>
    <t xml:space="preserve">0.5% for diamonds and titanium through 2014; 
3.5/4% for diamonds and titanium, respectively, from 2015
</t>
  </si>
  <si>
    <t>Exempt from duties on capital imports through 2014; 5% from 2015
Exempt from duties on other imports through 2014; 5% from 2015                                                                                                                                                                             
Import duty of 1% on fuel other than petrol or kerosene</t>
  </si>
  <si>
    <t>Exemption for WHT contractor services      
Exemption for WHT dividends rate through 2014; 10% from 2015
Exemption for WHT interest rate through 2014; 10% from 2015
WHT rate on management fees: 10%</t>
  </si>
  <si>
    <t xml:space="preserve">http://resourcecontracts.org/contract/ocds-591adf-3034053463/view https://resourcecontracts.org/contract/ocds-591adf-6918850444/view#/ </t>
  </si>
  <si>
    <t>Some examples of taxable supplies are:
the sale of new and used goods, including those under a hire purchase agreement
renting and hiring out of goods
business stock used for private purposes
the provision of a service—for example hairdressing or hotel accommodation 
charging admission to enter into premises and
the majority of imported good</t>
  </si>
  <si>
    <t xml:space="preserve">CIT rate: 25%. Foreign companies may be eligible for a preferential tax treatment including exemption from CIT for 10 years as well as a 50% reduction of the tax base starting from the 11th year.
</t>
  </si>
  <si>
    <t xml:space="preserve">VAT rate: 19% since 1 January 2018
</t>
  </si>
  <si>
    <t>https://en.portal.santandertrade.com/establish-overseas/tunisia/tax-system</t>
  </si>
  <si>
    <t>(1) Exemption of all rights, taxes, and direct or indirect taxs imposed by the Tunisian State or by all agencies or local communities with some exceptions, for its research activities.
(2) Mining holder is exempt from the payment of tax on profits during the first 5 years from the beginning of the exploitation.</t>
  </si>
  <si>
    <t xml:space="preserve">Amortization of capital assets at a rate not exceeding 20% a year. Expenditure on studies, exploration and research can be processed at the choice of the licensee, as either due deductible expenses under fiscal year during which they are incurred, either as immobilized capital over a period of 5 years.
</t>
  </si>
  <si>
    <t xml:space="preserve">Exemption for its research and exploitation activities of all direct taxes and fees. 
</t>
  </si>
  <si>
    <t xml:space="preserve">Exemption for its research and exploitation activities of all direct taxes and fees. 
</t>
  </si>
  <si>
    <t xml:space="preserve">Exemption from all customs duties and all taxes and fees including VAT with few exceptions. Applicable to the license holder and any co-contractor. Not applicable when goods are possible to obtain in Tunisia when they are of the correct type, of comparable quality and price. 
</t>
  </si>
  <si>
    <t>Exemption from VAT for research activities.</t>
  </si>
  <si>
    <t xml:space="preserve">Exemption for its research and exploitation activities of all direct taxes and fees. </t>
  </si>
  <si>
    <t>Provisions for reconstitution of deposits are deductible up to 50% of the taxable profit.</t>
  </si>
  <si>
    <t>https://www.a-mla.org/masteract/41</t>
  </si>
  <si>
    <t>https://resourcecontracts.org/contract/ocds-591adf-5935767031/view#/pdf</t>
  </si>
  <si>
    <t>https://resourcecontracts.org/contract/ocds-591adf-9487119280/view#/text</t>
  </si>
  <si>
    <t>9% for open cast mining operations and 6% for underground  mining operations. 
Copper: the mineral royalty payable is at the rate of
(a) 5.5% percent of the norm value when the norm price of copper is less than 4,500 USD per tonne; 
(b) 6.5% of the norm value when the norm price of copper is 4,500 USD or higher per tonne but less than 5,000 USD per tonne,
(c) 7.5% percent of the norm value when the norm price of copper is 6,000 USD dollars or higher per tonne but less than 7,500 USD dollars per tonne; 
(d) 8.5% percent of the norm value when the norm price of copper is 7,500 USD or higher per tonne butlessthan 9,000 USD per tonne; and 
(e) 10% of the norm value when the norm price of copper is 9,000 USD or higher per tonne. Cobalt or Vanadium: 8% of the norm value.</t>
  </si>
  <si>
    <t>http://www.parliament.gov.zm/sites/default/files/documents/acts/The%20Mines%20and%20Minerals%20Act%2C%202015.pdf http://www.parliament.gov.zm/sites/default/files/documents/acts/The%20Mines%20and%20Minerals%20Development%20%28Amendment%29%20Act%20No.%2018%20of%20%202018.pdf</t>
  </si>
  <si>
    <t>CIT rate: 30% for mining operations (CIT standard rate: 35%)
15% on income earned by a company from the manufacturing of products using copper cathodes.</t>
  </si>
  <si>
    <t xml:space="preserve">(1) Prospecting expenditure is allowed as a deduction. A company that is entitled may elect to forego the deduction in favour of its shareholders.                                                                                                     
(2) Operating expenditure: (a) 1/20 or, in the case of a mine operated for the purposes of producing lead or zinc, 1/8 of the balance of unredeemed capital expenditure on the mine.                                                                                                                                                                                                                                                                         </t>
  </si>
  <si>
    <t>Losses are carried forward for a period of 5 years. However, mining losses can be carried forward until they are completely recovered.</t>
  </si>
  <si>
    <t>Royalties are not deductible against CIT.</t>
  </si>
  <si>
    <t>WHT rate on interest and dividends: 20% 
WHT rate on royalties: 15%</t>
  </si>
  <si>
    <t>A company can offset losses and gains from two mines (one producing and one not producing, not contiguous).</t>
  </si>
  <si>
    <t>http://www.parliament.gov.zm/sites/default/files/documents/acts/Income%20Tax%20Act.pdf, http://www.parliament.gov.zm/sites/default/files/documents/amendment_act/The%20Income%20Tax%20%28Amendment%29%20%20Act%2C%202016.pdf http://www.parliament.gov.zm/sites/default/files/documents/acts/The%20Income%20Tax%20%28Amendment%29%20Act%20No.%2017%20of%202018.pdf</t>
  </si>
  <si>
    <t>CIT rate: 25 %</t>
  </si>
  <si>
    <t xml:space="preserve">Deduction of 100% of capital expenditure in the year in which it was incurred. 
</t>
  </si>
  <si>
    <t>0.6% for copper</t>
  </si>
  <si>
    <t>Stabilisation of the tax regime for 5 years commencing on the Effective Date. The Stability Period could be extended.</t>
  </si>
  <si>
    <t xml:space="preserve">VAT for goods and services produced by the Facilities are taxable at a standard rate and 0% rated if exported.
</t>
  </si>
  <si>
    <t>WHT rate on dividends, royalties and management fees to Shareholders or Affiliates: 0%. 
WHT rate on interest payments to Shareholders or Affiliates, or any lender of money: 0%</t>
  </si>
  <si>
    <t>https://www.resourcecontracts.org/contract/ocds-591adf-5742489934/view#/</t>
  </si>
  <si>
    <t>Losses are carried forward in a period not exceeding 16 years, in respect of losses incurred up to and including 31 December 2003. 10 years, in respect of losses incurred after 31 December 2003 but up to and including expiry of the Stability Period; and the expiry of the period for carry forward of losses under applicable legislation, in respect of those losses incurred after expiry of the Stability Period.</t>
  </si>
  <si>
    <t xml:space="preserve">0.6% of the gross revenue of minerals.
Royalty is deductible against Income Tax.
</t>
  </si>
  <si>
    <t xml:space="preserve">Exemption from customs and excise duties on all machinery and equipment (including specialised motorvehicles) required for mining or prospecting.
Excise Duty on Power 0%
</t>
  </si>
  <si>
    <t>Stabilisation of the tax regime for 20 years commencing on the Effective Date.</t>
  </si>
  <si>
    <t>https://www.resourcecontracts.org/contract/ocds-591adf-6429175624/view#/</t>
  </si>
  <si>
    <t xml:space="preserve">Losses are carried forward in a period not exceeding 20 years.
</t>
  </si>
  <si>
    <t xml:space="preserve">Deduction of 100% of capital expenditure in the year in which it was incurred. 
</t>
  </si>
  <si>
    <r>
      <t xml:space="preserve">0.6% of the gross revenue of minerals. Exempt for 5 years following the project completion ("Effective Date"). 
Royalty is deductible against Income Tax.
</t>
    </r>
    <r>
      <rPr>
        <i/>
        <sz val="11"/>
        <rFont val="Calibri"/>
        <family val="2"/>
      </rPr>
      <t xml:space="preserve">Completion: It has the meaning assigned to it in the Sales and Purchases Agreement.
</t>
    </r>
  </si>
  <si>
    <r>
      <t xml:space="preserve">For the 12-month period commencing from the Completion ("Effective Date"), the Company shall pay such customs and excise duties at rate of 0% on all consumable items imported.
Excise Duty on power: 0% for 15 years.
</t>
    </r>
    <r>
      <rPr>
        <i/>
        <sz val="11"/>
        <rFont val="Calibri"/>
        <family val="2"/>
      </rPr>
      <t>Completion: It has the meaning assigned to it in the Sales and Purchases Agreement.</t>
    </r>
  </si>
  <si>
    <t>Stabilisation of the tax regime for 15 years commencing on the Effective Date.</t>
  </si>
  <si>
    <t xml:space="preserve">WHT rate: 10% . For the Stability Period however the Company shall pay WHT on dividends, royalties, patents, principal or interest payments to lenders or Shareholders or their Affiliates and marketing and management fees to Shareholders or their Affiliates at a rate of 0%.
</t>
  </si>
  <si>
    <t>https://www.resourcecontracts.org/contract/ocds-591adf-0639959550/view#/</t>
  </si>
  <si>
    <t xml:space="preserve">Losses are carried forward in a period not exceeding 10 years.
</t>
  </si>
  <si>
    <t xml:space="preserve">Deduction of 100% of capital expenditure in the year in which it was incurred. </t>
  </si>
  <si>
    <t xml:space="preserve">2% of net back value of minerals.
Royalty shall be deductible against income tax.
</t>
  </si>
  <si>
    <t xml:space="preserve">Exemption from customs and excise duties for all machinery and equipment needed for the investment in mining or prospecting. Exemptions apply to the company’s contractors. 
Excise Duty on Power: 10% 
</t>
  </si>
  <si>
    <t xml:space="preserve">WHT rate: 10%
</t>
  </si>
  <si>
    <t>https://www.resourcecontracts.org/contract/ocds-591adf-2310104390/view#/</t>
  </si>
  <si>
    <t xml:space="preserve">(1) On CIT rate: 35%. If ChibCo is listed on the Lusaka Stock Exchange the rate shall be 30%.
(2) Losses are carried forward in a period not exceeding 10 years.
</t>
  </si>
  <si>
    <t>https://www.resourcecontracts.org/contract/ocds-591adf-3064471719/view#/text</t>
  </si>
  <si>
    <t xml:space="preserve">On CIT rate, the Company shall pay tax, royalties and duties from time to time in accordance with applicable legislation.
</t>
  </si>
  <si>
    <t xml:space="preserve">VAT rate: 0% for Mine Products.
</t>
  </si>
  <si>
    <t>https://www.resourcecontracts.org/contract/ocds-591adf-5982022106/view</t>
  </si>
  <si>
    <t xml:space="preserve">On CIT rate: 35%. If ChibCo is listed on the Lusaka Stock Exchange the rate shall be 30%. 
Losses are carried forward in a period not exceeding 10 years.
</t>
  </si>
  <si>
    <t>TOTAL</t>
  </si>
  <si>
    <t>Data source</t>
  </si>
  <si>
    <t>Laws and Regulations</t>
  </si>
  <si>
    <t xml:space="preserve">Files </t>
  </si>
  <si>
    <t>Quantitative database</t>
  </si>
  <si>
    <t xml:space="preserve">The database converted into categorical variables and numerical interpretations of the incentives </t>
  </si>
  <si>
    <t>Summarised data</t>
  </si>
  <si>
    <t xml:space="preserve">Summarized version converted into English (when applicable) of tax Incentives identified by researchers in Contracts and Mining and Tax Laws </t>
  </si>
  <si>
    <t>Raw Data</t>
  </si>
  <si>
    <t xml:space="preserve">Original provisions and articles in Contracts and Mining and Tax Laws, respectively, in their original language. </t>
  </si>
  <si>
    <t>Contracts</t>
  </si>
  <si>
    <t>Coded from mining and tax law text by researchers for this project.</t>
  </si>
  <si>
    <t xml:space="preserve">The column next to each type if incentive is a numerical categoy that is equal to 1, if it is an incentive. </t>
  </si>
  <si>
    <t>NRGI Resource Contracts Platform as at 1st March 2019 https://resourcecontracts.org/</t>
  </si>
  <si>
    <r>
      <rPr>
        <b/>
        <sz val="11"/>
        <color rgb="FF000000"/>
        <rFont val="Calibri"/>
        <family val="2"/>
      </rPr>
      <t xml:space="preserve">Columns A to E show the background information: </t>
    </r>
    <r>
      <rPr>
        <sz val="11"/>
        <color rgb="FF000000"/>
        <rFont val="Calibri"/>
        <family val="2"/>
      </rPr>
      <t xml:space="preserve">
- country: name of resource rich-country,
- case: type of law ('tax code', 'mining code' or 'contract), 
- source: name of law
- commodity: the particular mineral commodity involved
- date: when the law or contract was given legal force
</t>
    </r>
    <r>
      <rPr>
        <b/>
        <sz val="11"/>
        <color rgb="FF000000"/>
        <rFont val="Calibri"/>
        <family val="2"/>
      </rPr>
      <t xml:space="preserve">Columns E to AB </t>
    </r>
    <r>
      <rPr>
        <sz val="11"/>
        <color rgb="FF000000"/>
        <rFont val="Calibri"/>
        <family val="2"/>
      </rPr>
      <t xml:space="preserve">show the types of incentives that have been coded.
</t>
    </r>
    <r>
      <rPr>
        <b/>
        <sz val="11"/>
        <color rgb="FF000000"/>
        <rFont val="Calibri"/>
        <family val="2"/>
      </rPr>
      <t>Column AD</t>
    </r>
    <r>
      <rPr>
        <sz val="11"/>
        <color rgb="FF000000"/>
        <rFont val="Calibri"/>
        <family val="2"/>
      </rPr>
      <t xml:space="preserve"> includes the link to the original document.
</t>
    </r>
    <r>
      <rPr>
        <b/>
        <sz val="11"/>
        <color rgb="FF000000"/>
        <rFont val="Calibri"/>
        <family val="2"/>
      </rPr>
      <t>Column AE</t>
    </r>
    <r>
      <rPr>
        <sz val="11"/>
        <color rgb="FF000000"/>
        <rFont val="Calibri"/>
        <family val="2"/>
      </rPr>
      <t xml:space="preserve"> includes any explanatory comments.</t>
    </r>
  </si>
  <si>
    <t xml:space="preserve">This file explains  how to uset the database </t>
  </si>
  <si>
    <t>How to read the Summarizded data</t>
  </si>
  <si>
    <t>How to read the Quantitative data</t>
  </si>
  <si>
    <t>General definition</t>
  </si>
  <si>
    <t>Counted as a tax incentive if the company that is subject to the mining contract is treated in a way that is preferential relative to the general law.</t>
  </si>
  <si>
    <t>Counted as a tax incentive if the mining sector is treated in a preferential way relative to other economic sectors.</t>
  </si>
  <si>
    <t>Depreciation</t>
  </si>
  <si>
    <t>Deduction on capital</t>
  </si>
  <si>
    <t>Loss carry forward</t>
  </si>
  <si>
    <t>Property tax or mining license fee</t>
  </si>
  <si>
    <t>Royalty rates</t>
  </si>
  <si>
    <t>Tariffs, imports, excise, customs duties</t>
  </si>
  <si>
    <t>Tax stability agreement</t>
  </si>
  <si>
    <t>VAT, sales tax</t>
  </si>
  <si>
    <t>Incentive in Contract</t>
  </si>
  <si>
    <t>Higher depreciation rate than applicable by law</t>
  </si>
  <si>
    <t>Higher depreciation relative to other economic sectors</t>
  </si>
  <si>
    <t>Lower corporate tax rate relative to other economic sectors, or tax holiday</t>
  </si>
  <si>
    <t>Lower corporate tax rate or longer tax holiday than applicable by law.</t>
  </si>
  <si>
    <t>A longer loss carry forward period relative to other economic sectors</t>
  </si>
  <si>
    <t>A longer loss carry forward period than applicable by law</t>
  </si>
  <si>
    <t>A lower property tax or mining license fee than applicable by law</t>
  </si>
  <si>
    <t>A lower property tax or mining license fee relative to other economic sectors</t>
  </si>
  <si>
    <t>No royalty rates specific (e.g. instead having royalty rates specified through the tender process</t>
  </si>
  <si>
    <t>Lower royalty rates than applicable by law</t>
  </si>
  <si>
    <t>Exemptions or lower rates relative to other economic sectors</t>
  </si>
  <si>
    <t>Exemptions or lower rates than applicable by law</t>
  </si>
  <si>
    <t>Tax credits or allowances that are not offered to other economic sectors</t>
  </si>
  <si>
    <t>More tax credits or higher allowances than applicable by law</t>
  </si>
  <si>
    <t>A fixed period of time during which fiscal terms cannot be altered</t>
  </si>
  <si>
    <t>A longer period of stabilisation than applicable by law</t>
  </si>
  <si>
    <t>VAT or sales tax exemptions that are not offered to other economic sectors</t>
  </si>
  <si>
    <t>VAT or sales tax exemptions beyond what is applicable by law</t>
  </si>
  <si>
    <t>Lower rates of withholding tax relative to other economic sectors</t>
  </si>
  <si>
    <t>Lower rates of withholding tax than what would have been applicable by law</t>
  </si>
  <si>
    <t>Specific capital allowances that are only offter to the mining sector</t>
  </si>
  <si>
    <t>Additional capital allowances (or larger deductions) than applicable by law.</t>
  </si>
  <si>
    <t>Definition of  incentive</t>
  </si>
  <si>
    <t>Incentive in Law (tax code / mining code)</t>
  </si>
  <si>
    <t>Cover</t>
  </si>
  <si>
    <r>
      <t xml:space="preserve">The colours in the summarized database signify the following:
- LIGHT GREY: Rows marked in light grey signify the tax code of the country (i.e. Income Tax Laws, VAT Laws, Regulations, among others). 
- DARK GREY:  Rows marked in dark grey signify the mining code of the country.
- WHITE: Rows that are white signify a mining contract.
- RED: Cells marked in red indicate an incentive.
</t>
    </r>
    <r>
      <rPr>
        <b/>
        <sz val="11"/>
        <color rgb="FF000000"/>
        <rFont val="Calibri"/>
        <family val="2"/>
      </rPr>
      <t xml:space="preserve">NOTE: The database is not an exhaustive account of the general tax law or mining law of each country. Only where a tax incentive was identified has the corresponding rule been included. </t>
    </r>
  </si>
  <si>
    <r>
      <t xml:space="preserve">The purpose of the </t>
    </r>
    <r>
      <rPr>
        <b/>
        <sz val="11"/>
        <color rgb="FF000000"/>
        <rFont val="Calibri"/>
        <family val="2"/>
      </rPr>
      <t>IGF Mining Tax Incentives Database</t>
    </r>
    <r>
      <rPr>
        <sz val="11"/>
        <color rgb="FF000000"/>
        <rFont val="Calibri"/>
        <family val="2"/>
      </rPr>
      <t xml:space="preserve"> is to identify the prevalence and type of tax incentives used in the mining sector. It is a collection of files which compare the fiscal regimes for 104 mining contracts  across 21 countries. The fiscal regimes were analyzed through comparing different types of law: 'tax code',  'mining code', as well as mining 'contracts'. The 21 countries were selected because of the availability of published contracts on resourcecontracts.org. The grey box at the bottom of the sheet explains the different types of incentives that have been coded. A more detailed explanation of the methodology can be found on the IGF website.
The database is part of a suite of materials produced by the IGF and OECD on mining tax incentives. Users are encouraged to refer to the IGF-OECD Practice Note </t>
    </r>
    <r>
      <rPr>
        <i/>
        <sz val="11"/>
        <color rgb="FF000000"/>
        <rFont val="Calibri"/>
        <family val="2"/>
      </rPr>
      <t>Tax Incentives in Mining: Minimising Risks to Revenue</t>
    </r>
    <r>
      <rPr>
        <sz val="11"/>
        <color rgb="FF000000"/>
        <rFont val="Calibri"/>
        <family val="2"/>
      </rPr>
      <t xml:space="preserve">, as well as the IGF Financial Model, and Supplementary Guidance. 
</t>
    </r>
  </si>
  <si>
    <t>Example</t>
  </si>
  <si>
    <t>Incentive</t>
  </si>
  <si>
    <t>Mining Contract</t>
  </si>
  <si>
    <t>Afghanistan Contract 1</t>
  </si>
  <si>
    <t>"…"</t>
  </si>
  <si>
    <t xml:space="preserve">Source </t>
  </si>
  <si>
    <t xml:space="preserve">Corporate income tax and resource rent taxes </t>
  </si>
  <si>
    <t xml:space="preserve">AFGHANISTAN INCOME TAX LAW 2009 
 </t>
  </si>
  <si>
    <t xml:space="preserve">Article 81.-  Depreciation deductions  
(1) Contrary to sub-paragraph 7 of paragraph (1) of Article 18 of this Law, a person that is a QEIT and that incurs an expense to acquire a QEIT asset other than a building or rights to occupy a building may deduct the cost of acquiring the asset for a year on a straight-line basis over the lesser of: 
1. the effective life of the asset; and  
2. five years 
commencing with a deduction in the year in which the asset is acquired. 
(2)  Contrary to sub-paragraph 7 of paragraph (1) of Article 18 of this Law, a person that is a QEIT and that incurs an expense other than annual rent to construct or acquire a QEIT asset that is a building or to acquire rights to occupy a building may deduct the expense on a straight-line basis over 15.
Article 82.-  Cost of constructing roads  
(1) This Article applies to a person that is a QEIT and that incurs an expense to construct a road that will be used to carry on a business that is subject to a mining License or mining Authorization or a hydrocarbons Contract. 
(2) A person described in paragraph (1) of this Article may deduct the cost of constructing the road described in paragraph (1) of this Article over a period of fifteen years commencing with a deduction in the year in which the road is completed.
Article 83.- Pre-production costs
(1) Notwithstanding Article 18 of this Law, a person that is a QEIT may only deduct an expenditure that is a pre-production cost on a straight-line basis over the pre-production cost recovery period where -- 2. the ""pre-production cost recovery period"" for a mining business carried on by a QEIT in an area defined in a mining License or mining Authorization shall be the lesser of – 
 (A) 15 years; and years, commencing with a deduction in the year in which the expense is incurred.
 (B) the number of years remaining in the License or Authorization
</t>
  </si>
  <si>
    <t>Article 4 Tax calculation 
(1) The income tax of legal persons shall be 20 percent of taxable income for the tax year... 
(3) The Ministry of Finance shall only apply the provisions of this Law to a QEIT as set out in paragraph (2) where the QEIT has agreed in writing that taxable income of the QEIT shall be subject to an income tax rate of 30 per cent for the years.</t>
  </si>
  <si>
    <t xml:space="preserve">Article 85 Loss carry-forward and stability agreements  
(1) Article 42 of this Law, which imposes a limit on the recognition of net operating losses, shall not apply to a QEIT.  Where a QEIT incurs a net operating loss as defined in Article 47, the loss may be treated as a deductible expense in the following year. </t>
  </si>
  <si>
    <t xml:space="preserve">Article 85 Loss carry-forward and stability agreements ...
(2) Subject to paragraph (3) of this Article, the Ministry of Finance shall apply to a QEIT the provisions of this Law as they stood at the time the QEIT became party to a mining Authorization, mining License, or hydrocarbons Contract for a period of: 
1. 5 years, in the case of a QEIT holding a mining Authorization, commencing with the year in which the QEIT begins to hold the Authorization; 
2. 8 years, in the case of a QEIT holding a mining License, commencing with the year in which the QEIT begins to hold the License; or 
3. the period of the hydrocarbons Contract, in the case of a QEIT that is party to a hydrocarbons Contract.                                                                                                                         
(3) The Ministry of Finance shall only apply the provisions of this Law to a QEIT as set out in paragraph (2) where the QEIT has agreed in writing that taxable income of the QEIT shall be subject to an income tax rate of 30 per cent for the years in which the provisions of this Law are applied by the Ministry of Finance on the basis of this Article without regard to subsequent changes
 </t>
  </si>
  <si>
    <t xml:space="preserve">Article 46 Withholding tax (1) Profit or non-profit legal persons formed under the laws of Afghanistan shall be required to withhold income tax as follows: 
1. in the case of wages and salaries, in accordance with the provisions of this Law; 
2. twenty percent tax from interest, dividends, royalties, prizes, rewards, lotteries, bakhshishis (gratuities), bonuses, and service charges according to the provisions of this Law. </t>
  </si>
  <si>
    <t>Article 84  
Deduction for contributions to a fund for environmental and social obligations A person that is a QEIT may deduct any amount that is required to be paid in respect of environmental and social obligations under Article 82 of the Minerals Law, 2005 or pursuant to a plan required by any applicable law affecting hydrocarbons provided.</t>
  </si>
  <si>
    <t>Extraordinary Issue Minerals Law 2014</t>
  </si>
  <si>
    <t>Article 81: Taxes payment 
 (1) License and Authorization Holders, contractors, sub-contractors, advisors, experts and their employees shall be obliged to pay all applicable taxes, customs duties, and other taxes in accordance with the provisions of the applicable laws.  
 (2) No License or Authorization Holder and contractor is obliged to pay land taxes.</t>
  </si>
  <si>
    <t xml:space="preserve"> </t>
  </si>
  <si>
    <t xml:space="preserve">Article 82: Surface Rent 
 (1) The Ministry of Mines and Petroleum, with the agreement of the Commission, may prescribe the rates of annual Surface Rent payable on per square kilometer of state owned land that may vary by License type as prescribed. Surface Rent payments are not recoverable by the Holder.  
 (2) Reconnaissance activities shall not be subject to Surface Rent.  
Article 81: Taxes payment 
 (1) License and Authorization Holders, contractors, sub-contractors, advisors, experts and their employees shall be obliged to pay all applicable taxes, customs duties, and other taxes in accordance with the provisions of the applicable laws.  
 (2) No License or Authorization Holder and contractor is obliged to pay land taxes.
 </t>
  </si>
  <si>
    <t xml:space="preserve">Article 83: Royalty 
 (1) A Holder of a License or Authorization shall be liable to pay a Royalty on Minerals and semi-processed or processed Minerals as may be prescribed in this Law and relevant Regulations.    
 (2) Reconnaissance License and Exploration License activities shall not be subject to Royalty. (3) Royalty shall be paid in accordance with terms and conditions of License and Authorization and the provisions of this Law into a dedicated State Treasury account to the bank. Each Royalty payment of gross revenues shall be accompanied by details of the Mineral produced, sold or transported. 
 </t>
  </si>
  <si>
    <t xml:space="preserve">Article 23: Minerals Development Contract 
(1) For the purpose of promoting economic development and large-scale investment [in the minerals sector in Afghanistan], the Ministry of Mines and Petroleum may, based on bidding and after endorsement of the Commission and approval of the Council of Ministers, enter into a Minerals Development Contract, including for the establishment of main infrastructure outside the contract Area, with an eligible person. 
(2) The holder of a Minerals Development Contract may be granted up to (5) Exploitation Licenses in the Area of the Exploration License of its Contract, in accordance with the provisions of this Law.  
(3)  The contractor for the Minerals Development Contract shall not transfer or assign any rights and privileges of its Exploration License, Exploitation License, or the relevant contract to any other person without written consent of the Ministry of Mines and Petroleum, endorsement of the Commission and the approval of Council of Ministers. 
(4) Transfer and assignment can only be made to a person who has all the qualifications, capabilities and the requirements that the contractor had at the time of obtaining the License. 
(5)  The Ministry of Mines and Petroleum shall prepare a Minerals Development Contract in accordance with the provisions of this Law and other legislative documents, and  the  Minerals Development Contract shall adhere to the following criteria:  
1. Establishment of a method for Government to acquire its portion [of the Mineral product] at  market price;  
2.  Management of fiscal affairs in accordance with the financial laws of Afghanistan;  
3. Designation of  dispute resolution methods;   
4. Development of a Community Development Plan in accordance with the provision of this Law and relevant Regulations; 
5. Commitment to the development and use of infrastructure; and
6. Designation of the life (the term) of the Minerals Development Contract. 
(6) The Ministry of Mines and Petroleum shall publish the terms and conditions of any Minerals   Development contract, and other ancillary agreements within ten (10) days after entering into such Minerals Development Contract. Publishing the personal information and any other relevant information to the security of personnel and methods of operations is not allowed without a written agreement of the Parties.  
(7) The Bidding process and other affairs related to conclusion of a Minerals Development Contract shall be set forth in the Regulations. 
</t>
  </si>
  <si>
    <t>Majd Industrial Pishgaman Company, Concession, 2011</t>
  </si>
  <si>
    <t xml:space="preserve">14.11. Tax Obligations and Financial Record Keeping 
1. Taxes shall be applied in accordance with the provisions of the Laws of Afghanistan. </t>
  </si>
  <si>
    <t xml:space="preserve">11. Surface rights fees: 
The MIP Co. shall pay annual surface rights fees to the MoM for any Government land areas utilized by the MIP Co. The annual rate of payment for surface rights shall be twenty five U.S. dollars ($25.00 USD) per hectare according to the decision made on 31/2/1386 by the steering committee of MoM. </t>
  </si>
  <si>
    <t xml:space="preserve">10. Royalty 
1. The MIP Co. agrees to pay royalty, other than royalty on coal, for mined raw materials at the rate of $ 2.00 USD, or equivalent in Afghani, per ton of cement 
manufactured. 
2. The MIP Co. agrees to pay royalty at the rate of $ 20.11 USD, or equivalent in Afghani, per ton of coal extracted. 
3. All royalties are to be paid quarterly during the contract period, no later than one (1) month following the end of the quarter. 
4. The MIP Co. is obligated to record daily all mineral materials produced during mining and processing in journals which shall be available for examination by the 
authorized representatives of MoM. 
5. The MoM and the Ministry of Finance shall each have the power to audit and inspect the books and records of MIP. </t>
  </si>
  <si>
    <t xml:space="preserve">14.12. Customs Duties, Imports and Re-Exports: Customs Treatment of any import and re-export shall be according to the terms of the Customs Laws and all other applicable statutes of Afghanistan. </t>
  </si>
  <si>
    <t xml:space="preserve">2.4 MIP Co. shall be entitled to the protection provided by all applicable provisions of the Laws of Afghanistan, including Chapter 10, Article 90 of the 2009 Minerals Law, with respect to expropriation, nationalization, deprivation, and confiscation of any assets owned and/or used by MIP Co. pursuant to this Contract. </t>
  </si>
  <si>
    <t>Afghan Krystal Natural Resources Company, Concession, 2011</t>
  </si>
  <si>
    <t xml:space="preserve">20. Taxation &amp; Fees Performance: 
1. AKNR shall pay all applicable taxes, fees, custom duties, rents, penalties and other charges to the Government as set forth in this Contract, and the applicable laws of Afghanistan. AKNR must deliver a copy of its tax settlement documentation to the MoM at end of each tax period as specified in the Tax Laws of Afghanistan upon receipt from the Ministry of Finance. All payments to the Government of Afghanistan shall be calculated in Afghanis in accordance with the official exchange rate of the Da  Afghanistan Bank and paid in Afghanis or in such other currencies as may be acceptable to the Government. </t>
  </si>
  <si>
    <t xml:space="preserve">21. Surface Use fees: 
 AKNR shall, during the exploration and exploitation phase, pay annually in advance surface use fees to the MoM for the area of the operations and any neighboring areas  that they are using for the direct support of the mining operation according to the laws of  Afghanistan, The annual rate of payment for surface rights shall be twenty five dollars (US$ 25) per hectare according to the decision made on 31/2/1386 by the steering committee of Ministry of Mines. </t>
  </si>
  <si>
    <t xml:space="preserve">8. Royalties; 
Royalty Rate: After the start of commercial production and based upon a solar calendar, AKNR agrees to pay, monthly, to the MoM, royalties at the rate of twenty six percent (26%) of the gross revenue from sale of gold at a price set on the date of sale by the  London Metals Exchange for each sale of gold. Payment of Royalty to the MoM Is due no later than on the seventh (7) working days after the end of that month, and Is based on the sale of gold from that month. </t>
  </si>
  <si>
    <t>20. Taxation &amp; Fees Performance: 
 1. AKNR shall pay all applicable taxes, fees, custom duties, rents, penalties and other charges to the Government as set forth in this Contract, and the applicable laws of Afghanistan</t>
  </si>
  <si>
    <t xml:space="preserve">27, Observance of laws: 
1. AKNR, in carrying out this contract, hereby accepts the obligations to conduct ail of its gold facilities construction, operations, and activities in compliance with ail of the applicable terms of this Contract, and the applicable laws and regulations of Afghanistan. 
2. Any future changes to existing Mineral Laws shall have no bearing on the terms, conditions, or validity of this contract, unless incorporated within a jointly agreed 
 addendum. 
 3. Subject to notification by the MoM, AKNR agrees to observe any changes to Mineral Laws and ministerial procedures that are designed to improve health and safety. 
 4. AKNR shall not perform illegal acts or operate illegally in the areas specified in this </t>
  </si>
  <si>
    <t xml:space="preserve">http://resourcecontracts.org/contract/ocds-591adf-9771948110/view#/  </t>
  </si>
  <si>
    <t xml:space="preserve">MCC-Jianxi Copper Consortium, Aynak Copper Deposit, Concession Agreement, 2008 </t>
  </si>
  <si>
    <t xml:space="preserve">20 Tax Obligations 
(a) Taxes shall be applied in accordance with the provisions of the Income Tax Law of Afghanistan. The Government of Afghanistan and MCC acknowledge and agree that, upon the grant of the Aynak Mineral Rights to MCC, MCC shall qualify for treatment as a qualified Extractive Industries Taxpayer (“QEIT”) under Chapter 12 of the Income Tax Law. </t>
  </si>
  <si>
    <t>PART VI: OCCUPATION OF SURFACE AND OTHER RIGHTS 
37 General 
a) Right to use land: 
Subject to the provisions of this Mining Contract and Article 34 of the Minerals Law, MCC shall have the right to enter and occupy any land within the License Area for the purpose of undertaking operations and activities under this Mining Contract. During the term of this Mining Contract, MCC shall pay a nominal rent for its use of public lands, whether inside or outside the License Area, calculated on a per hectare basis. In the event that exemptions from the surface rent requirements of the Minerals Law are established in the future, the Parties agree that the Project shall be eligible to receive the benefits of such exemptions. Subject to the applicable laws and regulations of Afghanistan, MCC shall have the right to occupy and utilize for the duration of this Mining Contract, or for a lesser period, the surface of such suitable areas outside the License Area as may be necessary for the construction and operations of roads, railways, and pipelines necessary for its activities and operations under this Mining Contract.</t>
  </si>
  <si>
    <t xml:space="preserve">21 Royalties (iii) Royalty Rates 
1. The royalty rate is a sliding scale royalty based on the copper price and is described in detail in Appendix 5. The formula for the calculation is: 
a. When the copper price is equal to or less than US$ 1.00/pound, the royalty rate = 2.5% x 120%, or 3.0%; 
b. When the copper price is greater than US$1.00/pound and equal to or less than US$2.00/pound, the royalty rate is based on: Royalty rate = (10 x copper price (US$/ pound) - 7.5) x 120%; 
c. When the copper price is greater than US$2.00/pound, the royalty rate=15% x 130%, or 19.5%. </t>
  </si>
  <si>
    <t>PART IX: IMPORTS AND EXPORTS...
b) Re-exports. Any items imported by MCC or its subcontractors for use in connection with the Project and no longer needed for such use may be sold outside Afghanistan and re-exported free of all customs duties and levies. No imported items shall be sold domestically except after compliance with 
(c) customs and import laws and regulations which shall at the time of such sale be in effect. The exemption from import duties set forth in this Section shall not apply where MCC, including its subcontractors, fails to use best efforts to purchase goods in accordance with the requirements of Section 38 of this Mining.</t>
  </si>
  <si>
    <t xml:space="preserve">63 General 
(a) This Mining Contract can be renewed for consecutive five year periods until exhaustion of the deposits being exploited on the same conditions except those relating to taxation, royalty payments, land rent, and other provisions relating to MCC’s fulfillment of its financial obligations to the Government.                                                                                                                                                                                                              </t>
  </si>
  <si>
    <t xml:space="preserve">20 Tax Obligations 
(c) In the event that the Government of Afghanistan enters into a contract or agreement with a third party engaged in the mining or industrial sectors that, based on the laws in force in Afghanistan at the time, affords more favorable treatment with respect to the stability of fiscal or other tax terms than have been granted to MCC under this Mining Contract, the Parties agree that the Mining Contract shall be amended to apply the more favorable treatment to MCC. </t>
  </si>
  <si>
    <t>LOI N° 058-2017/AN PORTANT CODE GÉNÉRAL DES IMPÔTS DU BURKINA FASO</t>
  </si>
  <si>
    <t xml:space="preserve">Art. 77.-
1) Peuvent faire l’objet d’un amortissement accéléré les matériels et outillages neufs d’une durée de vie supérieure à cinq (5) ans et exclusivement utilisés à des opérations industrielles de fabrication, de transformation, de manutention, de transport, à des activités de boulangerie ou d’exploitation minière ou hôtelière.
2) Pour ces matériels et outillaqes, le montant de la première annuité d'amortissement, calculé d'après la duree d'utilisition normale, est doublée. Cette durée étant alors réduite d'une année.
3) Le bénéfice de l'amortissement acceléré est conditionné à un agrément préalable de l'administration fiscale.         
Art. 78 .-
1) Les entreprises imposées d'après le régime du bénéfice réel visé aux articles 517 et suivants peuvent amortir suivant un système degressif les immobilisations suivantes:  matériels et outillages utilisés pour des opérations de fabrication, de transformation, d'exploitation minière, de production agricole, pastorale, halieutique ou forestière ;  matériels de manutention ; matériels et outillages affectés à des opérations de recherche scientifique ou technique; installation de magasinage et de stockage à I'exclusion des locaux ; matériels des entreprises touristiques et hotelières sans que puissent y être compris les matériels de bureau ; materiels de panification et de pdtisserie ; machines informatiques ; installations et équipements techniques de téléphonie mobile ;  matériels de construction ou de travaux publics ; matériels de transport ferroviaire ou aéronautique ; équipements destinés à l'epuration des eaux et à l'assainissement de l'atmosphère ; machines productrices de vapeur, chaleur ou énergie ; matérels de sécurité ou a caractère médico-social. sont exclus du bénéfice de l'amortissement degressif, les biens qui etaient deja usagés au moment de leur acquisition ainsi que ceux dont la durée de vie est inférieure à trois (3) ans.
2) Les taux d'amortissement degressif sont obtenus en appliquant aux taux d'amortissement linéaire les coefficients suivants : - 1,5 lorsque la durée normale d'utilisation est de trois (3) à quatre (4) ans ; - 2 lorsque cette durée est de cinq (5) à six (6) ans ; - 2,5 lorsqu'elle est supérieure à six (6) ans.
3) Le point de depart du calcul de I'amortissement degressif est constitué par le premier jour du mois d'acquisition ou de création du bien.
4) Le montant de la première annuité d'amortissement degressif est déterminé en appliquant au prix de revient de I'immobilisation, le taux utilisable tel que défini ci-dessus. Les annuités suivantes se calculent en appliquant le taux d'amortissement retenu au prix de revient du bien diminué du cumul des annuités précédentes.
Lorsque l'annuité degressive, pour un exercice, devient inférieure au montant correspondant au rapport de la valeur résiduelle au nombre d'années restant à courir, Ientreirise peut pratiquer un amortissement égal à ce montant pour chacune des années restantes.
5) Un tableau spécial des immobilisations faisant l'objet d'un amortissement degressif doit être produit lors de la déclaration annuelle de résultats.                                          </t>
  </si>
  <si>
    <t xml:space="preserve">Article 13.- Sur le bénéfice imposable, arrondi aux mille (1 000) francs CFA inférieurs, il est fait application des taux progressifs suivants pour chaque tranche de revenu :
• de 0 à 500 000 francs CFA : 10 %
• de 501 000 à 1 000 000 de francs CFA : 20 %
• plus de 1 000 000 de francs CFA : 27,5 %
Art.14.- Les adhérents des centres de gestion agréés bénéficient d’une réduction de 30 % de l’impôt sur les bénéfices. 
Section 4 - Calcul et paiement de l’impôt
Art.87.- Le taux de l’impôt sur les sociétés est de 27,5 %. Il s’applique sans abattement au bénéfice imposable des sociétés. </t>
  </si>
  <si>
    <t>R. Reports déficitaires
Art.83.- Le déficit constaté au cours d’un exercice est considéré comme une charge déductible du bénéfice imposable de l’exercice suivant. Si ce bénéfice n’est pas suffisant pour que la déduction puisse être intégralement opérée, il est procédé à un report déficitaire sur les exercices suivants jusqu’au cinquième exercice qui suit l’exercice déficitaire. Les amortissements régulièrement comptabilisés mais réputés différés en période déficitaire sont considérés comme des déficits ordinaires.</t>
  </si>
  <si>
    <r>
      <t>Chapitre 9 - Prélèvements et retenues à la source
Section 1 - Prélèvement à la source sur les importations et les ventes de biens                                                                                                                                                        Art.199.- Sont exemptés du prélèvement :
...</t>
    </r>
    <r>
      <rPr>
        <b/>
        <sz val="11"/>
        <rFont val="Calibri"/>
        <family val="2"/>
        <scheme val="minor"/>
      </rPr>
      <t xml:space="preserve">7) Les importations et les achats effectués par les entreprises relevant de la direction des grandes entreprises. </t>
    </r>
    <r>
      <rPr>
        <sz val="11"/>
        <rFont val="Calibri"/>
        <family val="2"/>
        <scheme val="minor"/>
      </rPr>
      <t>Pour bénéficier des exonérations prévues aux paragraphes 6 et 7, les contribuables doivent présenter leur attestation d’exonération délivrée par la direction générale des impôts.</t>
    </r>
  </si>
  <si>
    <t xml:space="preserve">Art.317.- Le taux de la TVA est fixé à 18 %.
</t>
  </si>
  <si>
    <t>Art.212.- Le taux de la retenue à la source est fixé à 20 % du montant net des sommes versées aux personnes non établies au Burkina Faso, y compris les sommes et frais accessoires exposés par le débiteur au profit du prestataire.
Le montant de la retenue ne saurait être pris en charge par le débiteur.
Art.130.- Sont exonérés de l’impôt :
1) Les intérêts des sommes inscrites sur les livrets de la Caisse nationale d’épargne (CNE) et des comptes d’épargne logement régis par la loi.
2) Les intérêts générés par les dépôts à terme de la Société nationale des postes du Burkina Faso (SONAPOST).
3) Les intérêts, arrérages et tous autres produits des comptes courants figurant dans les recettes provenant de l’exercice d’une profession industrielle, commerciale et agricole ou d’une exploitation minière ou de carrière, sous la double condition que :
• les contractants aient, l’un et l’autre, l’une des qualités d’industriel, de commerçant, d’exploitant agricole ou minier ou de carrière ;
• les opérations inscrites au compte courant se rattachent exclusivement à l’industrie, au commerce, à l’agriculture ou à l’exploitation minière ou de carrière des deux parties.
Les dispositions qui précèdent ne s’appliquent qu’aux contractants dont les intérêts, arrérages et tous autres produits des comptes courants sont imposés à l’impôt sur les bénéfices industriels, commerciaux et agricoles ou à l’impôt sur les sociétés au Burkina Faso.</t>
  </si>
  <si>
    <t>https://www.dropbox.com/sh/seibpk4bncw6l4p/AADnOic9RD79GBjcg-bIz9B7a?dl=0</t>
  </si>
  <si>
    <t>LOI N° 0362015/CNT PORTANT CODE MINIER DU BURKINA FASO. JO N°44 DU 29 OCTOBRE 2015 AND DECRET N° 2017 - 0023/PRES/PM/MEMC/MINEFID portant fixation des taxes et redevances minieres</t>
  </si>
  <si>
    <t>ITRE V. DE LA FISCALITE MINIERE
CHAPITRE 1 : DES AVANTAGES FISCAUX ET DOUANIERS EN PHASE DE RECHERCHE
Article 147 :
...
ls bénéficient également de l’exonération :
- de l'impôt sur les bénéfices industriels, commerciaux et agricole ou l’impôt sur les sociétés ;
- du minimum forfaitaire de perception ;
- des acomptes provisionnels ;
- de la taxe patronale et d’apprentissage ;
- de la contribution des patentes ;
- des droits d'enregistrement sur les actes portant augmentation du capital.
L'exonération de l'impôt sur les bénéfices et de la contribution des patentes ne fait pas obstacle à l’accomplissement des obligations déclaratives prévues par la règlementation fiscale en vigueur.
...
CHAPITRE 3 : DES AVANTAGES FISCAUX ET DOUANIERS EN PHASE
D'EXPLOITATION
Article 160 :
En phase d’exploitation, les titulaires d’un permis d’exploitation sont soumis au paiement de :
- l’impôt sur les bénéfices au taux du droit commun ;
- l’impôt sur les revenus des valeurs mobilières au taux de 6,25%.
Article 161 :
Le bénéfice imposable au titre de l’impôt sur les sociétés est déterminé
selon la règlementation fiscale en vigueur.
Article 162 :
Tout titulaire d'un permis d'exploitation bénéficie d'une exonération
pendant sept ans de :
- le minimum forfaitaire de perception ;
- la contribution des patentes ;
- la Taxe patronale d'apprentissage (TPA) et
- la Taxe des biens de main morte (TBM).
Toutefois, pour les exploitations dont la durée est inférieure à quatorze ans, la période d’exonération ne peut excéder la moitié de la durée prévisionnelle de l’exploitation.
Le titulaire d’un permis d’exploitation bénéficie de l’exonération des droits d’enregistrement sur les actes portant augmentation de capital. Les exonérations prévues par le présent article courent à partir de la date de première production commerciale.</t>
  </si>
  <si>
    <t>BF Mining Law: Article 143: Le titulaire d'un titre minier ou bénéficiaire d'une autorisation est assujetti au paiement de droits fixes et de droits proportionnels comprenant une taxe superficiaire et une redevance proportionnelle dont le montant, l’assiette, le taux et les modalités de recouvrement sont déterminés par voie règlementaire. 
Article 144 : L’octroi, le renouvellement et le transfert de titres miniers ou autorisations sont soumis au paiement de droits fixes dont les montants et modalités de
règlement sont déterminés par voie règlementaire. BF Mining Decree: 
Article 11: Les taxes superficiaries sur les autorisations et titres miniers de substances de mines sont fixees par kilometre carre (km2) ainsi qu'il suit: 1) Permis de recherche, (…), 2) Permis d exploitation</t>
  </si>
  <si>
    <t>BF Mining Decree: 
Article 14:
Les redevances proportionnelles sur les exploitations de mines sont calculées en pourcentage de la valeur du chiffre d'affaires du produit extrait vendu et fixées ainsi qu'it suit: 
- 8% pour l'uranium; 
- 7% pour le diamant et pierres précieuses; 
- 3% á 5% pour l'or en fonction du cours de l'once d'or fixe par le London Metal Exchange (LME) en raison de: 3% si le cours de l'once est inferieur a 1000USD; 4% si le cours de l'once d'or est compris entre 100USD et 1300USD; 5% si le cours l'once d' or est superieur a 1300 USD.
- 4% pour les autres métaux precieux. 
- 3% pour les metaux de base e les autres substances minerales. Les dispositions ci-dessus s'appliquent aux comptoirs prives d'achat et d'exportation d l'or
- Toutefois, la taxe a læexportation par le canal de la structure de l'Etat habilite a cet effect est fixee a 200 FCFA/gramme.</t>
  </si>
  <si>
    <t>Article 149 : Les matériels, matières premières, matériaux destinés aux activités de recherche et dont l’importation est nécessaire à la réalisation du programme de recherche sont soumis au paiement :
- du droit de douane de la catégorie I du tarif des douanes au taux de 5% ;
- de la redevance statistique au taux de 1% ;
- du prélèvement communautaire de solidarité au taux de 1% ;
- du prélèvement communautaire au taux de 0,5% ;
- de tout autre prélèvement communautaire.
Cette fiscalité à l’importation s’étend également aux parties et pièces détachées destinées aux machines et équipements. Dans tous les cas, la valeur des parties et pièces détachées ne peut excéder 30% de la valeur Coût-assurance-fret (CAF) globale des machines et équipements importés.Elle s’étend également aux carburants et lubrifiants alimentant les installations fixes, matériels de forage, machines et autres équipements destinés aux activités de recherche.
Article 150 :
Une liste des objets pouvant bénéficier de la fiscalité ci-dessus indiquée est établie par un arrêté conjoint des ministres chargés respectivement des mines et des finances. Lors de l’émission du permis de recherche, cette liste y est jointe pour en faire partie intégrante. Si certains objets devant être importés par la suite ne se trouvent pas sur cette liste, une liste additive peut être établie par les ministres chargés des mines et des finances.
Article 151 :
Les matériels utilisés pour la recherche, l’équipement professionnel importé, les machines ainsi que les véhicules à usage spécial ou de chantier, à l’exclusion des véhicules de tourisme, bénéficient du régime de l’admission temporaire pendant la durée de la phase de recherche. Les titulaires du permis de recherche sont tenus de fournir dans le premier trimestre de chaque année à l’Administration des douanes, un état du matériel admis sous le régime de l’admission temporaire.
Article 152 :
Les matériels, matériaux et équipements dont on peut trouver l’équivalent fabriqué au Burkina Faso et qui sont disponibles à des conditions d’acquisition au moins égales à celles des biens à importer, ainsi que lesvéhicules utilisés ou importés uniquement à des fins personnelles ou familiales ne peuvent bénéficier de la fiscalité ci-dessus indiquée.
Article 153 :
Les sociétés de géo services offrant des services liés aux activités de recherche et d’exploitation et travaillant exclusivement pour les sociétés minières, bénéficient de la fiscalité prévue à l’article 149 ci-dessus pour autant qu’elles agissent en tant que sous-traitantes.
Article 155 :
Pendant la période des travaux préparatoires à l’exploitation minière, qui est de trois ans maximum, les titulaires d’un permis d’exploitation industrielle sont exonérés du droit de douane lors de l’importation de matériels, matières premières, matériaux, carburant et lubrifiants destinés à la production d’énergie et au fonctionnement des véhicules à usage spécial ou de chantier à l’exclusion des véhicules de tourisme et des équipements relatifs auxdits travaux, ainsi que leurs parties et pièces détachées à l’exception :
- de la redevance statistique au taux de 1% ;
- du prélèvement communautaire de solidarité au taux de 1% ;
- du prélèvement communautaire au taux de 0,5% ;
- de tout autre prélèvement communautaire.
Ils bénéficient également du régime de l’admission temporaire pour les équipements et matériels importés dans le cadre de ces travaux.
Article 156 :
La liste des matériels, matériaux, machines et équipements ainsi que des parties et pièces détachées pouvant bénéficier de l’exonération douanière est annexée au permis d’exploitation dont elle fait partie intégrante. Les matériels, matériaux, machines et équipements qui ont servi dans la phase de recherche et devant être utilisés dans la phase d’exploitation, sont repris dans la liste des équipements d’exploitation.
Article 164 :
En phase d’exploitation, à partir de la date de première production commerciale, tout titulaire d’un permis d’exploitation industrielle acquitte lors de l’importation de matériels, matières premières, carburants et lubrifiants destinés à la production d’énergie et au fonctionnement des véhicules à usage spécial ou de chantier à l’exclusion des véhicules de tourisme et des équipements les droits et taxes de la catégorie I du tarif des
douanes composés :
- du droit de douane au taux de 5% ;
- de la redevance statistique au taux de 1% ;
- du prélèvement communautaire de solidarité au taux de 1% ;
- du prélèvement communautaire au taux de 0,5%.
Article 165 :
Les titulaires de permis d’exploitation semi mécanisée bénéficient de la fiscalité prévue à l’article 164 ci-dessus pour toute la durée de vie de la mine.
Article 157 :
La durée des exonérations prévues aux articles 154 et 155 ci-dessus ne doit pas excéder deux ans pour les mines. Toutefois, une seule prorogation d’un an à compter de la date d’expiration du délai d’exonération peut être accordée par arrêté du ministre chargé des mines, lorsque le niveau des investissements réalisés atteint au moins 50% des investissements projetés. Dans tous les cas, ces exonérations prennent fin à la date de la première production commerciale.</t>
  </si>
  <si>
    <t>Article 169: La stabilisation du régime fiscal et douanier est garantie aux titulaires de permis d'exploitation et bénéficiaires d'autorisation d'exploitation, à l'exclusion des autorisations d'exploitation artisanale, pendant la période de validité du permis ou de l'autorisation afin qu'ils ne puissent être pénalisés par toutchangement législatif et réglementaire ayant comme effet une augmentation de la charge fiscale.
Pendant cette période, les taux des impôts et taxes sus-visés dans le présent code demeurent tels qu'ils existaient à la date d'octroi du permis ou de l'autorisation et aucun nouvel impôt de quelque nature que ce soit n'est applicable au titulaire ou bénéficiaire pendant cette période.
Article 170: La stabilisation du régime fiscal est garantie au titulaire du permis d'exploitation pour la durée de vie de la mine telle qu'indiquée dans l'étude de faisabilité sans excéder vingt ans. 
Cette stabilisation ne couvre pas les éventuelles prorogations de la durée de vie de la mine.
La stabilisation du régime fiscal et douanier s'applique aux bénéficiaires d'autorisations d'exploitation industrielle ou semi-mécanisée de substances de carrières exerçant exclusivement cette activité et ayant réalisé un niveau d'investissement déterminé par décret pris en Conseil des ministres.
Article 171: La stabilisation du régime fiscal et douanier s’applique aux bénéficiaires d’autorisations d’exploitation industrielle ou semi-mécanisée de substances de carrières exerçant exclusivement cette activité et ayant réalisé un niveau d’investissement déterminé par décret pris en Conseil des ministres.</t>
  </si>
  <si>
    <t>DE LA FISCALITE MINIERE
CHAPITRE 1 : DES AVANTAGES FISCAUX ET DOUANIERS EN PHASE DE RECHERCHE
Article 147 : Les titulaires de titres miniers en phase de recherche bénéficient dans le cadre de leurs opérations de recherche minière de l'exonération de la taxe sur la valeur ajoutée sur :
- les importations et les acquisitions en régime intérieur des biens nécessaires à la réalisation des activités géologiques et/ou minières à l'exclusion des biens exclus du droit à déduction conformément aux dispositions du code des impôts ;
- les services fournis par les entreprises de géo services.  
CHAPITRE 2 : DES AVANTAGES FISCAUX ET DOUANIERS PENDANT LA PERIODE DES TRAVAUX PREPARATOIRES
Article 154 : Pendant la période des travaux préparatoires, les titulaires d'un permis d'exploitation ou d'une autorisation d'exploitation industrielle de carrière bénéficient de l'exonération de la Taxe sur la valeur ajoutée (TVA] :
1. lorsque les travaux sont réalisés par le titulaire du permis d'exploitation ou de l'autorisation d'exploitation, l'exonération à la TVA s'applique:
- aux importations des matériaux, des équipements nécessaires à la réalisation des infrastructures techniques de la mine conformément à la liste minière et de la cité minière à l'exclusion des biens exclus du droit à déduction conformément aux dispositions du code des impôts ;
- aux acquisitions en régime intérieur d'équipements de fabrication locale conformément à la liste minière,  nécessaires  à la réalisation des infrastructures techniques de la mine et de la cité minière à l'exclusion des biens exclus du droit à déduction conformément aux dispositions du code des impôts ;
- aux services fournis par les entreprises de géo-services et assimilées.
2. lorsque la construction de la mine fait l'objet d'un contrat de construction clé en main, l'exonération de la TVA s'applique au moment de la TVA facturée au titre du contrat.</t>
  </si>
  <si>
    <t>Article 148: Sous réserve des dispositions des conventions fiscales dûment ratifiées, les titulaires d'un permis de recherche sont tenus de procéder à la retenue à la source sur les sommes versées en rémunération de prestation de toute nature à des personnes n'ayant pas d'installations professionnelles au Burkina Faso et au reversement de ladite retenue conformément à la réglementation fiscale en vigueur.
Article 163: Sous réserve des dispositions des conventions fiscales dûment ratifiées, le titulaire d'un permis d'exploitation est tenu de procéder à la retenue à la source sur les sommes versées en rémunération de prestation de toute nature à des personnes n'ayant pas d'installations professionnelles ou d'établissements permanents au Burkina Faso et au reversement de ladite retenue conformément à la réglementation en matière fiscale.
Article 160: En phase d'exploitation, les titulaire d'un permis d'exploitation sont soumis au paiement de: - l'import sur les benefices au taux du droit commun; l'impôt sur les revenus des valeurs mobilières au taux de 6,25%.</t>
  </si>
  <si>
    <t>https://www.a-mla.org/masteract/583; http://www.eisourcebook.org/cms/February%202016/Burkina%20Faso%20Mining%20Code%20(in%20French%20).pdf , http://www.mining-conflicts-burkina.net/pdf/DECRET%202017-MINEFID-MEMC%20TAXES%20&amp;%20%20REDEVENCES.pdf</t>
  </si>
  <si>
    <t>CONVENTION MINIERÉ ENTRE LE BURKINA FASO  ET LA SOCIETÉ D'EXPLORATION MINERE D' AFRIQUE DE l'OUSET (SEMAFO)</t>
  </si>
  <si>
    <t>Article 20.1 - Régime fiscal: Exonérations et Allègements
20.1.1 - Généralités
Pendant toute la phase d’exploitation couverte par le.permis d’exploitation, le titulaire du titre est.soumis à:
- l’impôt sur les bénéfices industriels et commerciaux (B.I.C.) au taux de droit commun réduit de dix points;
20.1.3 - Avantages fiscaux pendant la période de production
Le titulaire du permis d’exploitation bénéficie d’une exonération pendant sept ans de: l’impôt minimum forfaitaire sur les professions industrielles et commerciales (IMFPIC); la contribution des patentes; la taxe patronale et d’apprentissage (TPA); et la taxe des biens de main morte (TBM).
Toutefois, pour les exploitations dont la durée est inférieure à quatorze ans, la période d’exonération ne peut excéder la moitié de la dupée prévisionnelle de l’exploitation.
Le titulaire du permis d’exploitation bénéficie de l’exonération des droits d’enregistrement sur les actes portant augmentation de capital.
Les exonérations énoncées ci-dessus courent à partir de la date de première production commerciale.</t>
  </si>
  <si>
    <t xml:space="preserve">19.3 - Des redevances proportionnelles trimestrielles
Cette redevance est calculée en pourcentage de la valeur ‘’FOB” de la production trimestrielle de l’exploitation. Le montant des droits fixes, des taxes superficiaires et des redevances proportionnelles dues et les modalités de règlement de ces droits, taxes.et redevances sont déterminés par là réglementation minière en la matière qui ..est. jointe en annexe 4 à la présente Convention. </t>
  </si>
  <si>
    <t>20.2 - Régime douanier et ses aménagements
20.2.1 - Pendant la période des Travaux Préparatoires
Pendant la période des travaux préparatoires à l’exploitation minière qui est de trois ans maximum, le titulaire d’un permis d’exploitation est exonéré de tous droits de douane lors de l’importation de matériels, matières premières, matériaux, carburant et lubrifiants destinés à la production d’énergie et au fonctionnement des véhicules et des équipements relatifs aux dits travaux, ainsi que leurs parties et pièces détachées à l’exception:
de la redevance statistique;
du prélèvement communautaire de solidarité (PCS);
du prélèvement communautaire (PC);
de toutes autres taxes communautaires à venir.
Cette exonération prend fin à la date de la première production commerciale. Ces avantages s’étendent aux sous-traitants de la Société d’exploitation, sur présentation d’un contrat conclu dans le cadre des travaux préparatoires.
20.2.2 - Pendant la période de production
En phase d’exploitation, à partir de la date de première production commerciale, le titulaire du permis d’exploitation est tenu de payer au titre des droits et taxes, le taux cumulé de 7,5% prévu pour les biens entrant dans la catégorie I de la nomenclature tarifaire de l’Union Économique et Monétaire Ouest Africaine (UEMOA), lors de l’importation de matériels, matières premières, matériaux, carburant et lubrifiants destinés à la production d’énergie et au fonctionnement des véhicules et des équipements, ainsi que leurs parties et pièces détachées durant tout le restant de la durée'de vie de l’exploitation.
Nonobstant ce régime douanier spécial, le titulaire d’un permis d’exploitation peut demander le bénéfice de l’admission temporaire.
Ces avantages s’étendent aux sous-traitants de la Société d’exploitation, sur présentation d’un contrat conclu dans le cadre de l’exploitation de la mine.
Les conditions d’obtention et d’apurement de l’admission temporaire sont déterminées par la réglementation en vigueur.</t>
  </si>
  <si>
    <t xml:space="preserve">TITRE III : GARANTIES ACCORDEES A L'INVESTISSEUR
A-GARANTIE GENERALE
Article 18. - GARANTIE GENERALE ACCORDEE PAR'L'ETAT
18.1 - L'État garantite à l'Investisseur et à ses Sociétés affiliées, conformément aux articles 30 et 93 du Code Minier, la stabilité des conditions qui lui sont offertes au titre:- Du régime fiscal et douanier - à ce titre, les taux, assiettes des impôts et taxes demeurent tels qu'ils étaient à la date d'attribution du permis
d'exploitation, aucune nouvelle taxe ou imposition de quelques natures que ce soit ne sera applicable à l'Investisseur, titulaire du permis d'exploitation, ce à
I 'exception des droits, taxes et redevances minières; De la réglementation des changes.
18.2 - Cette garantie couvre la durée de la présente Convention et ses renouvellements éventuels.
</t>
  </si>
  <si>
    <t>20.1.2 - Avantages fiscaux pendant la période des Travaux Préparatoires
Pendant la période des travaux préparatoires, le titulaire du permis d’exploitation est exonéré de la TVA pour:
- les équipements importés et ceux fabriqués localement à l’exclusion des biens exclus du droit à déduction conformément aux dispositions du code des impôts;
- les services fournis par les entreprises de géo-services et assimilées.
La durée de cette exonération ne doit pas excéder deux ans pour les mines à ciel ouvert et souterraines.
Toutefois, une seule prorogation d’un an à compter de la date d’expiration du délai d’exonération peut être accordée lorsque le niveau des investissements réalisés atteint au moins 50% des investissements projetés.</t>
  </si>
  <si>
    <t>CONVENTION MINIÈRE CONFORME AU MODÈLE DE CONVENTION MINIÈRE JOINT AU DÉCRET N⁰2005-049/PRES/PM/MCE DU 3 FÉVRIER 2005 PORTANT ADOPTION DE MODÈLES TYPE DE CONVENTION MINIÈRE ENTRE LE BURKINA FASO ET LA SOCIÉTÉ DES MINES DE BÉLAHOURO SA RELATIVE AU PERMIS D'EXPLOITATION AFFÉRENT À LA MINE DE INATA</t>
  </si>
  <si>
    <r>
      <t xml:space="preserve">Article 20. REGIME FISCAL ET DOUANIER EN PHASE D'EXPLOITATION
20.1 Régime fiscal : Exonérations et Allègements
(a) Généralités
Pendant toute la phase d'exploitation couverte par permis d'exploitation, le titulaire du Titre Minier est soumis à :
(i) l'impôt sur les bénéfices industriels et commerciaux (B.I.C) au taux de droit commun réduit de dix points; (ii) l'impôt sur les revenus des valeurs mobilières (IRVM) au taux de droit commun réduit de moitié;...
</t>
    </r>
    <r>
      <rPr>
        <b/>
        <sz val="11"/>
        <rFont val="Calibri"/>
        <family val="2"/>
        <scheme val="minor"/>
      </rPr>
      <t xml:space="preserve">(c) Avantages fiscaux pendant la période de Production 
</t>
    </r>
    <r>
      <rPr>
        <sz val="11"/>
        <rFont val="Calibri"/>
        <family val="2"/>
        <scheme val="minor"/>
      </rPr>
      <t>Le titulaire du permis d'exploitation bénéficie d'une exonération pendant sept ans de:
(i) l'impôt minimum forfaitaire sur les professions industrielles et commerciales (IMFPIC) ;
(ii) la contribution des patentes ;
(iii) la taxe patronale et d'apprentissage (TPA) et
(iv) la taxe des biens de main morte (TBM).
Toutefois, pour les exploitations dont la durée est inférieure à quatorze ans, la période d'exonération ne peut excéder la moitié de la durée prévisionnelle de l'exploitation.</t>
    </r>
  </si>
  <si>
    <t xml:space="preserve">19. TAXES ET REDEVANCES MINIERES 19.3 Redevances Proportionnelles Trimestrielles
19.3 Redevances Proportionnelles Trimestrielles
Cette redevance est calculée en pourcentage de la valeur "FOB" de la production trimestrielle de l'Exploitation. Le montant des droits fixes, taxes superficiaires et des redevances proportionnelles dues, les modalités de règlement de ces droits, taxes et redevances sont déterminés par la Réglementation Minière en la matière qui est jointe en ANNEXE 4 à la présente Convention. Article 12 : Les redevances proportionnelles sur les exploitations des mines sont calculées en pourcentage de la valeur FOB du produit extrait et fixées ainsi qu’il suit :
7 % pour les diamants et les pierres précieuses ;
4 % pour les métaux de base et les autres substances minérales ;
3% pourfor industriel et les métaux précieux ;
Pour l'or produit artisanalement, il est opéré une décote de 100 FCFA/Gramme avant d'appliquer le taux de 3%.
</t>
  </si>
  <si>
    <t>TITRE III- GARANTIES ACCORDEES A L'INVESTISSEUR
A. GARANTIE GENERALE
ARTICLE 18. GARANTIE GENERALE ACCORDEE PAR L'ETAT
18.1 L'Etat garantit à l'Investisseur et à ses Sociétés Affiliées, conformément aux articles 30 et 93 du Code Minier, la stabilité des conditions qui lui sont offertes au titre:
(a) du régime fiscal et douanier ; à ce titre, les taux assiettes des impôts et taxes susvisés demeurent tels qu'ils étaient à la date d'attribution du permis
d'exploitation, aucune nouvelle taxe ou imposition de quelques natures que ce soit ne sera applicable à l'Investisseur, titulaire du permis d'exploitation, ce à
l'exception des droits, taxes et redevances minières.
(b) de la réglementation des changes.
18.2 Cette garantie oeuvre la durée de la présente Convention et ses renouvellements éventuels.</t>
  </si>
  <si>
    <t xml:space="preserve">ARTICLE 20. REGIME FISCAL ET DOUANIER EN PHASE D'EXPLOITATION 
(b) Avantages fiscaux pendant la période des Travaux Préparatoires. Pendant la période des travaux préparatoires, le titulaire du permis d'exploitation est exonéré de la TVA pour:
(i) les équipements importés et ceux fabriqués localement à l'exclusion des biens exclus du droit à déduction conformément aux dispositions du code des impôts;
(ii) les services fournis par entreprises de géo-services et assimilées.
La durée de cette exonération ne doit pas excéder deux ans pour les mines à ciel ouvert et souterraines.
Toutefois, une seule prorogation d'un an à compter de la date d'expiration au délai d'exonération peut être accordé lorsque le niveau des investissements réalisés atteint au moins 50% des investissements projetés. </t>
  </si>
  <si>
    <t>https://resourcecontracts.org/contract/ocds-591adf-9793996799/view#/text</t>
  </si>
  <si>
    <t>CONVENTION MINIERE EN APPLIATION DE LA LOI N 031 - 2003/AN DU 08 MAI 2003 PORTANT CODE MINIER ENTRE LE BURKINA FASO ET LA SOCIETE EPSILON GOLD MINES LTS</t>
  </si>
  <si>
    <t xml:space="preserve">Article 18.1 Regime fiscal : Exonerations et Allegements
Pendant toute la please d’cxploitation couverte par le permis d'exploitation, le titulaire du  titre est soumis a : 1 I’impot sur !es benefices industries el commerciaux (BIC) au taux de droit commun reduit de dix points , Avantages fiscaux pendant la phase de production, incluant exonération pendant 7 ans de l'Impôt Minimum Forfaitaire sur les professions industrielles et commerciales, contribution de patente, la TPA et la TBM. </t>
  </si>
  <si>
    <t xml:space="preserve">Article 17.3 
Redevance calculée en pourcentage de la valeur FOB de la production trimestrielle de l'exploitation. Ces redevances sont décrites à l'article 12 de l'annexe 4: 7% pour les diamants et pierres précieuses, 4% pour les métaux de bases et autres substances minérales, 3% pour l'or industriel et les métaux précieux. Pour l'or produit artisanalement, décote de 100 FCFA/gramme avant d'appliquer le taux de 3%.
</t>
  </si>
  <si>
    <t>Exoneration des droits de douanes pendant la periode des travaux preparatoires.
En phase de productin possibilité de bénéficier d'admission temporaire pur les importations.</t>
  </si>
  <si>
    <t xml:space="preserve">Article 16. - GARANTIE GENERALS ACCOUDEE PAR L'ETAT  
16.1 - L’Etat garantit a Epsilon et a ses Societes Affiliees, conformement aux anicles 30 et 93 du Code Minier, la stabilite des conditions qui lui sont offertes au titre : Du regime fiscal et douanier ; a ce titre, les taux assiettes des iinpots et taxes susvises demeurent tels qu’ils etaient a la date d’attribution du permis d'exploitation, aucune nouvelle taxe ou imposition de quelques natures que ce soil ne sera applicable a Epsilon, titulaire du permis d'exploitation, ce a l’exception des droits, taxes et redevances minieres. 
</t>
  </si>
  <si>
    <t>CONVENTION MINIERE ASSORTIE AU PERMIS D'EXPLOITATION INDUSTRIELLE DE GRANDE MINE ENTRE LA SOCIETE ESSAKANE S.A ET L'ETAT DU BURKINA FASO</t>
  </si>
  <si>
    <t>Article 20. REGIME FISCAL ET DOUANIER EN PHASE D'EXPLOITATION
20.1 - Régime fiscal : Exonérations et Allègements
20.1.1 - Généralités.
Pendant toute la phase d'exploitation couverte par le permis d'exploitation, le titulaire du titre est soumis à:
- l'impôt sur les bénéfices industriels et commerciaux (BIC) au taux de droit commun réduit de dix (10) points ;
- l'impôt sur les revenus des valeurs mobilières (IRVM) aux taux de droit commun réduit de moitié. 
20.1.3 -Avantages fiscaux pendant la période de Production
Le titulaire du permis d'exploitation bénéficie de l'exonération pendant sept {7) ans de:
l'impôt minimum forfaitaire sur les professions industrielles et commerciales (IMFPIC);
la contribution des patentes ;
la taxe patronale et d'apprentissage (TPA) et
la taxe des biens de mains morte (TBM).
Toutefois, pour les exploitations dont la durée est inférieure à quatorze ans, la période d'exonération ne peut excéder la moitié de la durée prévisionnelle de l'exploitation. Le titulaire du permis d'exploitation bénéficie de l'exonération des droits d'enregistrement sur les actes portant augmentation de capital.
Les exonérations énoncées ci-dessus courent à partir de la date de première production commerciale.</t>
  </si>
  <si>
    <t xml:space="preserve">19. TAXES ET REDEVANCES MINIERES L'Investisseur est assujetti au paiement des droits et taxes miniers suivants: 
19.3 - Des Redevances Proportionnelles Trimestrielles
Cette redevance est calculée en pourcentage de la valeur "FOB" de la production trimestrielle de l 'Exploitation. Redevance proportionnelle trimestrielle calculée en pourcentage de la valeur FOB de la production trimestrielle. Article 12: Les redevances proportionnelles sur les exploitations des mines sont Calculées en pourcentage de la valeur FOB du produit extrait et fixées ainsi qu'il suit :
7 % pour les diamants et les pierres précieuses ;
4 % pour les métaux de base et les autres substances minérales ;
3% ·pour l'or industriel et les métaux précieux ,
Pour l'or produit artisanalement, il est opéré une décote de 100 FCFA/Gramme avant d'appliquer le taux de 3%.
</t>
  </si>
  <si>
    <t>20.2. - Régime Douanier et ses aménagements
20.2.1. - Pendant la période des Travaux Préparatoires
Pendant la période des travaux préparatoires à l'exploitation minière, qui est de trois ans
maximum le titulaire d'un permis d'exploitation est exonéré de tous droits de douane lors de l'importation de matériels, matières premières, matériaux, carburant et lubrifiants destinés à la production d'énergie et au fonctionnement des véhicules et des équipements relatifs aux dits travaux, ainsi que leurs parties et pièces détachées à l'exception :
- de la redevance statistique ;
- du prélèvement communautaire de solidarité (PCS) ;
- du prélèvement communautaire (PC) ;
- de toutes autres taxes communautaires à venir .
Cette exonération prend fin à la date de la première production commerciale. Ces avantages s'étendent aux sous traitants de la société d'exploitation, sur présentation d'un contrat conclu dans le cadre des travaux préparatoires.
20.2.2. - Pendant la période de Production
En phase d'exploitation, à partir de la date de première production commerciale, le titulaire du permis d'exploitation est tenu de payer au titre des droits et taxes, le taux cumulé de 7,5% prévu pour les biens entrant dans la catégorie I de la nomenclature tarifaire de l'Union Économique et Monétaire Ouest Africaine (UEMOA), lors de l'importation de matériels, matières premières, matériaux carburant et lubrifiants destinés à la production d'énergie et au fonctionnement des véhicules et des équipements, ainsi que leurs parties et pièces détachées durant tout le restant de la durée de vie de l'exploitation.
• Nonobstant ce régime douanier spécial, le titulaire d'un permis d'exploitation peut demander le bénéfice de l'Admission Temporaire.
• Ces avantages s'étendent aux sous traitants de la société d'exploitation, sur présentation d'un contrat conclu dans le cadre de l'exploitation de la mine .
• Les conditions d'obtention et d'apurement de l'admission temporaire sont déterminées par la réglementation en vigueur.</t>
  </si>
  <si>
    <t>TITRE III - GARANTIES ACCORDEES A L'INVESTISSEUR
A- GARANTIE GENERALE
Article 18. - GARANTIE GENERALE ACCORDEE PAR L'ETAT
18.1 - L'Etat garantit à l'Investisseur et à ses Sociétés Affiliées, conformément aux articles 30, 93 et 95 du Code Minier, la stabilité des conditions qui lui sont offertes au titre :
- Du régime fiscal et douanier ; à ce titre, les taux, assiettes des impôts et taxes demeurent tels qu'ils étaient à la date d'attribution du permis d'exploitation, aucune nouvelle taxe ou imposition de quelques natures que ce soit ne sera applicable à l'Investisseur, titulaire du permis d'exploitation, ce à l'exception des droits, taxes et redevances minières.
- De la réglementation des changes.
18.2 - Cette garantie couvre la durée de la présente Convention et ses renouvellements
éventuels.</t>
  </si>
  <si>
    <t>20.1.2 -Avantages fiscaux pendant la période des Travaux Préparatoires
Pendant la période des travaux préparatoires, le titulaire du permis d'exploitation est exonéré de la TVA pour:
- les équipements importés et ceux fabriqués localement à l'exclusion des biens exclus du droit à déduction conformément aux dispositions du code des impôts;
- les services fournis par les entreprises de géo services et assimilées.
La durée de cette exonération ne doit pas excéder deux ans pour les mines à ciel ouvert et souterraines.
Toutefois, une seule prorogation d'un an à compter de la date d'expiration du délai d'exonération peut être accordée lorsque le niveau des investissements réalisés atteint au moins 50% des investissements projetés.
La liste des matériels, matériaux, machines et équipements ainsi que des parties et pièces détachées pouvant bénéficier de l'exonération prévue à l'alinéa précédent, est annexée au permis d'exploitation dont elle fait partie intégrante.
Les matériels, matériaux, machines et équipements qui ont servi dans la phase de recherche ou d'exploration et devant être utilisés dans la phase d'exploitation, doivent être repris dans la liste des équipements d'exploitation.</t>
  </si>
  <si>
    <t>CONVENTION MINIERE ASSORTIE AU PERMIS D'EXPLOITATION INDUSTRIELLE DE GRANDE MINE D'OR ENTRE LA SOCIETE ROXGOLD SANY SA ET L'ETAT DU BURKINA FASO</t>
  </si>
  <si>
    <t xml:space="preserve">Article 21. REGIME FISCAL ET DOUANIER EN PHASE D’EXPLOITATION 
21.1 - Regime fiscal: Exonerations et Allegements 
21.1.1 - Généralités.
. Pendant toute la phase d’exploitation couverte par le permis d’exploitation, le titulaire du titre est soumis k: 
l’impot sur les socidtds au taux de droit commun reduit de dix points; 
l'impdt sur les revenus des valeurs mobilidres (IRYM) au taux de droit commun reduit de moitie. Les bases de calcul des depenses faites par le titulaire du permis et admises pour fin du calcul du B.I.C sont indiqudes dans les articles 89 et 92 du Code Minier.                                                                                                                                               
21.1.3 - Avantages fiscaux pendant la piriode de Production 
. Le titulaire du permis d'exploitation bengficie d'une exoneration pendant sept ans de : 
- l'impot minimum forfaitaire sur les professions industrielles et commerciales (IMFPIC); 
- la contribution des patentes; 
- la taxe patronale et d'apprentissage (TP A) et 
- la taxe des biens de main morte (TBM). 
. Toutefois, pour les exploitations dont la durge est infgrieure a quatorze ans, la periode d'exongration ne peut excgder la moitig de la durge previsionnelle de l'exploitation. 
. Le titulaire du permis d'exploitation bgngficie de l'exongration des droits d’enregistrement sur les actes portant augmentation de capital. 
Les exonerations gnoncges ci-dessus courent &amp; partir de la date de premiere production commerciale. 
. Sous rgserve des dispositions des Conventions fiscales entre Etats dument ratifies, le titulaire du permis d'exploitation est tenu de procgder k la retenue a la source sur les sommes versees en remuneration de prestation de toute nature k des personnes n'ayant pas ^installations professionnelles au Burkina et au reversement de ladite retenue conformgment aux dispositions du code des impots. </t>
  </si>
  <si>
    <t xml:space="preserve">20.3 - Des Redevances Proportionnelles Trimestrielles 
Cette redevance est calcuiee en pourcentage de la valeur ‘’FOB” de la production trimestrielle de l’Exploitation. 
</t>
  </si>
  <si>
    <t xml:space="preserve">21.2. - Regime Douanier et ses amenagements 
21.2.1. - Pendant la periode des Travaux Preparatoires 
Pendant la pgriode des travaux prgparatoires a 1'exploitation miniere, qui est de trois ans maximum le titulaire d'un permis d'exploitation est exongrg de tous droits de douane lors de l'importation de matgriels, matigres premigres, matgriaux, carburant et lubrifiants destings a la production d'gnergie et au fonctionnement des vehicules et des gquipements relatifs aux dits travaux, ainsi que leurs parties et pieces detachges k l'exception: 
- de la redevance statistique; 
- du prglgvement communautaire de solidaritg (PCS); 
- du prglgvement communautaire (PC); 
f*&gt; - de toutes autres taxes communautaires k venir. 
Cette exongration prend fin a la date de la premigre production commerciale. Ces avantages s’gtendent aux sous-traitants de la socigtg d'exploitation, sur prgsentation d'un contrat conclu dans le cadre des travaux prgparatoires. 
21.2.2. - Pendant la periode de Production 
En phase Exploitation, k partir de la date de premigre production commerciale, le titulaire du permis d'exploitation est tenu de payer au titre des droits et taxes, le taux cumulg de 7,5% prgvu pour les biens entrant dans la catggorie I de la nomenclature tarifaire de la Communautg Economique des Etats de l’Afrique de l’Ouest (CEDEAO) lors de l'importation de matgriels, matigres premigres, matgriaux, carburant et lubrifiants destings a la production d'gnergie et au fonctionnement des vehicules et des gquipements, ainsi que leurs parties et pieces detachges durant tout le restant de la durge de vie de l'exploitation. </t>
  </si>
  <si>
    <t xml:space="preserve">Article 19. - GARANTIE GENERALE ACCORDEE PAR L'ETAT 
19.1 - L’Etat garantit &amp; lTnvestisseur et a ses Societies Affiliees, conformement aux articles 30 et 93 du Code Minier, la stability des conditions qui lui sont offertes au titre: 
ft - du regime fiscal et douanier; a ce titre, les taux assiettes des impots et taxes susvis^s demeurent tels qu’ils Staient a la date d’attribution du permis d’exploitation, aucune nouvelle taxe ou imposition de quelques natures que ce soit ne sera applicable h l’Investisseur, titulaire du permis d’exploitation, ce a l’exception des droits, taxes et ft redevances mini&amp;res; 
- de la reglementation des changes. 
19.2 - Cette garantie couvre la durSe de la prdsente Convention et ses renouvellements </t>
  </si>
  <si>
    <t>21.1.2 -Avantages fiscaux pendant la pdriode des Travaux Preparatoires
Pendant la période  des travaux preparatoires, le titulaire du permis Sexploitation est exonéré  de la TVA pour: 
- les equipements importes et ceux fabriquds localement a l'exclusion des biens exclus du droit k deduction conformement aux dispositions du code des impots; 
- les services founds par les entreprises de geo-services et assimildes. 
La duree de cette exoneration ne doit excdder deux ans pour les mines a ciel ouvert et souterraines. 
Toutefois, une seule prorogation d'un an k compter de la date d'expiration du deiai d'exoneration peut etre accordde lorsque le niveau des investissements realises atteint au moins 50% des investissements projetds.</t>
  </si>
  <si>
    <t>CONVENTION MINIERE ASSORTIE AU PERMIS D'EXPLOITATION INDUSTRIELLE DE GRANDE MINE ENTRE LA SOCIETE MANTOU MINING BURKINA FASO SA ET L'ETAT DU BRUKINA FASO</t>
  </si>
  <si>
    <t>Article 20. REGIME FISCAL ET DOUANIER EN PHASE D'EXPLOITATION
20.1 Régime fiscal : Exonérations et Allègements
20.1.1 Généralités
• Pendant toute la phase d'exploitation couverte par le permis d'exploitation, le titulaire du titre est soumis à :
l'impôt sur les bénéfices industriels et commerciaux (B.I .C .), au taux de droit commun réduit de dix points ;
l'impôt sur les revenus des valeurs mobilières (I.R.V.M.) au taux de droit commun réduit de moitié.
• Les bases de calcul des dépenses faites par le titulaire du permis et admises pour fin du calcul du B.I.C. sont indiquées dans les articles 89 et 92 du Code Minier. .... 
20.13 Avantages fiscaux pendant la période de production
• Le titulaire du permis d'exploitation bénéficie d'une exonération pendant sept ans de:
- l'impôt minimum forfaitaire sur les professions industrielles et commerciales (IMFPIC);
- la contribution des patentes ;
- la taxe patronale et d'apprentissage (TPA) et
- la taxe des biens de main morte (TBM).
• Toutefois, pour les exploitations dont la durée est inférieure à quatorze ans, la période d'exon~ration ne peut excéder la moitié de la durée prévisionnelle de l'exploitation.</t>
  </si>
  <si>
    <t>20.3 - Des Redevances Proportionnelles Trimestrielles 
Cette redevance est calcuiee en pourcentage de la valeur ‘’FOB” de la production trimestrielle de 1’Exploitation. 
20.4 Montants et modalites de recglement des Droits, Taxes et Redevances decrites cidessus. 
Le montant des droits fixes, des taxes superficiaires et des redevances proportionnelles dues, les modalitds de reglement de ces droits, taxes et redevances sont determines par la rdglementation miniere en la mature qui est jointe en annexe 4 a la presente Convention.</t>
  </si>
  <si>
    <t xml:space="preserve">20.2 Régime douanier et ses aménagements
20.2.1 Pendant la période des travaux préparatoires
Pendant la période des travaux préparatoires à l'exploitation minière, qui est de trois (03) ans maximum, le titulaire d'un permis d'exploitation est exonéré de tous droits de douane lors de l'importation de matériels, matières premières, matériaux, carburant et lubrifiants destinés à la production d'énergie et au fonctionnement des véhicules et des équipements relatifs aux dits travaux, ainsi que leurs parties et pièces détachées, à l'exception :
de la Redevance Statistique (R.S.) ;
du Prélèvement Communautaire de Solidarité (PCS) ;
du Prélèvement Communautaire (PC) ;
de toutes autres taxes communautaires à venir.
Cette exonération prend fin à la date de première production commerciale. Ces avantages s'étendent aux sous-traitants de la société d'exploitation, sur présentation d'un contrat conclu dans le cadre des travaux préparatoires. 
20.2.2 Pendant la période de production
En phase d'exploitation, à partir de la date de première production commerciale, le titulaire du permis d'exploitation est tenu de payer au titre des droits et taxes, le taux cumulé de 7.5% prévu pour les biens entrant dans la catégorie I de la nomenclature tarifaire de l'Union Economique et Monétaire Ouest Africaine (UEMOA), lors de l'importation des matériels, matières premières, matériaux, carburant et lubrifiants destinés à la production d'énergie et au fonctionnement des véhicules et des équipements, ainsi que leurs parties et pièces détachées durant tout le restant de la durée de vie de l'exploitation.
• Non obstant ce régime douanier spécial, le titulaire d'un permis d'exploitation peut demander le bénéfice de l'Admission Temporaire. 
• Ces avantages s'étendent aux sous-traitants de la société d'exploitation, sur présentation d'un contrat conclu dans le cadre de l'exploitation de la mine. 
• Les conditions d'obtention et d'apurement de l'admission temporaire sont déterminées par la réglementation en vigueur. </t>
  </si>
  <si>
    <t xml:space="preserve">TITRE III - GARANTIES ACCORDEES A L'INVESTISSEUR
A-GARANTIE GENERALE
Article 18. - GARANTIE GENERALE ACCORDEE PAR L'ETAT
18.1 - L'Etat garantit à l'Investisseur et à ses Sociétés affiliées, conformément aux articles 30 et 93 du Code Minier, la stabilité des conditions qui lui sont offertes au titre :
Du régime fiscal et douanier; à ce titre, les taux d'assiette des impôts et taxes susvisés demeurent tels qu'ils étaient à la date d'attribution du permis d'exploitation, aucune nouvelle taxe ou imposition de quelque nature que ce soit ne sera applicable à l'Investisseur, titulaire du permis d'exploitation, ce à l'exception des. droits, taxes et redevances minières de la réglementation des changes.
18.2 - Cette garantie couvre la durée de la présente Convention, ses avenants et ses renouvellements éventuels.
</t>
  </si>
  <si>
    <t>20.1. 2 Avantages fiscaux: pendant La période des· Travaux Préparatoires
Pendant la période des travaux préparatoires le titulaire du permis d'exploitation est exonéré de !a TVA pour:
-les équipements importés et ceux fabriqués localement à l'exclusion des biens exclus du droit à déduction conformément aux dispositions du code des impôts ;
-les services fournis par les entreprises de géo-services et assimilés.
La durée de cette exonération ne doit excéder deux ans pour les mines à ciel ouvert et souterraines.
Toutefois, une seule prorogation d'un an à compter de la date d'expiration du délai d'exonération peut être accordée lorsque le niveau des investissements réalisés atteint au moins 50% des investissements projetés.</t>
  </si>
  <si>
    <t xml:space="preserve">CONVENTION MINIERE EN APPLICATION DE LA LOI N 023-97-11-AN DU 22 OCTOBRE 1997 PORTANT CODE MINIER ENTRE LE BURKINA FASO ET CLUFF MINING (WEST AFRICA) LTD et INVESTISSEMENT MOTO AGRICOLE REALISATION BURKINA (IMAR-B) </t>
  </si>
  <si>
    <t xml:space="preserve">Article 6: AVANTAGES FISCAUX ET DOUANIERS EN PHASE DE RECHERCHES 
6.1 Exonération pendant la phase de recherche. 
Article 11 : DISPOSITIONS FISCALES ET POUANIERES APPLICABLES A EXPLOITATION ...
11.5 Le taux de I'lmpot sur les Benefices Industriels et Commerciaux est fixd a 35 % des benefices nets tels que prevu a I'Article 79 du Code Minier. 
11.7 Conformement a (’Article 81 du Code Minici. la Societe d’Expioitation sera exoneree pendant les 7 premieres annees a compter de la Date de Premiere Production Commerciale de chaque Gisement impliquant la construction d’une nouvelle Mine, des impots et taxes divers ci-apres : de I’lmpot Minimum Forfaitaire sur les Professions lndustrielles et Commerciales (IMFPIC); de la Contribution des Patentes ; de la Taxe Patronale et d’Apprentissage (TPA); de la Taxe des Biens de Main Morte (TBMM).
</t>
  </si>
  <si>
    <t>Chapitre 9 - Prélèvements et retenues à la source
Section 1 - Prélèvement à la source sur les importations et les ventes de biens                                                                                                                                                        Art.199.- Sont exemptés du prélèvement :
...7) Les importations et les achats effectués par les entreprises relevant de la direction des grandes entreprises.
Pour bénéficier des exonérations prévues aux paragraphes 6 et 7, les contribuables doivent présenter leur attestation d’exonération délivrée par la direction générale des impôts.</t>
  </si>
  <si>
    <t xml:space="preserve">Article 11 : DISPOSITIONS FISCALES ET POUANIERES APPLICABLES A EXPLOITATION 
a) PRINCIPLES GENERAUX 
11.1 Pendant la duree de validite de la presente Convention, aucune modification unilateral ne pourra etre apportee aux regies d’assiette, de perception et de tarification. La Societe d'Exploitation ne pourra etre assujettie aux impots, taxes, redevances, prelevements, droits, contributions et toutes autres charges dont la creation interviendrait apres l’entree en vigueur de la presente Convention. </t>
  </si>
  <si>
    <t xml:space="preserve">Article 6
Exonération d'impôt, taxe, redevance, prélèvements, droits et charges pendant la phase de recherche. 
</t>
  </si>
  <si>
    <t xml:space="preserve">Loi n°1/02 du 24 janvier 2013 </t>
  </si>
  <si>
    <t>Paragraphe 5 : Du taux de l impost Article 94: Le montant des benefices imposables est arrondi au illier de francs burundais le plus proche et impose au taux de trente pour cent (30%).</t>
  </si>
  <si>
    <t xml:space="preserve">LOI N°1/ 21 DU 15 OCTOBRE 2013 PORTANT CODE MINIER DU BURUNDI </t>
  </si>
  <si>
    <t>175. Article 175
Nonobstant l’entrée en vigueur du présent Code, il est garanti aux titulaires d’autorisation, de permis, d’agrément et de titre délivrés conformément aux dispositions du décret-loi n°1/138 du 17 juillet 1976 portant Code minier et pétrolier de la République du Burundi et ses mesures d’application pendant toute
la durée de leur validité, la stabilité et le maintien des droits et avantages déjà acquis.
Toutefois, leur renouvellement se fait dans les conditions énoncées par le Code minier.</t>
  </si>
  <si>
    <t>Cluff Mining (West Africa) Ltd., Investissement Moto Agriole Realisation Burkina, Exploitation License, 1999</t>
  </si>
  <si>
    <t xml:space="preserve">The terms and commercial conditions of this agreement are based on existing tax conditions. For the duration of the agreement, the licensee will be subject to the tax and customs legislation in force at the time the operating license was granted. However, any more favorable provision of a new tax law or the most favorable customs system will be extended to the mining title holder who requests it. Where the operating license holder opts for a more favorable treatment, it be must be adopted entirely. </t>
  </si>
  <si>
    <t xml:space="preserve">THE GENERAL TAX CODE Edited on the 1st of January 2017 </t>
  </si>
  <si>
    <t xml:space="preserve">DIVISION  VI CALCULATION OF TAX Section 17.
(1) The rate of the tax applicable shall be 30%. </t>
  </si>
  <si>
    <t>Section 12.- Any loss sustained in a given year shall be considered a charge on the following year and deductible from profits made in that year. Should this profit be inadequate for the deduction to be made in its entirety, the loss still outstanding shall be carried forward to subsequent years up to the third year after the initial loss.</t>
  </si>
  <si>
    <t xml:space="preserve">Section 239 (a).- The rates of taxes, duties and royalties on  mining and water royalties shall be set as follows 
(9) Mining area royalties: Industrial mining licence: CFAF 200,000/km²/year. 
(11) The ad valorem tax shall be fixed as follows: - precious stones (diamond, emerald, ruby, sapphire): 8% - Precious metals (gold, platinum, etc.): 5% - Base metals and other mineral substances: 5%; - Radioactive substances and their derivatives: 10%;  - Geothermal site, spring water, mineral and thermo-mineral water: CFAF 800/m The market value referred to in Subsection (11) above shall be fixed as and when necessary by the Minister in charge of finance. The ad valorem tax for a given financial year shall be deductible from the profits liable for income tax and shall not exceed 5% of the turnover generated during the same financial year. </t>
  </si>
  <si>
    <t xml:space="preserve">Section 2.
- The aforementioned withholdings are carried out during the settlement of suppliers and service providers invoices at the rates of 19.25% for the value
added tax and 2,2%, or 5.5% as the case may be with regards to the prepayments on income tax. 
DIVISION  III EXEMPTIONS 
Section 128.
- The following shall be exempted from VAT: 1) The following transactions, provided they are subject to specific taxes exclusive of tax on turnover: a) sale of mining products; </t>
  </si>
  <si>
    <t>Section 70.
(1) In the specific case of income on stocks and shares , a 15% flat rate on stocks and shares, a 15% f;at rate shall be applicable to taxable income.
Section 111.
(1) Notwithstanding the provisionss of Section 70 of this code, the tax rate on dividends andd interests on bonds with a maturity of less than 5 (five) years as well as other proceeds from the stocks of natral or legal persons listed on the stock market in Cameroon shall be fixed at 10%.</t>
  </si>
  <si>
    <t>https://www.cameroontradehub.cm/uploads/media/loi/0001/01/1d0cf23e7bc4a7a8d3af36ce8b87648ac27cd99b.pdf</t>
  </si>
  <si>
    <t>LAW No. 2016/2017 of 14 DEC 2016 INSTITUTING THE MINING CODE</t>
  </si>
  <si>
    <t>SECTION 181.-
(1) Subject to the special benefist granted by this law ordinary law provisions shall be applicable to mining permit holders. 
(2) Mining companies and enterprises holding mining permits shall be entitled to the following benefits: … 
(b) application of an accelerated depreciation at the rate of 1.25% (one point two five percent) of the normal rate for specific fixed assets whose list shall be jointly drawn up by the minister in charge of mines and the minister in charge of finance.</t>
  </si>
  <si>
    <t xml:space="preserve">SECTION 181: 
(1) Subject to the special benefist granted by this law ordinary law provisions shall be applicable to mining permit holders.
(2) Mining companies and enterprises holding mining permits shall be entitled to the following benefits: …
( c) extension of the loss carry forward period from 4 (four) to 5 (five) years. </t>
  </si>
  <si>
    <t>SECTION 173: 
(1) The amounts of the area royalty  referred to in Section 172 above shall be determined by basic cadastral units as follows: … 
(C) Exploraton Permit: 1st year CFAF 5000/km/year, 2nd year: CFAF 6000/km/year.3rd year CFAF 7000/km/year, 4th year CFAF 14 000 /km/year, 5th year CFAF 15000/km, 6th year CFAF 30 000 km/year, 7th year: CFAF 31 000/km/year, 8th year CFAF 62 000/km/year, 9th year CFAF 63 000/km/year.
SECTION 175: The amounts of the ad valorem tax on mining products ... shall be as follows: 
(a) For mining products: precious stones (diamonds, emerald, rubis, sapphire) 8%, precious metals (gold, platinum, etc) 5%, base metals and other mineral substances: 5%, radiactive substances and their derivatives: 10%.</t>
  </si>
  <si>
    <t xml:space="preserve">SECTION 180: (1)  Exploration permit holders sshall be granted temporary entry status for their equipment used for exploration, as well as for professional equipment, machines, appliances, mining site vehicles and spare parts.                   
SECTION 182: (1) Holders of mining permits shall, during the mine installation or construction phase as specified in the mining agreements, be exempt from taxes and customs duties on equipment, inputs and capital goods needed for production, as well as on the first consignment of spare parts accompanying start/off equipment, with the exception of private vehicles, office supplies and equipment. </t>
  </si>
  <si>
    <t>V - STABILITY OF THE TAX AND  CUSTOMS REGIME SECTION 190: 
(1) The stability of the tax and customs regime shall be guaranteed for legal persons holding industrial mining and quarry operation licences  and permits for a limited period stipulated in Section 190 (3) below. Holders of exploration permits may be entitled to the same guarantee, on condition that they provide evidence of convincing findings during their work.  
(2)During this period, the amounts, rates and basis of taxation specific to the sector, especially fixed fees, State land concession fees or area-based royalty, ad valorem tax and the extraction tax, as well as tax and customs benefits on imports by mining companies shall retrain as they were on the date the permit or licence was granted, and no new levy or tax whatsoever sharl be applicable to the permit or licence holder or beneficiary during this period. 
(3) The stability period, depending on the nature of the title shall be determined as follows: ...exploration permit: for the duration of the permit, including renewal, 
...quarry licence and permit: initial duration of the licence or permit; ...small-scale and industrial mining permits: mining period that enables the investor to reach a 15% (fifteen percent) internal rate of return, as indicated in the feasibility study and entered in the mining convention. In any case, this period shall not exceed 15 (fifteen) years.</t>
  </si>
  <si>
    <t>SECTION 179: (1) Exploration permit holders shall benefit from: … exemption from VAT on local purchases and on importation of materials and equipment directly related to mining operations featuring on a list jointly established by the minister in charge of mines and the minister in charge of finance. 
SECTION 181: .. (3) Products intended for export shall be liable to a zero VAT rate, where such products are liable to this tax.  
SECTION 189: (6) Holders of an operation title may benefit from reimbursement of VAT on the items required for their activity under conditions laid down in the General Tax Code.</t>
  </si>
  <si>
    <t>ARTICLE 105: 
(1) With the exception of ordinary stock exchange operations, any direct or indirect transaction on a mining title shall be liable to a capital gains tax. 
(2) The rate of the capital gains tax shall be 10% (ten per cent)…</t>
  </si>
  <si>
    <t>Cam Iron SA, Concession, Annex, 2012</t>
  </si>
  <si>
    <t xml:space="preserve">Annex VII 
FISCAL AND CUSTOMS REGIME ...
5. Carry forward of Losses/Depreciation 
Cam Iron and/or the Project Companies and/or their Shareholders. Subsidiaries, and/or Contractors, subcontractors shall benefit from the following for the Project Operations: 
 - The right to carry forward losses during a rolling five years period; Losses incurred during the Exploration and Construction Phase will be capitalized and depreciated; 
 - Depreciation deferred at the time of a deficit shall be carried forward without limitation; The right to elect to an accelerated tax depreciation at any time during the Project Operations in accordance with an acceleration coefficient of 1.25. </t>
  </si>
  <si>
    <t>3.10 Determining the rate of return ...
(vi) Tax: 25% corporate tax rate. 
2. During the Exploitation Phase 
 During the Exploitation Phase of the Project (excluding any Construction Phase therein). Cam Iron and/or the Project Companies and/or their Shareholders. Subsidiaries, and or Contractors.  Subcontractors shall be subject to the following taxes and customs duties and levies w ith respect to the Project Operations: 
(b) Taxes 
 - Corporate Income Tax - Exempted (0%) during the five (5) year period from the Project Commissioning ("Corporate Tax Holiday”).</t>
  </si>
  <si>
    <t xml:space="preserve">Annex VII 
FISCAL AND CUSTOMS REGIME 
5. Carry forward of Losses/Depreciation 
 Cam Iron and/or the Project Companies and/or their Shareholders. Subsidiaries, and/or  Contractors. Subcontractors shall benefit from the following for the Project Operations: 
 - The right to carry forward losses during a rolling five years period; Losses incurred during the Exploration and Construction Phase will be capitalized and depreciated.
</t>
  </si>
  <si>
    <t xml:space="preserve">Annex VII 
FISCAL AND CUSTOMS REGIME 
 1. During the Construction Phase (both initial construction and beneficiation construction) 
 During the Construction Phase of the Project (both initial construction and Beneficiation construction). Cam Iron and or the Project Companies and or their Shareholders. Subsidiaries, and or Contractors, Subcontractors, shall be subject to the following taxes and customs duties and lc\ics for 
 their work on the Project Operations: 
 (b) Customs duties: Customs duties on imported goods and services - Exempted (0%);                                                                                              
2. During the Exploitation Phase 
During the Exploitation Phase of the Project (excluding any Construction Phase therein). Cam Iron and/or the Project Companies and/or their Shareholders. Subsidiaries, and or Contractors. Subcontractors shall be subject to the following taxes and customs duties and levies w ith respect to the Project Operations: 
 (a) Customs duties 
 - Exempt (0%) on fuel and capital and capital replacement equipment. 5% on imported food and 2% on everything other item: 
 - No obligation or requirement to pay any import related tax or duty including exemption from SGS Inspection Tax subject to State’s inspection rights; and 
 - VAT on imported goods and serv ices
 - Exempted; </t>
  </si>
  <si>
    <t>Annex VII 
FISCAL AND CUSTOMS REGIME 
1. During the Construction Phase - VAT on imported goods - Exempted.   
2. During the Exploitation Phase -  VAT on imported goods and services - Exempted.</t>
  </si>
  <si>
    <t xml:space="preserve">Annex VII 
FISCAL AND CUSTOMS REGIME 
During the exploitation phase:
Withholding tax on payments to non resident services providers Exempted (0%); 
Withholding tax on dividends paid or deemed distributions - 5%; </t>
  </si>
  <si>
    <t>﻿ Annex VII 
FISCAL AND CUSTOMS REGIME 
6. Tax deductibility 
 Cam Iron and or the Project Companies and or their Shareholders. Subsidiaries, and or Contractors. Subcontractors shall benefit from the following rights for their work on the Project Operations: 
 - The right to tax deductibility of any expenditures relating to the Project Operations without any limitations to the threshold, subject to compliance with requirements concerning justifications, documentation and Arm’s Length pricing: and 
 - The right to tax deductibility of all rehabilitation costs and provisions (including the costs associated with am mine closure), knowing that any interests generated by the amount in the Rehab Escrow Account, as well as any excess amount will be subject to the relevant tax regime under this Convention "</t>
  </si>
  <si>
    <t xml:space="preserve">Cameroon and Korea Mining Incorporation, Concession, 2010 </t>
  </si>
  <si>
    <t>Article 24 - Regime fiscal et douanier applicable on phase de travaux preparatoires.
 1)C&amp;K MINING INC. beneficiera, pendant la phase des travaux preparatoires: 
 - l'exoneration des droits d'enregistrement relatifs aus operations minieres a l'exception de ceux afferents aux baux el locations a usage d'habitation;
 - l'exoneration des impots suivants:
 Impots sur les societes(I.S.);
 Impots sur les benefices industrials el commerciaux(B.I.C.);
 Taxes Proportionnelles sur les Revenus des Capitaux Mobiliers (T.P.R.C.M.);
 Taxe speciale sur les remunerations versees a l'etranger; 
 Taxe sur la valcur ajoutee(T.V.A).</t>
  </si>
  <si>
    <t>Article 24 - Regime fiscal et douanier applicable on phase de travaux preparatoires.
...
 2).C&amp;K MINING INC beneficiera pendant la phase de travaux preparatoires de l'exenration des taxes et droits de douane sur les materiels, materiaux, intrants et biens d'equipment necessaires a la production ainsi que sur le premier lot de pieces de rechange accompagnant l'equipment de demarrage, a l'exception des vehicules de tourisme, de materiels et fournitures de bureau.
 3) C&amp;K MINING INC beneficiera egalement:
 - de l'exoneration des taxes et droits de douane sur l'equipement de remplacement en cas d-incident technique et sur l'equipment devant servir a une extension de l'exploitation;
 - de l'exoneration totale jusqu'a la date de la premiere production commerciale constatee par arrete conjoint du Ministre charge des mines et du Ministre charge des finances, des taxes et droits de douane sur l'importation des intrants;
 - de l'exoneration totae jusqu'a la dale de la premiere production commerciate constatee par arretes conjoints du Ministre charge des mines et du Ministre charge des finances, des taxes et droits de douane sur  Article 24 - Regime fiscal et douanier applicable on phase de travaux preparatoires.
 Toutes les exonérations douanières prévues dans la prèsente Convention excluent les taxes pour services rendus. 
 4) La liste des matériels, matériaux, machines et équipements ainsi que des parties et pièces detachées pouvant bénéficier de l'exonération prévue à l'alinéa précédent sera soumise pour validation à la Direction des Mines et de la Géologie. 
 Au cours de la vérification de la liste minière détaillée, la Direction des Mines et de la Géologie pourra, le cas échéant, demander à C&amp;K MINING INC.:
- d'opérer des rectifications jugées nécessaires 
- de fournir des informations commplémentaires destinées à conforter ou éclairer le contenu de la liste. 
 En cas de recevabilité, la Direction des Mines et de la Géologie transmet la liste minière détaillée revêtue de son visa d'approbation à l'Administration des Douanes ainsi qu'à C&amp;K MINING INC. dans un délai de quinze (15) jours ouvrables à compter de la date de réception de cette lister minière détaillée. 
A défaut pour la Direction des Mines et de la Géologie de notifier au titulaire ou à la société d'exploitation qui lui soumet une liste minière détaillée, une demande de rectification ou d'informations complémentaires ou un refus dûment motivé dans un délai de trente (30) jours à compter de la réception de la liste minière détaillée, une telle liste minière détaillée est réputée approuvée. 
 (5) Les matériels, matériaux, machines et équipements qui ont servi dans le phase de recherche ou d'exploration et devant être utilisés dans la phase d'exploitation doivent être repris dans la liste des équipements d'exploitation. 
 (6) Toute cession à des tiers des matériels et équipements susvisés reste subordonnée à l'acquillement préalable des droits et taxes de douane y afférents. 
 (7) Nonobstant les clauses sus-visées, s'il advient que, pendant la phase des travaux préparatoires, C&amp;K MINING INC. procède déjà à l'exploitation du diamant notamment on ce qui concerne la partie allunionnaire, ladite exploitation est soumise au régime fiscal de droit commun tel que défini par le Code minier, le Code Génèral des Impôts et le Code des Douanes.
 (8) Les dispositions de l'alinéa 7 sus-visé ne font pas obstacle à l'application des 9) Pour l'application des clauses visées aux alinéas 6, 7 et 8 ci-dessus, il est fait obligation à C&amp;K MINING INC. de tenir deux comptabilités séparées dont l'une relative à l'exploitation de la parlie alluvionnaire et l'autre concernant les travaux de recherche et de construction de la partie conglomératique.
 10) Pendant la phase de travaux préparatoires, C&amp;K MINING INC. bénéficiera de la procéaure d'enlévement direct ainsi que de la dispense de contróle et de vérifiçation conformément à la procédure en vigueur.
 11) Pendant la phase des travaux préparatoires, et s'agissant spécifiquement des activités liées à la poursuite de la recherche dans la partie conglomératique telle que prescrite par le Gouvernement, C&amp;K MINING INC. pourra ponctuellement bénéficier, sur la base d'une liste de matériels approuvée par la Direction des mines et de la géologie, des incitations douaniéres applicables en phase de recherche, en application des dispositions combinées du Code des Douanes CEMAC et de la loi n°001 du 16 avril 2001 portant Code minier.
Article 25.- Régime fiscal et douanier applicable en phase de production
...
 4) L'exportation, par C&amp;K MINING INC., des échantillons destinés aux analyses et essais industriels ainsi que de tous produits extraits et transformés localement dans le cadre du Permis de Recherche ou des Permis d'Exploitation en découlant, est exonérée des droits et taxes de sortie.</t>
  </si>
  <si>
    <t>Article 19.- Stabilité du régime juridique et fiscal 
 1) L'Etat garantit à C&amp;K MINING INC. aux Societés affiliées et aux sous-traitants conformément aux dispositions de l'article 99 du Code minier, la stabilité des conditions qui lui sont offertes au titre: 
- du régime fiscal et douanier ; à ce titre, les taux et assiettes des impôts et taxes susvisés demeurent tels qu'ils étaient à la date d'attribution du permis d'exploitation, aucune nouvelle taxe ou imposition de quelques natures que ce soit ne sera applicable à C&amp;K MINING INC., titulaire du Permis d'Exploitation, à l'exception des droits, taxes et redevances minières ; 
- de la réglemantation des changes. 
2) En ce qui concerne les activités entreprises dans le cadre de la présente Convention, I'Etat n'apportea aucune modification aux régimes juridique, fiscal, douanier et du contróle des changes actuellement en vigueur, susceptibles de produire un effet négatif sur les droits et obligations de C&amp;K MINING INC. el des tiers bénéficiaires lels qu'ils résultent de la présente Convention. Aucune mesure législative, réglementaire ou administrative contraire aux dispositions de la présente Convention ne sera appliquée à C&amp;K MINING INC. ou aux Tiers bénéficiaires sans le consentement préalable et écrit de C&amp;K MINING INC.
 3) Nonobstant les dispositions de I'alinéa 19.2 ci-dessus, lorsque C&amp;K MINING INC. estime qu'une mesure législative, réglementaire ou administrative prise par I'Etat produit un effet défavorable sur les droits el obligations découlant de la présente Convention pour C&amp;K MINING INC. ou les Tiers bénéficiaires, C&amp;K MINING INC. a le droit de demander que celle-ci ne lui soit appliquée,ni aux Tiers bénéficiaires.
 A cet effel, C&amp;K MINING INC. adressera au Ministre chargé des mines une requéte exposant les motifs sur lesquels se fonde son opinion. Dans un délai de deux (02) mois à compter de la date de réception de la requéte de C&amp;K MINING, le Ministre peut:
- soit rejeter la requête de C&amp;K MINING INC, auquel cas ce dernier peut recourir à I'arbitrage conformément aux lermes de la présente Convention;
- soit admettre celle requéte et prendre les dispositions nécessaires pour s'assurer que la mesure en cause ne soit appliquée à C&amp;K MINING INC., ni aux Tiers bénéficiaires.
 4) L'introduction de la procédure prévue au paragraphe 19.3 ci-dessus, entraine la suspension de I'application de la (des) mesure(s) à C&amp;K MINING INC. et aux Tiers bénéficiaires, à compter de la date d'entrée en vigueur de la (des) mesure(s). La mesure contestée ne s'appliquera que dans le cas ou:
- la requéte de C&amp;K MINING INC. aura êté rejetée; el
- C&amp;K MINING INC. n'aura pas déposé de demande d'arbitrage dans un délai de deux (02) mois.
- une sentence arbitrale aura confirmé le rejet de la requéte.</t>
  </si>
  <si>
    <t xml:space="preserve"> Article 24 - Regime fiscal et douanier applicable on phase de travaux preparatoires.
 1)C&amp;K MINING INC. beneficiera, pendant la phase des travaux preparatoires: 
...
 Taxe sur la valcur ajoutee(T.V.A).</t>
  </si>
  <si>
    <t>Geovic Cameroon S.A., Exploration Permit No. 67, Concession, 2002</t>
  </si>
  <si>
    <t>ARTICLE 14:
14.1 STABILITY OF LEGAL AND TAX REGIME In implementation of Section 99 of the Mining Code, the State hereby guarantees:
(a) the stability of the rates and bases for assessment of taxes, duties and fees applicable to GEOVIC under this Convention.
(b) the stability of the legal, tax, customs and exchange control regime as provided for in Article 17 below applicable to the activities undertaken by GEOVIC.
(c) The stability of the terms and conditions of the present Convention.
 14.2 With regard to the activities undertaken under this Convention, the Republic of Cameroon shall not modify the legal, fiscal and customs regimes currently in force in such a way as to adversely affect the rights and obligations of GEOVIC or the Third Party Beneficiaries arising from this Convention and no legislative, regulatory or administrative measure contrary to the provisions of this Convention shall apply to GEOVIC or the Third Party Beneficiaries without GEOVIC's prior written consent.
 14.3 (a) Notwithstanding the terms of Article 14.2 above, if GEOVIC believes that any legislation, regulation, or administrative measure of the State produces an unfavourable effect on the rights and obligations resulting from this Convention, for GEOVIC or the Third Party Beneficiaries, GEOVIC shall have the right to request that such measure not be applied to itself, or to the Third Party Beneficiaries. To this end, GEOVIC shall address to the Minister in charge of mines and geology a petition stating the reasons for its opinion. Within two (2) months from the date GEOVIC’ petition is received, the Minister in charge of mines and geology may:
 - either reject GEOVIC’s petition, in which case GEOVIC may resort to arbitration in accordance with the terms of the present Convention,
 - or accept the petition and take the steps necessary to ensure that the measure in question is not applicable to GEOVIC or to the Third Party Beneficiaries.
 (b) The introduction of the procedure provided for in paragraph (a) above shall entail suspension of the application of the measure(s) to GEOVIC and the Third Party Beneficiaries, from the date the measure(s) take(s) effect. The contested measure shall only apply if:
 (i) GEOVIC’s petition shall have been rejected and
 (ii) GEOVIC has not filed a request for arbitration within two (2) months, or
 (iii) an arbitration award shall have confirmed the rejection of the petition.
 14.4 The Republic of Cameroon shall undertake no nationalization or expropriation affecting the assets of GEOVIC or the Third Party Beneficiaries.</t>
  </si>
  <si>
    <t>Article 14.2
Stabilization clause is extended to the Third Party Beneficiaries. Third Party Beneficiaries refers to the Shareholders, Affiliates, Contractors, Subcontractors, and Shippers or Lenders, collectively or individually. (38 (35)) provision).</t>
  </si>
  <si>
    <t>Tax Decree No.624 ("Estatuto Tributario") 1989</t>
  </si>
  <si>
    <t>Art. 137. Limitación a la deducción por depreciación
* -Modificado- Para efectos del impuesto sobre la renta y complementarios la tasa por depreciación a deducir anualmente será la establecida de conformidad con la técnica contable siempre que no exceda las tasas máximas determinadas por el Gobierno Nacional.
PARÁGRAFO 1. El gobierno nacional reglamentará las tasas máximas de depreciación, las cuales oscilarán entre el 2.22% y el 33%. En ausencia de dicho reglamento, se aplicarán las siguientes tasas anuales, sobre la base para calcular la depreciación:</t>
  </si>
  <si>
    <t xml:space="preserve">AMORTIZACIÓN DE INVERSIONES
Artículo 142. DEDUCCIÓN POR AMORTIZACIÓN DE INVERSIONES. Son deducibles, en la proporción que se indica en el artículo siguiente, las inversiones necesarias realizadas para los fines del negocio o actividad, si no lo fueren de acuerdo con otros artículos de este capítulo y distintas de las inversiones en terrenos.
Se entiende por inversiones necesarias amortizables por este sistema, los desembolsos efectuados o causados para los fines del negocio o actividad susceptibles de demérito y que, de acuerdo con la técnica contable, deban registrarse como activos, para su amortización en más de un año o período gravable; o tratarse como diferidos, ya fueren gastos preliminares de instalación u organización o de desarrollo; o costos de adquisición o explotación de minas y de exploración y explotación de yacimientos petrolíferos o de gas y otros productos naturales. También es amortizable el costo de los intangibles susceptibles de demérito.
Artículo 159. DEDUCCIÓN POR INVERSIONES AMORTIZABLES EN LA INDUSTRIA PETROLERA Y EL SECTOR MINERO. Para los efectos del artículo 142, en las inversiones
necesarias realizadas en materia de minas y petróleos, distintas de las efectuadas en terrenos o en bienes depreciables, se incluirán los desembolsos hechos tanto en áreas en explotación como en áreas no productoras, continuas o discontinuas. 
Artículo 240. Tarifa general para personas jurídicas. La tarifa general del impuesto sobre la renta aplicable a las sociedades nacionales y sus asimiladas, los establecimientos permanentes de entidades del exterior y las personas jurídicas extranjeras o sin residencia obligadas a presentar la declaración anual del impuesto sobre la renta y complementarios, será del 33%. 
</t>
  </si>
  <si>
    <t>Artículo 258-2. Adicionado por la Ley 223 de 1995, artículo 50.
IMPUESTO SOBRE LAS VENTAS EN LA IMPORTACIÓN DE MAQUINARIA PESADA PARA INDUSTRIAS BÁSICAS. 
El impuesto sobre las ventas que se cause en la importación de maquinaria pesada para industrias básicas deberá liquidarse y pagarse con la declaración de importación. Cuando la maquinaria importada tenga un valor CIF superior a quinientos mil dólares (US$500.000.00), el pago del impuesto sobre las ventas podrá realizarse de la siguiente manera: 40% con la declaración de importación y el saldo en dos (2) cuotas iguales dentro de los dos años siguientes. Para el pago de dicho saldo, el importador deberá suscribir acuerdo de pago ante la Administración de Impuestos y Aduanas respectiva, en la forma y dentro de los plazos que establezca el Gobierno Nacional. El valor del impuesto sobre las ventas pagado por el importador podrá descontarse del impuesto sobre la renta a su cargo, correspondiente al período gravable en el que se haya efectuado el pago y en los períodos siguientes.
Son industrias básicas las de minería, hidrocarburos, química pesada, siderurgia, metalurgia extractiva, generación y transmisión de energía eléctrica, y obtención, purificación y conducción de óxido de hidrógeno. Este descuento sólo será aplicable a las importaciones realizadas a partir del 1º de julio de 1996.
Artículo 428. Reglamentado por el Decreto 953 de 2003 y por el Decreto 2296 de 1991. IMPORTACIONES QUE NO CAUSAN IMPUESTO. Las siguientes importaciones no causan el impuesto sobre las ventas: ...
 e) Modificado por la Ley 223 de 1995, artículo 6º. La importación temporal de maquinaria pesada para industrias básicas, siempre y cuando dicha maquinaria no se produzca en el país. Se consideran industrias básicas las de minería, hidrocarburos, química pesada, siderurgia, metalurgia extractiva, generación y transmisión de energía eléctrica y obtención, purificación y conducción de óxido de hidrógeno. El concepto de maquinaria pesada incluye todos los elementos complementarios o accesorios del equipo principal.</t>
  </si>
  <si>
    <t xml:space="preserve">Artículo 408. 
Tarifas para rentas de capital y de trabajo. En los casos de pagos o abonos en cuenta por concepto de intereses, comisiones, honorarios, regalías, arrendamientos, compensaciones por servicios personales, o explotación de toda especie de propiedad industrial o del know-how, prestación de servicios técnicos o de asistencia técnica, beneficios o regalías provenientes de la propiedad literaria, artística y científica, la tarifa de retención será del quince por ciento (15%) del valor nominal del pago o abono. Los pagos o abonos en cuenta por concepto de consultorías, servicios técnicos y de asistencia técnica, prestados por personas no residentes o no domiciliadas en Colombia, están sujetos a retención en la fuente a la tarifa única del quince por ciento (15%), a título de impuestos de renta, bien sea que se presten en el país o desde el exterior. Los pagos o abonos en cuenta por concepto de rendimientos financieros, realizados a personas no residentes o no domiciliadas en el país, originados en créditos obtenidos en el exterior por término igual o superior a un (1) año o por concepto de intereses o costos financieros del canon de arrendamiento originados en contratos de leasing que se celebre directamente o a través de compañías de leasing con empresas extranjeras sin domicilio en Colombia, están sujetos a retención en la fuente a la tarifa del quince por ciento (15%) sobre el valor del pago o abono en cuenta. Los pagos o abonos en cuenta, originados en contratos de leasing sobre naves, helicópteros y/o aerodinos, así como sus partes que se celebren directamente o a través de compañías de leasing, con empresas extranjeras sin domicilio en Colombia, estarán sujetos a una tarifa de retención en la fuente del uno por ciento (1%). Los pagos o abonos en cuenta por concepto de rendimientos financieros o intereses, realizados a personas no residentes o no domiciliadas en el país, originados en créditos o valores de contenido crediticio, por término igual o superior a ocho (8) años, destinados a la financiación de proyectos de infraestructura bajo el esquema de Asociaciones PúblicoPrivadas en el marco de la Ley 1508 de 2012, estarán sujetos a una tarifa de retención en la fuente del cinco por ciento (5%) del valor del pago o abono en cuenta. Los pagos o abonos en cuenta por concepto de prima cedida por reaseguros realizados a personas no residentes o no domiciliadas en el país, estarán sujetos a una retención en la fuente a título del impuesto sobre la renta y complementarios del uno por ciento (1%). Los pagos o abono en cuenta por concepto de administración o dirección de que trata el artículo 124 del estatuto tributario, realizados a personas no residentes o no domiciliadas en el país, estarán sujetos a una retención en la fuente del quince por ciento (15%). 
Artículo 415. 
Tarifa de retención para los demás casos. En los demás casos, relativos a pagos o abonos en cuenta por conceptos no contemplados en los artículos anteriores, diferentes a ganancias ocasionales, la tarifa será del quince por ciento (15%) sobre el valor bruto del respectivo pago o abono en cuenta. En el caso de las ganancias ocasionales, la retención en la fuente será del 10% sobre el valor bruto del respectivo pago o abono en cuenta. </t>
  </si>
  <si>
    <t>Law 685-2001 - Código Minero</t>
  </si>
  <si>
    <r>
      <t xml:space="preserve"> 6.14. EL CONCESIONARIO pagara las regalia' de que trata el articulo 16 de la Ley 141 de 1994, modificado par el articulo 16 de la Ley 756 de 2002. Igualmente, seran de cargo de EL CONCESIONARIO, los impuestos o gravarnenes del orders national, departamental a municipal que se deriven de la actividad quo realiza, siempre y cuando scan aplicables.            
</t>
    </r>
    <r>
      <rPr>
        <i/>
        <sz val="11"/>
        <rFont val="Calibri"/>
        <family val="2"/>
        <scheme val="minor"/>
      </rPr>
      <t>Articulo 16 de la Ley 141 de 1994, modificado par el articulo 16 de la Ley 756 de 2002                                                                                                                                                         Carbón (explotación mayor a 3 millones de toneladas anuales) 10%
Carbón (explotación menor a 3 millones de toneladas anuales)  5%</t>
    </r>
  </si>
  <si>
    <t>http://www.minambiente.gov.co/images/normativa/leyes/2001/ley_0685_2001.pdf                                             https://www.minminas.gov.co/documents/10180//23517//21663-2210.pdf                                                                                                           http://www.defensoria.gov.co/public/Normograma%202013_html/Normas/Ley_756_2002.pdf</t>
  </si>
  <si>
    <t>Ley 963 de 2005 Nivel Nacional</t>
  </si>
  <si>
    <t>Artículo 236. Sistema de Amortización. 
Modifícase el inciso segundo del artículo 91 de la Ley 223 de 1995 (hoy artículo 143 del Estatuto Tributario), el cual quedará así: "Cuando se trate de los costos de adquisición o exploración y explotación de recursos naturales no renovables, la amortización podrá hacerse con base en el sistema de estimación técnica de costo de unidades de operación o por el de amortización en línea recta en un término no inferior a cinco (5) años. Cuando las inversiones realizadas en exploración resulten infructuosas, su monto podrá ser amortizado en el año en que se determine tal condición y en todo caso a más tardar dentro de los dos (2) años siguientes".</t>
  </si>
  <si>
    <t xml:space="preserve">Article 231. Prohibición. 
La exploración y explotación mineras, los minerales que se obtengan en boca o al borde de mina, las maquinarias, equipos y demás elementos que se necesiten para dichas actividades y para su acopio y beneficio, no podrán ser gravados con impuestos departamentales y municipales, directos o indirectos.  </t>
  </si>
  <si>
    <t>325. Derechos y cuotas de la Autoridad Minera. La autoridad minera o la autoridad nacional que de conformidad con la organización de la administración pública y la distribución de funciones entre los entes que la integran, tenga a su cargo la conservación, administración y manejo de los minerales podrá cobrar a aquellas personas naturales o jurídicas que utilicen o soliciten sus servicios, cuotas o derechos por la prestación de los mismos. Estas cuotas o derechos serán calculadas con base en el número de hectáreas objeto de título o propuesta, la producción, los minerales, el alcance, el contenido y la complejidad del servicio, los equipos requeridos y la recuperación de los costos de desplazamiento cuando haya lugar, tasados en salarios mínimos legales. Estas cuotas y derechos serán fijadas con estos parámetros por la autoridad minera que presta el servicio.</t>
  </si>
  <si>
    <t>Artículo  227. La Regalía. 
De conformidad con los artículos 58, 332 y 360 de la Constitución Política, toda explotación de recursos naturales no renovables de propiedad estatal genera una regalía como contraprestación obligatoria. Esta consiste en un porcentaje, fijo o progresivo, del producto bruto explotado objeto del título minero y sus subproductos, calculado o medido al borde o en boca de mina, pagadero en dinero o en especie. También causará regalía la captación de minerales provenientes de medios o fuentes naturales que técnicamente se consideren minas.En el caso de propietarios privados del subsuelo, estos pagarán no menos del 0.4% del valor de la producción calculado o medido al borde o en boca de mina, pagadero en dinero o en especie. Estos recursos se recaudarán y distribuirán de conformidad con lo dispuesto en la Ley 141 de 1994. El Gobierno reglamentará lo pertinente a la materia.                                                                                                                                                                                                                           
Artículo 16. Establécese como regalía por la explotación de recursos naturales no renovables de propiedad nacional, sobre el valor de la producción en boca o borde de mina o pozo, según corresponda, el porcentaje que resulte de aplicar la siguiente tabla: 
Carbón (explotación mayor a 3 millones de toneladas anuales) 10%
Carbón (explotación menor a 3 millones de toneladas anuales) 5%
Níquel 12%
Hierro y cobre 5%
Oro y plata 4%
Oro de aluvión en contratos de concesión 6%
Platino 5%
Sal  12%
Calizas, yesos, arcillas y grava 1%
Minerales radioactivos 10%
Minerales metálicos  5%
Minerales no metálicos 3%
Materiales de construcción 1%</t>
  </si>
  <si>
    <t xml:space="preserve">Artículo 228. Estabilidad de las regalías. 
El monto de las regalías y el sistema para liquidarlas y reajustarlas, serán los vigentes a la época del contrato de concesión y se aplicarán durante toda su vigencia. Las modificaciones que sobre estas materias adopte la ley, sólo se aplicarán a los contratos que se celebren y perfeccionen con posterioridad a su promulgación. </t>
  </si>
  <si>
    <t>Artículo 234.
 Excepción de retención en la fuente. Se exceptúan de la retención en la fuente prevista en el estatuto tributario, los pagos o abonos en cuenta que se efectúen a favor de las organizaciones de economía solidaria productoras de carbón por concepto de la adquisición de dicho combustible, cuando la compra respectiva se destine a la generación térmica de electricidad.</t>
  </si>
  <si>
    <t xml:space="preserve"> Artículo 365. 
Incentivo a las inversiones en hidrocarburos y minería. Como incentivo al incremento de las inversiones en exploración de hidrocarburos y minería el Gobierno nacional podrá otorgar, a partir de la entrada en vigencia de la presente ley, un Certificado de Reembolso Tributario (CERT) a los contribuyentes que incrementen dichas inversiones, el cual corresponderá a un porcentaje del valor del incremento. El valor del CERT constituirá un ingreso no constitutivo de renta ni ganancia ocasional para quien lo percibe o adquiere y podrá ser utilizado para el pago de impuestos de carácter nacional administrados por DIAN.                     </t>
  </si>
  <si>
    <t>http://www.sice.oas.org/investment/natleg/col/l963_05_s.pdf</t>
  </si>
  <si>
    <t>Empresa Nacional Mineria Limitada - Minercol and Carbones del Caribe S.A. (17.12.2004)</t>
  </si>
  <si>
    <t>Artículo 2°. Inversionistas nacionales y extranjeros.
Podrán ser parte en los contratos de estabilidad jurídica los inversionistas nacionales y extranjeros, sean ellos personas naturales o jurídicas, así como los consorcios, que realicen inversiones nuevas o amplíen las existentes en el territorio nacional, por un monto igual o superior a la suma de siete mil quinientos salarios mínimos legales mensuales vigentes (7.500 smlmv), para desarrollar las siguientes actividades: turísticas, industriales, agrícolas, de exportación agroforestales, mineras, de zonas procesadoras de exportación; zonas libres comerciales y de petróleo, telecomunicaciones, construcciones, desarrollos portuarios y férreos, de generación de energía eléctrica, proyectos de irrigación y uso eficiente de recursos hídricos y toda actividad que apruebe el Comité de que trata el artículo 4° literal b). Se excluyen las inversiones extranjeras de portafolio.   
Article 5 .- El inversionista que suscriba un contrato de estabilidad jurídica pagará a favor de la Nación -Ministerio de Hacienda y Crédito Público- una prima igual al uno por ciento (1%) del valor de la inversión que se realice en cada año.
Artículo 11. Limitaciones a los contratos de estabilidad. Los contratos de estabilidad deben estar en armonía con los derechos, garantías y deberes consagrados en la Constitución Política y respetar los tratados internacionales ratificados por el Estado colombiano. No se podrá conceder la estabilidad prevista en la presente ley sobre normas relativas a: el régimen de seguridad social; la obligación de declarar y pagar los tributos o inversiones forzosas que el Gobierno Nacional decrete bajo estados de excepción; los impuestos indirectos; la regulación prudencial del sector financiero y el régimen tarifario de los servicios públicos. La estabilidad tampoco podrá recaer sobre las normas declaradas inconstitucionales o ilegales por los tribunales judiciales colombianos durante el término de duración de los contratos de estabilidad jurídica.</t>
  </si>
  <si>
    <t>http://www.resourcecontracts.org/contract/ocds-591adf-6820918614/view#/pdf</t>
  </si>
  <si>
    <t>CONTRATO DE GRAN MINERIA PARA LA EXPLORACION - EXPLOTACION CARBONIFERA CON EXPLOTACION ANTICIPADA CELEBRADO ENTRE LA EMPRESA COLOMBIANA DE CARBON LTDA., ECOCARBON Y CARBONES DEL CARIBE S.A.</t>
  </si>
  <si>
    <t xml:space="preserve">TRIGESIMA SEGUNDA: Regalias, Impuestos y Contribuciones.
-EL CONTRATISTA deberá pagar a la entidad designada por el Ministerio de Minas y Energia, las regalias de que trata el articulo 16 de la Ley 141 de 1994 o el que la sustituya, equivalente al procentaje fijado por la ley. Igualmente serán de cargo de EL CONTRATISTA, los impuestos o gravamenes del orden nacional, departamental o municipal que indirectamente se llequen a derivar de la actividad que realiza. </t>
  </si>
  <si>
    <t>CARBOCOL and Consorcio - International Colombia Resources Corporation LLC,  INTERCOR y Cerrejon Zona Norte. (27.09.2001)</t>
  </si>
  <si>
    <t>DECIMO CUARTA: REGALIAS E IMPUESTOS DE LEY.
- Serán del cargo del contratista todas las regalias que graven la produccion de carbon, segun lo establecido en la Ley. Seran tambien a cargo del CONTRATISTA los impuestos que pudieran gravar la produccion de carbon y los que graven las obras, instalaciones y construcciones propias de la operacion minera, y sus servidumbres y servicios. La forma de liquidacion y pago de todas estas cargas economicas, se hara conforme a las disposiciones legales y reglamentarias que regulen la materia.  
15.3. Compensation Adicional.
- Cuando de conformidad con las normas vigentes la regalia aplicable sea del cinco por ciento (5%) EL CONTRATISTA debera pagar una compensacion adicional del cinco por ciento (S%), la cual se liquidara en Ia misma forma que la regalia y se pagara en las mismas fechas que esta ultimo.</t>
  </si>
  <si>
    <t>CARBOCOL and PRODECO (21.02.1989)</t>
  </si>
  <si>
    <t>Empresa Colombiana de Carbón Ltda., Ecocarbón y el Consorcio integrado por Drummond Ltd. Sucursal Colombia y Drummond Coal Mining LLC Sucursal Colombia. (1977)</t>
  </si>
  <si>
    <r>
      <t xml:space="preserve">DECIMO SEXTA : REGALIAS E IMPUESTOS DE LEY. 
El contratista declara que conoce las obligaciones sobre pago de regalías de que trata el artículo 16 de la Ley 141 de 1994, Igualmente, declara que cumplirá conforme con la Ley, con cualquier impuesto o gravámen del orden nacional, departamental o municipal que se deriven de la actividad que realiza siempre y cuando sean aplicables.  
</t>
    </r>
    <r>
      <rPr>
        <i/>
        <sz val="11"/>
        <rFont val="Calibri"/>
        <family val="2"/>
        <scheme val="minor"/>
      </rPr>
      <t>Artículo 16 de la Ley 141 de 1994 
- Regalías derivadas de la explotación de hidrocarburos, carbón, níquel, hierro, cobre, oro, plata, platino, sal, minerales radiactivos y minerales metálicos y no metálicos.
- Establécense regalías mínimas por la explotación de recursos naturales no renovables de propiedad nacional, sobre el valor de la producción en boca o borde de mina o pozo, según corresponda, así:
Hidrocarburos........................................... .....20%
Carbón (explotación mayor de 3 millones de toneladas anuales)................................... 10%
Carbón  (explotación menor de 3 millones de toneladas anuales)................................... ..5%
Níquel............................................................ 12%
Hierro y cobre................................................. 5%
Oro y plata...................................................... 4%
Oro de aluvión en contratos de concesión.... 6%
Platino............................................................ 5%
Sal................................................................ 12%
Calizas, yesos, arcillas y gravas.................... 1%
Minerales radioactivos.................................. 10%
Minerales metálicos........................................ 5%
Minerales no metálicos................................... 3%</t>
    </r>
  </si>
  <si>
    <t xml:space="preserve">CODE GENERAL DES IMPOTS Mis à jour au 1er janvier 2017 </t>
  </si>
  <si>
    <t>SECTION VI
CALCUL DE L’IMPOT
Article 17.- (1) Le taux de l’impôt est fixé à 30 %.</t>
  </si>
  <si>
    <t>L’impôt mobilier est fixé à 20%.
Le taux de l’impôt professionnel est fixé à 14 % sur les sommes payées en rémunération des prestations de services de toute nature fournies par des personnes physiques ou morales étrangères non établies en République Démocratique du Congo.</t>
  </si>
  <si>
    <t>Sont notamment considérées comme dépenses professionnelles déductibles des revenus imposables :
1°) le loyer réellement payé et les charges locatives afférents aux immeubles ou parties d’immeubles affectés à l’exercice de la profession et tous frais généraux résultant de leur entretien, éclairage, etc.
Toutefois, la valeur locative des immeubles ou parties d’immeubles dont le redevable est propriétaire n’est pas considérée comme loyer ou comme charge locative ;
2°) les frais généraux résultant de l’entretien du matériel et des objets mobiliers affectés à l’exploitation;
3°) les traitements, salaires, gratifications et indemnités des employés et des ouvriers au service del’exploitation, les avantages en nature pour autant qu’ils aient été ajoutés aux rémunérations tel qu’il est dit au paragraphe 2 de l’article 47 ;
4°) les intérêts des capitaux empruntés à des tiers et engagés dans l’exploitation et toutes charges,rentes ou redevances analogues relatives à celle-ci. Ne sont pas considérés comme tiers, les associés dans les sociétés autres que par actions. En aucun cas, les intérêts des créances hypothécaires sur des immeubles donnés en location en tout ou en partie, ne peuvent être considérés comme dépenses professionnelles déductibles ;
5°) les frais de transport, d’assurance, de courtage, de commission. Toutefois,  les dépenses consistant en commissions, courtages, ristournes commerciales ou autres, vacations, honoraires occasionnels ou non, gratification et autres rétributions quelconques ne sont admises en déduction que s’il en est justifié par l’indication exacte du nom et du domicile des bénéficiaires ainsi que de la date des paiements et des sommes allouées à chacun d’eux. A défaut de déclaration exacte, des sommes précitées ou de leurs bénéficiaires, lesdites sommes sont ajoutées aux bénéfices de celui qui les a payées, sans préjudice des sanctions prévues en cas de fraude;
6°) a) le montant du bénéfice réparti entre les membres du personnel de l’entreprise ; b) les traitements alloués dans les sociétés par actions aux membres du Conseil général lorsqu’il est justifié qu’ils correspondent à des appointements normaux en rapport avec la nature des fonctions réelles et permanentes exercées dans ces sociétés en République Démocratique du Congo ;
7°)  les amortissements des immobilisations servant à l'exercice de la profession ainsi que ceux des immobilisations données en location par une Institution de crédit-bail agréée par la Banque Centrale du Congo ;
8°) l’impôt réel ayant le caractère d’une charge d’exploitation acquittée dans le délai, pour autant qu’il n’ait pas été établi d’office ;
9°) les charges professionnelles afférentes aux bâtiments et terrains donnés en location par les sociétés immobilières. 
Les sommes versées par une entreprise de droit national à une personne physique ou morale de droit étranger avec laquelle elle est liée soit par la voie d'une participation directe dans son capital, soit par l'intermédiaire de participations détenues par une ou plusieurs autres entreprises du même groupe, en rémunération d'un service rendu, ne sont susceptibles d'être admises dans les charges professionnelles de l'entreprise qu'à la triple condition :
1°)  que la réalité du service rendu soit clairement démontrée ;
2°)  que le service en cause ne puisse être rendu en République Démocratique du Congo ;
3°) que le montant de la rémunération corresponde à la valeur réelle du service rendu.</t>
  </si>
  <si>
    <t xml:space="preserve">CODE MINIER 2002 mis à jour par la Loi n°18/001 du 09 mars 2018 modifiant et complétant la Loi n° 007/2002 du 11 juillet 2002 portant Code minier </t>
  </si>
  <si>
    <t xml:space="preserve">Article 247 : De l’Impôt sur les bénéfices et profits 
Le titulaire est redevable de l’impôt sur les bénéfices et profits au taux de 30%. Le taux de l'IRS est de 35 % (30 % pour les sociétés minières).
Article 251 bis : De l’impôt spécial sur les profits excédentaires L’impôt spécial sur les profits excédentaires est imposable au taux de 50%.
</t>
  </si>
  <si>
    <r>
      <t>Article 256  al.1er  litteras a, c, e et i ; al. 2 litteras a, b, c et d et al.3 :</t>
    </r>
    <r>
      <rPr>
        <u/>
        <sz val="11"/>
        <rFont val="Calibri"/>
        <family val="2"/>
        <scheme val="minor"/>
      </rPr>
      <t xml:space="preserve"> Des charges professionnelles déductibles </t>
    </r>
    <r>
      <rPr>
        <sz val="11"/>
        <rFont val="Calibri"/>
        <family val="2"/>
        <scheme val="minor"/>
      </rPr>
      <t xml:space="preserve">
Sans préjudice des dispositions du présent Code, sont notamment considérées comme dépenses professionnelles déductibles des revenus imposables: 
a.   le loyer réellement échu et les charges locatives afférents aux immeubles ou parties d’immeubles affectés à l’exercice de la profession et tous frais généraux résultant notamment de leur entretien et éclairage. Toutefois, la valeur locative des immeubles ou parties d’immeubles dont le redevable est propriétaire n’est pas considérée comme un loyer ou comme une charge locative ; 
c.  les traitements, les salaires, les gratifications et les indemnités des employés et des ouvriers au service de l’exploitation, les avantages en nature 
pour autant qu’ils aient été ajoutés aux rémunérations ; 
e.  les frais de transport, d’assurance, de courtage, de commissions. Toutefois, les dépenses consistant en commissions, courtages, ristournes commerciales ou autres, vacations, honoraires occasionnels ou non, gratifications et autres rétributions quelconques ne sont admises en déduction que s’il en est justifié par l’indication exacte du nom et du domicile des bénéficiaires ainsi que de la date des paiements et des sommes allouées à chacun d’eux. Toutefois, les frais de transport sur vente des substances minérales ne sont pas admis comme dépenses déductibles ; 
i.  l’impôt réel ayant le caractère d’une charge d’exploitation acquittée dans le délai, pour autant qu’elle n’ait pas été établie d’office. 
Les sommes versées par le titulaire à une personne physique ou morale de droit étranger avec laquelle elle est liée, soit par la voie d’une participation directe dans son capital, soit par l’intermédiaire de participations détenues par une ou plusieurs autres entreprises du même groupe, en rémunération d’un service rendu, ne sont susceptibles d’être admises dans les charges professionnelles de l’entreprise qu’à la quadruple condition que : 
a. la qualité du service rendu soit clairement démontrée; 
b. le service en cause ne puisse être rendu sur le territoire national ; 
c. le montant de la rémunération corresponde à la valeur réelle du service rendu ; 
d. le bénéficiaire ne soit établi dans un territoire à fiscalité privilégiée. 
Par territoire à fiscalité privilégiée, il faut entendre, le territoire où le taux de prélèvement sur les bénéfices et profits ou de l’impôt sur les revenus des personnes physiques est inférieur de 30% par rapport à celui pratiqué en République Démocratique du Congo.                                                                                                                                  </t>
    </r>
  </si>
  <si>
    <t xml:space="preserve">Article 251. Du report déficitaire
Les pertes professionnelles d’un exercice comptable peuvent, sur demande expresse du redevable adressée à l’administration fiscale, être déduites des bénéfices réalisés au cours des exercices suivants jusqu’au cinquième qui suit l’exercice déficitaire, conformément à la législation fiscale. </t>
  </si>
  <si>
    <t xml:space="preserve">Article 238 : De la taxe de superficie sur les concessions minières  
Le titulaire d’un Permis de Recherches est redevable de la taxe de superficie sur les concessions minières aux taux en francs congolais équivalant à  0,2 USD par hectare pour la première année, en francs congolais équivalent à 0,3 USD par hectare pour la deuxième année, en francs congolais équivalant à 0,35 USD par hectare pour la troisième année et en francs congolais équivalant à 0,4 USD par hectare pour les autres années suivantes. 
Le titulaire d’un droit minier d’exploitation est redevable de la taxe de superficie sur les concessions minières aux taux en francs congolais équivalant à 0,4 USD par hectare pour la première année, en francs congolais équivalant à 0,6 USD par hectare pour la deuxième année, en francs congolais équivalant à 0,7 USD par hectare pour la troisième année et en francs congolais équivalant à 0,8 USD par hectare pour les autres années suivantes.
</t>
  </si>
  <si>
    <t>Article 241 : Des taux de la redevance minière 
Les taux de la redevance minière sont de : 
a.  0% pour les matériaux de construction d’usage courant ;                                                                                                                                                                                             b.  1% pour les minéraux industriels, les hydrocarbures solides et autres substances non citées ; 
c.  1% pour le fer et les métaux ferreux; 
d.  3,5% pour les métaux non ferreux et/ou de base; 
e.  3,5% pour les métaux précieux ; 
f.   6% pour les pierres précieuses et de couleur ; 
g.   10% pour les substances stratégiques. 
Le Règlement minier précise les éléments concernés  par la classification ci–dessus.</t>
  </si>
  <si>
    <t xml:space="preserve">Article 232 : Des droits d’entrée aux taux préférentiels 
Avant la date de commencement de l’ exploitation effective de la mine constatée conformément aux dispositions du présent Code et du Règlement minier, tous les biens d’équipements à vocation strictement minière importés par le titulaire d’un droit minier, le titulaire d’une Autorisation d’exploitation de carrière permanente, autre que celle des matériaux de construction d’usage courant, le détenteur d’un agrément au titre d’entité de traitement et/ou de transformation agréée et le sous-traitant sont soumis à un droit d’entrée au taux de 2%, pour autant que ces biens figurent sur la liste prévue à l’alinéa premier de l’article 225 du présent Code. 
A partir de la date de commencement de l’exploitation effective, constatée conformément aux dispositions du présent Code et du Règlement minier, pendant une période se terminant à la fin de la troisième année à compter de la date de la première production, tous les biens à vocation strictement minière, importés par le titulaire d’un droit minier, le titulaire d’une Autorisation d’exploitation de carrière permanente, autre que celle des matériaux de construction d’usage courant, le détenteur d’un agrément au titre d’entité de traitement et/ou de transformation agréée et le sous-traitant sont soumis au taux unique de 5%, à condition que ces biens figurent sur la liste prévue à l’alinéa premier de l’article 225 du présent Code. 
Tous les biens intermédiaires et autres consommables sont taxés au taux de 10% de droits de douane.  
Dans tous les cas, les carburants et lubrifiants destinés aux activités minières sont soumis au taux de 5%.  
Les droits d’accises sont perçus conformément au droit commun.  
Sans préjudice des dispositions de l’article 233 du présent Code, le titulaire d’un Permis d’exploitation, d’une Autorisation d’exploitation de carrières permanente, autre que celle des matériaux de construction d’usage courant qui entrent en phase de production, cessent de bénéficier du régime douanier préférentiel à partir de la sixième année à compter de la date de l’octroi du titre. Les entités de traitement agréées, les détenteurs des agréments au titre des entités de traitement agréés et les soustraitants cessent de bénéficier du régime douanier préférentiel à partir de la sixième année à compter de la date de l’agrément. </t>
  </si>
  <si>
    <t xml:space="preserve">CHAPITRE IV : DE LA MISE EN APPLICATION DE NOUVELLES DISPOSITIONS 
Article 342 bis: De la garantie de stabilité   
Les dispositions de la présente loi sont d’application immédiate à l’ensemble des titulaires des droits miniers valides à la date de son entrée en vigueur. 
En cas de modification législative dans les cinq ans à dater de l’entrée en vigueur du présent Code, les titulaires des droits miniers visés à l’alinéa précédent bénéficient de la garantie de stabilité du régime fiscal, douanier et de change du présent Code. </t>
  </si>
  <si>
    <t xml:space="preserve">Article 246 : De l’Impôt mobilier 
Le titulaire est redevable de l’impôt sur les revenus mobiliers conformément au droit commun, à l’exception des revenus suivants : 
a.  les intérêts payés par le titulaire en vertu des emprunts contractés en devises à l’étranger  qui sont exonérés de l’impôt mobilier ; Les intérêts payés par le titulaire à des affiliés en vertu des emprunts contractés à l’étranger ne sont exonérés de l’impôt mobilier que si les taux d'intérêts et les autres conditions d'emprunt destinées à la réalisation des projets sont établis conformément au principe de pleine concurrence. 
b.  les dividendes et autres distributions versés par le titulaire à ses actionnaires qui sont assujettis à l’impôt mobilier au taux de 10%. </t>
  </si>
  <si>
    <t xml:space="preserve">Article 257 : De la provision pour reconstitution de gisement 
Le titulaire est autorisé à constituer, en franchise de l’impôt sur les bénéfices et profits, une provision pour reconstitution de gisement dont le montant maximal est égal à 0,5% du chiffre d’affaires de l’exercice au cours duquel elle est constituée. 
Cette provision est utilisée dans ses activités de recherches sur le territoire national avant l’expiration d’un délai de trois ans à compter de la clôture de l’exercice au cours duquel la provision a été constituée. 
Faute d’avoir été utilisée dans les conditions définies à l’alinéa précédent, la provision pour reconstitution de gisement est réintégrée dans le bénéfice imposable au titre du quatrième exercice suivant celui au cours duquel elle a été constituée.                                                                                                                                                                    
Article 258  al.1er et ajout de l’alinéa 3 : De la provision pour réhabilitation du site  
Le titulaire est tenu de constituer, en franchise de l’impôt sur les bénéfices et profits, une provision pour réhabilitation du site sur lequel sont conduites les opérations minières.  
Il est tenu au respect de la directive sur l’EIES telle que prévue dans le Règlement minier. </t>
  </si>
  <si>
    <t>https://www.a-mla.org/masteract/7
2018 revision law: 
https://www.dropbox.com/sh/8it01fuofeq8uwi/AADHLYRFZ4uwfMlSB9-Wy4Fma?dl=0</t>
  </si>
  <si>
    <t>CONVENTION MINIERE ENTRE LA REPUBLIQUE DEMOCRATIQUE DU CONGO ET EMK-MN ET CLUFF MINING LIMITED (ammendment 1997 and 2010)</t>
  </si>
  <si>
    <t>Article 9 : EXONERATIONS FISCALES ET PARAFISCALES
Sous reserve, des dispositions des àrticles 10 à 14 et 17 ci-dessous, l’Etat accorde à SAKIMA SARL, pour toute la durèe de la prèsente Convention, l’exonèration totale et complete de tous imports, taxes droits, contributions et prèlèvements de quelque nature que cè soil, directs ou indirects, fiscaux ou parafiscaux, nationaux, règionaux ou locaux, dus à l’Etat, aux entitès administrative dècentralisèes, aux organisms professionnels ou paraètatiques, existants ou a venir, et rotarnmenties impots et taxes ènumèrès ci-après:
Le droit proportionnel prevus Article 13 du dècret du 27 fèvner 1887 source societies commerciales, tel cue modifiè à cejour lors ce la constitution de la sociètè et à l’occesion de c verses augmentations de capita, social.
La contnbution sur la supercie ces propneles loncieres daties ou non -baties prevue par le titre li de l'ordonnance loi N'69-006 du 10 fevner 1969, lelle que modifiee a ce jour.
La contnbution sur les revenus locatifs prevue au titre ll de l'Ordonnance- Lo N' 69-009 ou 10 fevner 1969 lette que modifiee a ce jour;
La contnbution sur les revenus des capitaux mobiliers prevue au titre lll de l' Ordonnance -Loi N' 69-009 precritee; 
La taxe sur les produits petroliers etenergetiques limites a ceux utilises pour la realisation des recherches et l'explortation des mines et usines de trartement
Les droits et taxes de mutation sur les acquisitions ou les apports en societe de drorts immobiliers ou leur dotation en hypotheque ou en gage ;
Les droits d'energistrement et de timbre.
Ces enumerations ne doivent pas etre considenees comme limitatives. 
ARTICLE 10 :CONTRIBUTION PROFESSIONELLE SURLES BENEFICES
A) La contnbution professionnelle sur les benefioes sera assise sur les benefioes nets imposabies leis que definis par la convention.
A par de la date d'entree en vigueur de la convention et jus-qu'a l'expiration de la dixieme annee suivant la date de la premiere production commerciaie de chaque explortation,SAKIMA SARL sera totalement exoneree de ladite contnbution professionnere.
A parne co la cozieme anree laorie contnbution professionnelie sera etacue au lau 
Les benences nats imposabre de chaque exercice seront ceux resultant des etats financiers etablis en fonction des definitions formules et regles complabies prevues a la convention et deciares aux autontes nscales competentes.
Article 11 : CONTRIBUTION PROFESSIONNELLE SUR LES REMUNERATIONS
SAKIMA SARL sera totalement exonèrèe de la contribution professionnelle sur les remunerations de personnel relevant de la classification gènèrale des empics et pour un minimum de quatre cent ‘quatre vingt-dix(490) empics crèès par le projet, pour une pènoce de dix ans à partir de la date d’entrèe en vigueur de la prèsente Convention.
Article 13 : CONTRIBUTION EXCEPTIONNELLE SUR LES REMUNERATIONS DES EXPATRIES
a) SAKIMA SARL sera totalement exonèrèe de la contribution exceptionnelle sur les remunerations des expatriès dès la date d’entrèe en vigueur de la presente Convention jusqu’à la fin de la cinquième annèe suivant la Date du Dèbut d’Exploitation de chaque mine et/ou usine.
b) A partir de la sixième annèe jusqu’à la fin de la dixieme annèe, SAKIMA SARL sera assujettie à la contribution exceptionnelle sur les remunerations des Expatriès au laux de neuf pourcent (9%).
c) A partir de la onzième annèe jusqu’à i’expiration de la presente Convention, le taux sera de quinze pourcent (15%).
Article 14 : CONTRIBUTION SUR LE CHIFFRE D’AFFAIRES A L’INTERIEUR
a) SAKIMA SARL sera totalement exonèrèe de la Contribution sur le chiffre d’affaires à l'interieur dès la date d’entrèe èn vigueur de la prèsente Convention jusqu’à la fin de la cinquieme annèe suivant la Date du Dèbut d’Exploitation de chaque mine evou usine, notamment :
- Pour l’achat des blens et equipements et des intrants industriels produits au Zaire :
- Pour les travaux immobiliers necessities par la realization ou projet :
- Pour toutes les prestations de services et notamment les transactions financiers et bancaires, lièes à la realization du projet.</t>
  </si>
  <si>
    <t xml:space="preserve">Article 20 : DETERMINATION DU BENEFICE NET IMPOSABLE
a) Les benefices nets imposables (benefices bruts moins charges deductibles) seront ètablis suivant les principles generalement admis dans l’industrie minière internationale.
b) II est entendu que les elements suivants seront dèduits du benefice brut d’exploitation pour obtenir les benefices nets imposables :
1) Les frais financiers des emprunts et de toute facilitè de credit, et les interest et autres frais en rapport avec les fonds d’actionnaires mis à la disposition de SAKIMA SARL.
2) Les redevances de location et les honoraires de gestion.
3) Les taxes et impots vises au Titre VI ci-dessus, sous reserve des dispositions du Code des Contributions.
4) La dotation aux amortissements des immobilizations corporelles et incorporelles. SAKIMA SARL dètèrminera la pèriode d’amortissement des investissements de capital faits dans le cadre du projet.
5) Les provisions règulièrement constituèes , en particulier pour renouveitment du materiel et ce Toutillage, pour risqué de change et pour risqué divers.
6) La provision pour reconstitute de gisement prevue à l’article 78 ce la i.o. Miniere.
7) La panie du benefice reinvest ce constituè en reserve. </t>
  </si>
  <si>
    <t>Article 15 : REGIME DOUANIER
a) A l’exclusion de la redevance administrative à l’importation, pendant la pèriode d’exploration et de construction des mines et dès usines et les quinze premières annèes suivant la Date de Dèbut d’Exploitation de chaque mine, SAKIMA SARL sera exonèrèe de tous droits, taxes et prèlèvements, directs ou indirects, y compris la contribution sur le chiffre d’affaires à l’importation et à l’exportation, fiscaux ou parafiscaux, de queique nature que ce soit, prèsents ou futures, d’entrè ou de sortie pour :
l’importation de tous èquipments, matèriaux, matèriels, machines et appareiliage, vehicules utilitaires, pièces de rechange, outillage, matières Consommables de toute nature et plus gènèralement tous biens de consommation nècessaires à ses activitès, mèdicaments et èquipements pour ses oeuvres socials, sans que cette ènumèration puisse ètre considèrèe comme limitative :
l’exportation des produits marchands ou autres produits rèsultant de l’expoitation.
l’exportation des èchantillons, mème de grand volume, aux fins d’analyse ou essais de traitement et leur rèimportation èventuelle après ces essais :
b) L’application des dispositions prèvues au paragraphe prècèdent est subordonnèe a l’agrèment par les Ministères du Plan et de la Reconstruction Nationale et des Finances apres avis de la Commission des investissements, de la liste du matèriel des èquipements p’outiliages et des cumitures à importer don’t le presentation devra eur ètre faite tnmestneifement avant toute importation.
La l’absence clagrement dans les trente (30) ours du depot de la liste, par les Ministères sus-excques l’OFIDA ust autorisè d’appliquer les exonerations et’erentes
c) Les exonerations ènoncèes ci-nautrne sont accordèes pour les biens d’èquipements matèriels, outillages et fournitures importès que s’ils ne sont fabriquès au Zaire nune sont disponicles à des conditions competitive en matière de prix, qualitè garantie E dates de livraison                                                                                                             
d) Après cette periode de quinze (15) ans, SAKIMA SARL et ses Sociètès Afflees pour leurs activites agrees, pourront, bènèficier ces avantages douaniers qui leur sont accorces en vertu du Code des Invèstissements dans les cas de nouveaux investissements qui augmentent la capacitè de production ou amèlorent le rendement ou la rentabilitè des mines.
e) Les machines, matèriels et èquipements et accessories de toute nature rèexportables , introduits en vue de la realization des travaux de prospection et ce recherché, des etudes, de la construction des mines et usines, des grosses reparations des investissements de developpement et de tous travaux lies à l’act re minière seront admis en franchise douanière temporaire, à l’importation a ec dispense de caution ou garante et seront à leur rèexportation exonèrès de tous grets et taxes
f) En cas de revente au Zaire, pour des usages ne concernant pas le projet des articles importès en francnise couanière, definitive ou temporaire, SAKIMA SARL sera receivable des droits et taxes sur lesdits articles, conformèment à la legislation couanière.</t>
  </si>
  <si>
    <t>TITRE VI : REGIME FISCAL, DOUANIER ET PARAFISCAL
Article 8 : REGIME STABILISE
L’Etat accorde à SAKIMA SARL un regime fiscal et douanier stabilize, define aux Article 9 à 18 ci-dessous. Sous reserve des dispositions particulieres et des exonerations prèvues aux Articles 9 à 15 ci-dessous, les definitions, assiettes et taux des taxes, impots et droits de douane sorit ceux en vigueur à la date d’entrèe en vigueur de la prèsente Convention.</t>
  </si>
  <si>
    <t>Article 16 : EXTENSION DU REGIME FISCAL ET DOUANIER
b) En outré les mandataires sociaux et les agents expatriès de SAKIMA SARL e; Ses fournisseurs,
contractants et sous-traitants beneficieront, pour leur premier ètablissement au Zaire, de l’exonèration des droits et taxes a l’importation prèvus par le present Titre VI, pour leurs effets de dèmènagement, conformèment à la legislation douanière.
c) Les dividends distributes aux actionnairès de SAKIMA SARL, leur part du produit de la liquidation de SAKIMA SARL, les intèrêts, produits et charges des emprunts contractès par SAKIMA SARL ainsi que les redevances payees par SAKIMA SARL, sont exonèrès de la Contribution Mobilière. II en est de mêmè des jetons de presence et tantièmes attribuès aux members du Conseil d’Administration.
d) li est precise que les exonerations vises par le present Titre sont accordèes sans prèjudice des autres exonèrations don’t peuvent bènèficier les actionnaires de SAKIMA SARL à litre individual et qu’en consèquence, leur expiration par le jeu de la prèsente Convention n’affectera nullement ces autres exonèrations.</t>
  </si>
  <si>
    <t xml:space="preserve">https://resourcecontracts.org/contract/ocds-591adf-7782456340/view#/text ; http://resourcecontracts.org/contract/ocds-591adf-9860696363/view#/ ; https://resourcecontracts.org/contract/ocds-591adf-8811971883/view#/text </t>
  </si>
  <si>
    <t>CONVENTION MINIERE ENTRE LA REPUBLIQUE DEMOCRATIQUE DU CONGO ET EMK-MN ET CLUFF MINING LIMITED MINES D'OR DE KISENGE-</t>
  </si>
  <si>
    <t>Article 26 Détermination du bénéfice net imposable …
26.2 Il est entendu que les éléments suivants seront déduits du bénéfice brut d'exploitation pour obtenir les bénéfices nets imposables:
(i) le passif sera formé aussi bien par les créances des personnes étant apparentées à la SCARL que par les créances des tiers;
(ii) les frais financiers des emprunts et de toute facilité de crédit, et les intérêts et autres frais liés aux fonds mis à la disposition de la SCARL par les actionnaires; la SCARL sera autorisée à porter au débit du compte d'exploittion les intérêts réels payés à des tiers ainsi qu'à ses Sociétés Affiliées dans la mesure où le taux des intérêts payés aux dites Sociétés Affiliées ne dépassera pas le taux du marché ayant cours pour le financement de projets similaires, modifié, le cas échéant, pour refléter le risque spécifique du projet;
(iii) les redevances de location et les honoraires de gestion; toutes autres dépenses normalement encourues pour la recherche ou I'exploitation par des entreprises minéres internationales engagées au Congo au à I'extérieur dans le cadre de la présente Convention, y compris les frais de siège encourus pour le Projet, sur présentation de jusitficatifs appropriés;                                                                                                                                                                                                                                                                                                                                         (iv) les taxes et impôts conformément aux lois ou à la réglementation fiscale en vigueur;
(v) la dotation aux amortissements des immobilisations corporelles suivant les taux figurant à l'Annexe III;
(vi) les provisions réguliérement constituées, en particulier pour renouvellement du matériel et de l'outillage pour risques de change et pour risques divers;
(vii) la provision pour reconstitution de gisement prévue à I'article 78 de la Loi Minière;
(viii) l'ensemble des provisions constituées pour un exercise donné ne pourront pas dépasser 25% du chiffre d'affaires ou 55% du bénéfice imposable exprimé en dollars américains et doivent être utilisés à l'objet pour lequel elles ont été constituées dans les cinq ans sauf en ce qui concerne la provision pour reconstitution de gisement minier qui reste soumise aux délais prévus par la Loi Minière;en ce qui concerne les provisions pour réhabilitation de site minier, elles doivent être utilisées dans un délai de 10 ans;
(ix) cinquante pour-cent(50%) du bénéfice réinvesti;
(x) les taxes rémunératories visées à l'article 21,
(xi) les dépenses de recherches effectuées par Cluminco pour le compte de la SCARL, préalablement à sa constitution, et se rapportant au gisement exploité par la SCARL.</t>
  </si>
  <si>
    <t>Article 27 Report déficitaire
En cas d'exercise déficitaire, les pertes résultatn de l'exploitation peuvant être reportées jusqu'au dixième exercice. Quant aux amortissements, ils seront reportés sans limitation de durée conformément aux dispositions de l'Ordonnance-Loi n˚69-009 du 10 février 1969 telle que modifiée et complétée à ce jour et relative aux contributions cédulaires sur les revenus.</t>
  </si>
  <si>
    <t>Article 18.2 L'exportation des Produits Marchands ou autres produits rèsultant de I'exploitation sera assujettie à un droit de sortie et à la contribution sur le chiffre d'affaires à I'exportation comme suit, à I'exclusion de toute taxe ad valorem:
La SCARL, pendant toute la durèe de la prèsente Convention, sera exonèrèe de tout droit de sortie et de toute contribution sur le chiffre d'affaires à I'exportation sur I'exportation du minerai brut de manganèse.
La SCARL, sur I'exportation d'alliages de manganèse sera exonèrèe de tout droit de sortie et de la CCA à I'exportation pendant une pèriode de dix ans à compter de la date de première production de chaque Mine. Un droit de sortie de 1% et une contribution sur le chiffre d'affaires de 1% sur la valeur FOB à la frontière congolaise seront prèlevès entre la onzième et la vingtième annèe. A partir de la vingt et unième annèe, un droit de sortie de 1,5% et une contribution de 1,5% sur le chiffre d'affaires seront prèlevès.
En ce qui concerne I'or et tout autre minerai, à dater de la première annèe jusqu'à la dixième annèe, un droit de sortie 1% et une contribution sur le chiffre d'affaires de 1% sur la Valeur Carreau Mine seront prèlevès. A compter de la onzième annèe jusqu'à la fin de convention, un droit de sortie de 1,5% et une contribution de, 1,5% sur le chiffre d'affaires seront prèlevès.</t>
  </si>
  <si>
    <t>Article 24 Stabilité du régime fiscal et douanier
L'Etat garantit à Cluminco et à la SCARL la stabilité du régime fiscal et douanier, sous réserve de I'application des stipulations de I'article 42. Pendant la durée de la validité de la présente Convention, aucune modificaiton ne pourra être apportée aux régles d'assiette, de perception de taxes et tarifs réglementaires , sans I'accord préalable écrit de la SCARL. Pendant la durée de validité de la présente Convention, la SCARL ne pourra être soumise aux impôts, taxes droits et validité de la présente Convention, la SCARL ne pourra être soumise aux impôts, taxes, droits et contributions dont la création viendrait à être décidée par l'Etat. La SCARL bénéficiera sur demande conforme de tous les avantages offerts par le Code des Investissements.</t>
  </si>
  <si>
    <t>Article 11 Exonérations
L'Etat accorde à la SCARL, pour toute la durée de la présente Convention, l'exonération totale et complète de tous impôts, taxes, droits, contributions et prélèvements de quelque nature que ce soit, directs ou indirects, fiscaux ou parafiscaux, nationaux, régionaux ou locaux, dus à l'Etat, aux collectivités locales ou territoriales; aux entités administratives décentralisées, existantes ou à venir, et en particulier des contributions cédulaires sur les revenus locatifs et mobiliers, des contributions réelles, de la taxe sur les produits pétroliers et l'énergie, des droits d'apport et d'enregistrement, sans que ces énumérations puissent être considérées comme limitatives</t>
  </si>
  <si>
    <t xml:space="preserve">CONTRAT DE CREATION DE SOCIETE ENTRE LA GENERALE DES CARRIERES ET DES MINES ET LES ENTREPRISES SWANEPOEL POUR SEXPLOITATION DU GISEMENT DE 
CHABARA 
</t>
  </si>
  <si>
    <t xml:space="preserve">ARTICLE 12.5. Prix de cession et Royalties 
En contrepartie de la cession des droits et litres miniers sur les biens, CHABARA MINING paiera mensuellement a GECAMINES 4,5 % des recettes brutes issues de la commercialisation et ce a partir de la Date de Debut d’Exploitation CHABARA MINING paiera en plus a I’Etat congolais les redcvances exigibles conformement au code minier.                                                                                                                                                                                                                                                                          </t>
  </si>
  <si>
    <t xml:space="preserve">ARTICLE 18. : TAXES ET IMPOTS. 
Les taxes et les impdts sont a charge CHABARA MINING Neanmoins, les Parties s’engagent a effectuer aupres du gouvernement de la Republique Democratique du Congo des demarches en vue de 1’obtention de certains avantages fiscaux et douaniers. </t>
  </si>
  <si>
    <t>http://resourcecontracts.org/contract/ocds-591adf-2727436983/view#/</t>
  </si>
  <si>
    <t xml:space="preserve">CONVENTION ENTRE LAGENERALE DES CARRIERES ET DES MINES ET CHINA NATIONAL OVERSEAS ENGINEERING CORPORATION RELATIF A EXPLOITATION DU BIEN 
</t>
  </si>
  <si>
    <t>Art. 9.2 
(e) Tous droits, impôts, taxes et redevances mis à charge du bien sont intégralement payés et le bien est libre de toutes charges fiscales et autres au regard des lois de la République Démocratique du Congo.
Art.21 Taxes et impots Les taxes et les impôts sont à charge de Comilu Sprl.</t>
  </si>
  <si>
    <t>Art.14.2 Royalties 
Comilu Sprl payera à Gécamines des royalties en compensation de la consommation des minerais du gisement: 2% des recettes brutes de vente sur la vie du projet. Par recettes brutes, il faut entendre tous montant perçus par Comilu Sprl résultant de la production commercial du bien</t>
  </si>
  <si>
    <t xml:space="preserve">CONVENTION DE JOINT VENTURE ENTRE La Congolaise d’Exploitation Miniere (« COMINIERE ») ET La Societe DBB Resources Corporation, (« DBB CORP ») 
Relative a l’exploitation des gisements miniers dans la region de Manono 
</t>
  </si>
  <si>
    <t xml:space="preserve">11. 6 Base et Paiement des Royalties 
En compensation de l’utilisation des installations existantes ainsi que pour la consommation et l’epuisement des gisements couverts par le Permis d’Exploitation, 
MANOMIN versera, a titre de Royalties, a COMINIERE, une somme egale a un pourcent (1%) du Chiffre d’Affaires Net realise. 
Les paiements dus a la COMINIERE au titre de Royalties feront l’objet d’une comptabilisation trimestrielle et seront payables avant la fin du mois suivant la fin du 
trimestre. Ils seront effectues sur la base de toutes les ventes realisees pendant le trimestre precedent. Les paiements effectues seront accompagnes de releves de 
comptes et d’informations necessaires avec les details suffisants pour expliquer le montant calcule. </t>
  </si>
  <si>
    <t>ARTICLE 23 : CLAUSE D’EQUITE 
Au cas des évènements non prévus par les articles ou que des lois et règlements ultérieurs modifiaient fondamentalement l’équilibre économique du projet et du présent contrat , entrainant ainsi une charge excessive pour l’une des parties dans l’exécution de ses obligations contractuelles, les parties, sur demande expresse de la partie affectée, rechercheront de bonne foi un accord en vue de réviser les termes du contrat et les modalités d’exécution du projet de manière a rétablir l’équilibre économique tel qu’il a été prévu au moment de la signature du contrat.</t>
  </si>
  <si>
    <t xml:space="preserve">DRC </t>
  </si>
  <si>
    <t xml:space="preserve">CONVENTION DE JOINT-VENTURE ENTRE LA SOCIETE DE DEVELOPMENT INDUSTRIEL ET MINIER DU CONGO ET FORTUNE AHEAD LIMITED RELATIVE A L’EXPLOITATION DES GISEMENTS DE CUIVRE ET DE COBALT DANS LA PROVINCE DU KATANGA, TERRITOIRE DE SAKANIA </t>
  </si>
  <si>
    <t>Article 6.2.8 
Base des Royalties dues a SODIMICO Royalties JVCO versera à SODIMICO une somme de 2.5% du chiffre d'affaire net au titre de royalty à compter de la date d'entrée en vigueur de la convention.</t>
  </si>
  <si>
    <t xml:space="preserve">Contract of Mining Exploitation between Compania Ecuacorriente S.A. and the State of Ecuador </t>
  </si>
  <si>
    <t>Art. 20.2. Depreciación Acelerada de Activos Fijos.
El Concesionario Minero podra solicitar al Servicio de Rentas Internas un tratamiento especial de depreciación acelerada para aquellos activos fijos que tienen una vida útil más corta como consecuencia del mayor desgaste que se produce en la ejecución de las actividades mineras.</t>
  </si>
  <si>
    <t>DIECIOCHO PUNTO UNO. Del Impuesto a la Renta.- La tarifa del Impuesto a la Renta en el año dos mil doce es del veinte y tres por ciento y, desde el anio dos mil trece sera veinte y dos por ciento. 
DECIMO SEXTA - PARTICIPACION DEL ESTADO Y DEL CONCESIONARIO MINERO 
El Estado participará en los beneficios del aprovechamiento de los minerales en un porcentaje de al menos (52%) y el Concesionario Minero en un porcentaje maximo de cuarenta y ocho por ciento (48%).</t>
  </si>
  <si>
    <t>DIECISIETE PUNTO UNO. DE LAS REGALIAS, DETERMINACION DEL PORCENTAJE, FORMA DE CALCULO,  FORMA DE PAGO Y VERIFICACION                                                                                                                                                                                              Precio por Libra de Cobre Igual o mayor a USD5,51% --- 8%, Desde USD 4,01 hasta USD5,50 --- 7%, Igual o menor a USD4,00 ---6%</t>
  </si>
  <si>
    <t>Ley Organica del Regimen Tributario Interno -  17 de Noviembre de 2004, actualizada mediante la LEY PARA EL FOMENTO PRODUCTIVO, ATRACCION INVERSIONES GENERACION EMPLEO Agosto 2018</t>
  </si>
  <si>
    <t>Art. 37.- Tarifa del impuesto a la renta para sociedades.- Los ingresos gravables obtenidos por sociedades constituidas en el Ecuador, así como por las sucursales de sociedades extranjeras domiciliadas en el país y los establecimientos permanentes de sociedades extranjeras no domiciliadas en el país, aplicarán la tarifa del 25% sobre su base imponible.</t>
  </si>
  <si>
    <t>Art. 11.- Pérdidas.
Las sociedades, las personas naturales obligadas a llevar contabilidad y las sucesiones indivisas obligadas a llevar contabilidad pueden compensar las pérdidas sufridas en el ejercicio impositivo, con las utilidades gravables que obtuvieren dentro de los cinco períodos impositivos siguientes, sin que se exceda en cada período del 25% de las utilidades obtenidas</t>
  </si>
  <si>
    <t xml:space="preserve">Art. 72.- IVA pagado en actividades de exportación.
Las personas naturales y las sociedades que hubiesen pagado el impuesto al valor agregado en las adquisiciones locales o importaciones de bienes que se exporten, así como aquellos bienes, materias primas, insumos, servicios y activos fijos empleados en la fabricación y comercialización de bienes que se exporten, tienen derecho a que ese impuesto les sea reintegrado, sin intereses, en un tiempo no mayor a noventa (90) días, a través de la emisión de la respectiva nota de crédito, cheque u otro medio de pago. Se reconocerán intereses si vencido el término antes indicado no se hubiese reembolsado el IVA reclamado. El exportador deberá registrarse, previa a su solicitud de devolución, en el Servicio de Rentas Internas y éste deberá devolver lo pagado contra la presentación formal de la declaración del representante legal del sujeto pasivo. De detectarse falsedad en la información, el responsable será sancionado con una multa equivalente al doble del valor con el que se pretendió perjudicar al fisco.                                                                                                             
El reintegro del impuesto al valor agregado IVA, no es aplicable a la actividad petrolera en lo referente a la extracción, transporte y comercialización de petróleo crudo, ni a otra actividad relacionada con recursos no renovables, excepto en exportaciones mineras, en las que será aplicable el reintegro del IVA pagado por los periodos correspondientes al 1 de enero de 2018 en adelante, en los términos contemplados en el presente artículo. </t>
  </si>
  <si>
    <t>Ley Minera - Ley 45 - 29 January 2009 actualizada mediante la LEY PARA EL FOMENTO PRODUCTIVO, ATRACCION INVERSIONES GENERACION EMPLEO Agosto 2018</t>
  </si>
  <si>
    <t>Art. 147.- Depreciación acelerada.
Los titulares de derechos mineros que hayan suscrito un Contrato de Explotación Minera, podrán solicitar al Servicio de Rentas Internas un tratamiento especial de depreciación acelerada para aquellos activos fijos que tienen una vida útil más corta como consecuencia del mayor desgaste que se produce en la operación de un proyecto minero. El Servicio de Rentas Internas previo informe de la Agencia de Regulación y Control Minero calificará o desechará la petición. Se considerarán bienes susceptibles de depreciación acelerada, aquellos que según listado constenen el Reglamento General de la ley.</t>
  </si>
  <si>
    <t>Art. 29.- Exoneración del impuesto a la renta para inversiones en industrias básicas.- Las nuevas inversiones productivas que se inicien a partir de la vigencia de la presente ley en los sectores económicos determinados como industrias básicas, de conformidad con la definición del Código Orgánico de la Producción, Comercio e Inversiones, tendrán derecho a la exoneración del impuesto a la renta y su anticipo por 15 años. El plazo de exoneración será contado desde el primer año en el que se generen ingresos atribuibles directa y únicamente a la nueva inversión.</t>
  </si>
  <si>
    <t>Art. 43.- Realícense las siguientes reformas en la Ley de Minería:
1. Elimínese del tercer inciso del artículo 40, la frase "ni los impuestos que deriven de ganancias extraordinarias". 
2. Sustitúyase el inciso segundo del artículo 93, por el siguiente:
"Para este efecto el concesionario minero, así como las plantas de beneficio, deberán pagar una regalía equivalente a un porcentaje sobre la venta del mineral principal y los minerales secundarios, entre el 3% y el 8% sobre las ventas, adicional al pago correspondiente del impuesto a la renta, del porcentaje de utilidades atribuidas al Estado conforme esta Ley y del Impuesto al Valor Agregado determinado en la normativa tributaria vigente. Para establecer la tarifa de la regalía a ser pagada se observarán criterios de progresividad, volúmenes de producción del concesionario minero y/o tipo y precio de los minerales, conforme lo establezca el Reglamento a esta Ley. La presente fórmula de cálculo se aplicará a partir de la vigencia de la Ley Orgánica para el Fomento Productivo, Atracción de Inversiones, Generación de Empleo, y Estabilidad y Equilibrio Fiscal."</t>
  </si>
  <si>
    <t>Art. 27.
- Exoneración del ISD para las nuevas inversiones productivas que suscriban contratos de inversión.
- Las nuevas inversiones productivas que suscriban contratos de inversión, tendrán derecho a la exoneración del Impuesto a la Salida de Divisas en los pagos realizados al exterior por concepto de:
1. Importaciones de bienes de capital y materias primas necesarias para el desarrollo del proyecto, hasta por los montos y plazos establecidos en el referido contrato. Dichos montos serán reajustables en los casos en que hubiere un incremento en la inversión planificada, proporcionalmente a estos incrementos y previa autorización de la autoridad nacional en materia de inversiones.</t>
  </si>
  <si>
    <t>Art. 35.- En la Ley de Régimen Tributario Interno, efectúense las siguientes reformas:
a. Sustitúyase el numeral 1 por el siguiente:
1. Los dividendos y utilidades, calculados después del pago del impuesto a la renta, distribuidos por sociedades nacionales o extranjeras residentes en el Ecuador, a favor de otras sociedades nacionales o extranjeras, o de personas naturales no residentes en el Ecuador.
Esta exención no aplica cuando:
a) El beneficiario efectivo de los dividendos es una persona natural residente en el Ecuador; o, 
b) Cuando la sociedad que distribuye el dividendo no cumple con el deber de informar sobre sus beneficiarios efectivos, no se aplicará la exención únicamente respecto de aquellos beneficiarios sobre los cuales se ha omitido esta obligación.
También estarán exentos de impuesto a la renta, las utilidades, rendimientos o beneficios netos que se distribuyan a los accionistas de sociedades, cuotahabientes de fondos colectivos o inversionistas en valores provenientes de fideicomisos de titularización en el Ecuador, cuya actividad económica exclusiva sea la inversión en activos inmuebles, siempre que cumplan las siguientes condiciones:
a) Que distribuyan la totalidad de las utilidades, rendimientos o beneficios netos a sus accionistas, cuotahabientes, inversionistas o beneficiarios. 
b) Que sus cuotas o valores se encuentren inscritos en el Catastro Público del mercado de valores y en una bolsa de valores del país, 
c) Que el cuotahabiente o inversionista haya mantenido la inversión en el fondo colectivo o en valores provenientes de fideicomisos de titularización por un plazo mayor a 360 días; y, 
d) Que al final del ejercicio impositivo tengan como mínimo cincuenta (50) accionistas, cuotahabientes o beneficiarios, ninguno de los cuales sea titular de forma directa o indirecta del 30% o más del patrimonio del fondo o fideicomiso. Para el cálculo de los cuotahabientes se excluirá a las partes relacionadas.
También estarán exentos de impuestos a la renta, los dividendos en acciones que se distribuyan a consecuencia de la aplicación de la reinversión de utilidades en los términos definidos en el artículo 37 de esta Ley, y en la misma relación proporcional.</t>
  </si>
  <si>
    <t>Organic Code of Production, Trade and Investment 2012</t>
  </si>
  <si>
    <t>Articulo 24. …  h. La exoneración del anticipo al impuesto a la renta por cinco años para toda inversión nueva</t>
  </si>
  <si>
    <t>2. En el número 7), incorpórese un inciso con el siguiente texto:
"La depreciación y amortización que correspondan a la adquisición de maquinarias, equipos y tecnologías destinadas a la implementación de mecanismos de producción más limpia, a mecanismos de generación de energía de fuente renovable (solar, eólica o similares) o a la reducción del impacto ambiental de la actividad productiva, y a la reducción de emisiones de gases de efecto invernadero, se deducirán con el 100% adicional, siempre que tales adquisiciones no sean necesarias para cumplir con lo dispuesto por la autoridad ambiental competente para reducir el impacto de una obra o como requisito o condición para la expedición de la licencia ambiental, ficha o permiso correspondiente. En cualquier caso deberá existir una autorización por parte de la autoridad competente.</t>
  </si>
  <si>
    <t>Art. 25.
- Del contenido de los contratos de inversión.- (Reformado por el Art. 31 de la Ley s/n, R.O. 405-S, 29-XII-2014).- Por iniciativa del inversionista, se podrá suscribir contratos de inversión los mismos que se celebrarán mediante escritura pública, en la que se hará constar el tratamiento que se le otorga a la inversión bajo el ámbito de este código y su Reglamento. Se podrá establecer en los contratos de inversión, los compromisos contractuales que sean necesarios para el desarrollo de la nueva inversión, los mismos que serán previamente aprobados por el ente rector de la materia en que se desarrolle la inversión. Los contratos de inversión podrán otorgar estabilidad sobre los incentivos tributarios, en el tiempo de vigencia de los contratos, de acuerdo a las prerrogativas de este Código. De igual manera, detallarán los mecanismos de supervisión y regulación para el cumplimiento de los parámetros de inversión previstos en cada proyecto. El Consejo Sectorial de la Producción establecerá los parámetros que deberán cumplir las inversiones que soliciten someterse a este régimen.
Art. 26.- De la Vigencia.
- Los contratos de inversión tendrán una vigencia de hasta quince (15) años a partir de la fecha de su celebración, y su vigencia no limitará la potestad del Estado de ejercer control y regulación a través de sus organismos competentes.</t>
  </si>
  <si>
    <t xml:space="preserve">Guinea </t>
  </si>
  <si>
    <t>CONVENTION DE BASE Entre LA REPUBLIOUE DE GUINÉE ET LA  SOCIÉTÉ SIMFER POUR L’EXPLOITATION DE  GISEMENTS DE FER DE SIMANDOU</t>
  </si>
  <si>
    <t xml:space="preserve">25.7. Allègements fiscaux: 
Sauf autrement convenu à la présente Convention, SIMFER S.A. bénéficie des exonérations ci-après: 
- exonération de l’IMF; </t>
  </si>
  <si>
    <t xml:space="preserve">Art. 25.1.5
Provision d'un montant maximum de 10% du bénéfice imposable à la fin de chaque exercice en franchise d'impôt sur le revenu. La provision peut être utilisée dans les 5 ans après sa constitution, sinon elle est reprise dans le résultat de l'exercice suivant. 
</t>
  </si>
  <si>
    <t>25.1.2. Report déficitaire: Les pertes peuvent être reportées sur les 5 exercices suivant l'exercice déficitaire. Cependant, les amortissements réputés différés en période déficitaire peuvent être cumulés et reportés sans limitation de temps sur les exercices subséquents jusqu'à concurrence du revenu imposable.</t>
  </si>
  <si>
    <t>25.7. Allègements fiscaux: 
Sauf autrement convenu à la présente Convention, SIMFER S.A. bénéficie des exonérations ci-après: ...
Exonération de la contribution foncière unique</t>
  </si>
  <si>
    <t xml:space="preserve">Art. 25.5 Pour le minerai de fer ayant la qualité de Minerai Concentré Export, taux de 3.5% de la valeur FOB. Le taux est de 0% pour le minerai destiné à être transformé en Guinée.  </t>
  </si>
  <si>
    <t xml:space="preserve">ARTICLE 26: RÉGIME DOUANIER APPLICABLE A LA PHASE DES TRAVAUX DE RECHERCHES ET D’ÉTUDES 
A compter de 1’entree en vigueur de la présente Convention et pendant toute la période des travaux de recherches et d’études, SIMFER S.A., ses prestataires, fournisseurs et sous-traitants bénéficieront, pour leurs activités liées au Projet, des avantages douaniers ci-après: 
26.1. Admission temporaire: 
Les équipements, matériels, machines, appareils, véhicules utilitaires et de transport, engins, groupes électrogènes importes par les personnes visées au 
présent article et destines aux travaux de recherches et d’études sont places sous Le r2gime douanier de L’admission temporaire au prorata temporis gratuit pendant la durée desdits travaux. A l’expiration des travaux de recherche et d’études, les articles ainsi admis temporairement peuvent être réexportés ou mis à la consommation. Les personnes visées par le présent article sont tenues de fournir au CPDM et au Service des Douanes, dans le premier trimestre de chaque annde, un dtat relatif k ce matériel admis temporairement 
En cas de revente en Guinde d’un bien ainsi importé en admission temporaire par les personnes visées au présent article, celles-ci deviennent redevables de 
 tous les droits et taxes liquidé conformément aux dispositions de l'article 154  du Code minier. 
26.2. Allègements douaniers 
Les matériaux et pièces de rechange nécessaires au fonctionnement des matériels et équipements professionnels bénéficieront d’une exonération totale des droits,  taxes et redevances de douane. 
Les carburants nécessaire au fonctionnement des matériels et équipements de recherche bénéficieront de la structure du prix appliqué au secteur minier. 
26.3. Effets personnels 
Les effets personnels importes par les personnes visées au présent article dans les 6 mois de leur arrivée sont exonérés conformément à la réglementation douanière en vigueur. En cas de revente de ces effets en Guinée, les droits sont acquittes conformément à la réglementation douanière en vigueur. 
ARTICLE 27: RÉGIME DOUANIER APPLICABLE A LA PHASE DES TRAVAUX DE CONSTRUCTION ET D’EXTENSION 
27.1. Allégements douaniers: 
A compter de la décision d’investissement et de la date de démarrage des travaux de constructions telle que définie par l’étude de faisabilité et la présente 
 Convention, SIMFER S.A., ses prestataires, fournisseurs et sous-traitants bénéficieront, pour leurs activités liées au Projet, de l’exonération des droits, taxes et redevances de douane sur les équipements, matériels, gros outillages, engins et véhicules à l’exception des véhicules de tourisme et des denrées alimentaires. Les pièces détachées, lubrifiants et carburants nécessaires à ces biens d’équipements sont également exonérés. 
Toutefois, les biens mentionnes ci-dessus seront assujettis au paiement, k la douane d’une taxe d’enregistrement, au taux de 0,5 % de la valeur CAF des biens importes jusqu'à un volume d’importation de 20 millions de dollars. 
Les travaux d’extension bénéficieront des mêmes avantages dans les strictes limites des portions réalisées au moyen des investissements d’extension. 
27.2. Admission temporaire 
Les équipements, matériels, machines, appareils, véhicules utilitaires et de transport, engins et matériels flottants destines à être utilisés temporairement en 
Guinée pour la réalisation de tous travaux de construction ou d’extension nécessités par le Projet seront places sous le régime de l'admission temporaire selon des modalités identiques a celles prévues  l'article 28.1 ci-avant. 
ARTICLE 28: RÉGIME DOUANIER APPLICABLE A LA PHASE DES OPÉRATIONS D’EXPLOITATION 
A compter de la date de Première Production Commerciale, SIMFER S.A., ses prestataires, fournisseurs et sous-traitants directs seront tenus, pour leur activité liée au Projet, d’acquitter les droits et taxes douaniers en vigueur a la date de la signature de la présente Convention à l'exception de ce qui suit. 
28.1. Les équipements, matériels, gros outillages, engins, véhicules utilisés pour les besoins miniers, (à l'exception des véhicules de tourisme) ainsi que les carburants, lubrifiants, autres produits pétroliers et matières premières et consommables participant directement aux opérations d’extraction et a la valorisation du minerai (non compris les denrées alimentaires) sont taxes à l'importation au taux unique de 5,6 % de la valeur FOB des importations. 
28.2. Par exception aux dispositions du paragraphe précédant, aucune taxe à l'importation n’est exigible pour les équipements, matériels, gros outillage, engins et véhicules participant directement aux opérations d’exploitation des infrastructures de transport et d’évacuation nécessaires au Projet. 
Les allègements de la taxe d'enregistrement de 0,5 % seront applicables dans les mêmes conditions que pour la phase des travaux de construction et d’extension tel que prévu à  l'article 27.1, ci-dessus. 
28.3. Les carburants, lubrifiants et autres produits pétroliers ne participant pas directement aux opérations de transport, extraction ou valorisation du minerai sont acquis selon la structure des prix applicables au secteur minier. 
28.4. Les carburants, lubrifiants et autres produits utilises pour l’évacuation du minerai de fer bénéficieront d'une exonération spéciale.
ARTICLE 29 : OPÉRATIONS DE TRANSFORMATION DU MINERAI 
 Pour les opérations de transformation du minerai de fer, SIMFER S.A. et ses  prestataires, fournisseurs et sous-traitants directement liés à ces opérations bénéficient de l'exonération de tous droits, redevance, impots et taxes sur les importations nécessaires aux dites opérations de transformation qu’il s’agisse de l'importation de matures, de consommables ainsi que des produits pétroliers servant a produire de l'énergie à cet effet. Les équipements, matériels, gros outillages, engins, véhicules (à l’exception des véhicules de tourisme) figurant sur la liste des immobilisations de SIMFER S.A. sont taxes à l’importation au taux de 5,6 % de la valeur FOB des dites importations. La taxe d’enregistrement l'’importation sera limite dans les mêmes conditions que celles prévues aux deux articles précédents. 
Les carburants, lubrifiants et autres produits pétroliers sont exonérés de tous droits, redevances, impôt et taxes à l’importation. 
 La liste des biens concernés sera établie dans des conditions identiques à celles prévues à l'article 24 (8), ci-avant. </t>
  </si>
  <si>
    <t>Crédit de 5% de tout investissement réalisé en cours d'exercice. Cette allocation est déductible pour le calcul du bénéfice imposable. - Art. 25.1.6</t>
  </si>
  <si>
    <t xml:space="preserve">SIMFER bénéficie de la stabilisation du régime fiscal et douanier au jour de la convention dans la mesure ou la société respecte la convention. L'Etat garantit également à SIMFER le maintien des avantages économiques, financiers et des conditions fiscales et douanières prévues par la convention (article 33 de la convention). De plus, SIMFER pourra à tout moment choisir d'être régie par des dispositions fiscales ou douanières plus favorables résultant de l'évolution du droit commun ou qui seraient accordées dans le futur à un concurrent exerçant une activité similaire. - Art.30
</t>
  </si>
  <si>
    <t xml:space="preserve">ARTICLE 25: RÉGIME FISCAL APPLICABLE A LA PHASE DES OPÉRATIONS L'EXPLOITATION  
Exonération de de de certains droits d’enregistrement et de timbres
Aucun impôt ou taxe ne sera appliqué aux ventes, fusions, scissions, apport partiel d'actif réalisés pour les besoins du projet entre Rio Tinto et SIMFER et Affiliés tant qu'elles ont pour objet ou pour effet de transférer des actifs du projet ou de réorganiser les structures juridiques des intervenants au projet, et tant que le cessionnaire s'engage à reprendre les obligations de la convention. 
</t>
  </si>
  <si>
    <t>Déductibilité du montant total des intérêts et frais dus par SIMFER au titre des prêts et avances souscrits.
Si le montant cumulé des dividendes dépasse le capital social, SIMFER est assujetti à l'IRVM au taux de 10% sur les dividendes et autres produits distribués aux actionnaires, autres que les sommes se rapportant au financement et au retour du capital investi. 
- Art. 25.3</t>
  </si>
  <si>
    <t>Art.101.-
I. Sont déductibles les amortissements appliqués par l’entreprise, à condition que cette dernière relève du régime réel d’imposition et qu’elle tienne une comptabilité conforme au plan comptable en vigueur, dans la limite des résultats obtenus sur la base des calculs effectués selon les taux d’amortissement linéaires décrits au tableau ci-après: Frais d’établissement 33.33%, Construction à usage commercial, artisanal ou agricole 5%, véhicule de tourisme 33.33%, Camions et véhicules tout terrain 20%, Matériel et outillage 20%, Mobilier et matériel de bureau 10%, Installation, aménagement et agencements 10%, Matériel informatique 33.33%.  En cas de cession desdits matériels et mobiliers domestiques la plus-value n’est pas prise en considération pour la détermination du résultat fiscal. (LF 1995, art.16).
II. Sont déductibles les amortissements qui, ayant été régulièrement comptabilisés au cours d’exercices déficitaires, sont réputés différés; leur déduction est toutefois subordonnée à leur inscription dans un tableau spécial des amortissements différés.
III. A la clôture de chaque exercice, la somme des amortissements effectivement pratiqués depuis l’acquisition ou la création d’un élément donné, ne peut être inférieure au montant cumulé des amortissements calculés suivant le mode linéaire et répartis sur la durée normale d’utilisation. A défaut de se conformer à cette obligation, l’entreprise perd définitivement le droit de déduire la fraction des amortissements qui a été ainsi irrégulièrement différée.
IV. Lorsque le montant des amortissements pratiqués excède celui des amortissements susceptibles d’être admis en déduction pour l’assiette de l’impôt, la différence est réintégrée dans le bénéfice imposable. Toutefois, les amortissements exagérés qui sont réintégrés dans les bénéfices imposables d’un exercice peuvent être admis en déduction des bénéfices imposables des exercices suivants au cours desquels l’entreprise a pratiqué des amortissements inférieurs à ceux auxquels elle pouvait prétendre ou même pour lesquels elle a cessé tout amortissement, sans pour autant enfreindre la règle d’amortissement minimum
obligatoire résultant l’application des dispositions ci-dessus.
V. Les amortissements pratiqués et réputés différés en période déficitaire sont reportables sans aucune limitation de durée. Le report est toutefois subordonné à l’inscription de ces amortissements au relevé spécial prévu à l’article 109. La faculté de report illimité des amortissements réputés différés en période déficitaire cesse de s’appliquer si l’entreprise reprend tout ou partie des activités d’une autre entreprise ou lui transfère tout ou partie de ses activités.
VI. Les biens donnés en location sont amortis sur leur durée normale d’utilisation quelle que soit la durée de la location.
VII. Les entreprises de crédit-bail bénéficient pour les biens mobiliers données en location d’un régime d’amortissement particulier; la durée d’amortissement de ces biens est réputée coïncider avec la durée du contrat de crédit-bail. Pour les biens immobiliers, les amortissements doivent être pratiqués par l’établissement de crédit-bail conformément aux dispositions du premier alinéa du I du présent article.
VIII. Nonobstant les dispositions de l’article 93, les entreprises ont la faculté de comprendre parmi leurs charges immédiatement déductibles des bénéfices imposables le prix d’acquisition des matériels et outillages, matériels et mobiliers de bureau, d’une valeur unitaire hors taxe ne dépassant pas 100.000 francs guinéens.  En ce qui concerne les mobiliers de bureau, les achats en cause doivent résulter du renouvellement courant du mobilier installé. Si un bien déterminé se compose de plusieurs éléments qui peuvent être achetés séparément, il y a lieu de prendre en considération le prix global de ce bien, et non la valeur de chaque élément, pour apprécier la limite ci-dessus fixée.</t>
  </si>
  <si>
    <t>Art.150. - Les contribuables dont le bénéfice imposable fait l’objet d’une évaluation administrative sont assujettis à un prélèvement proportionnel. Le montant du prélèvement est calculé par application au montant du bénéfice du taux de 30%.</t>
  </si>
  <si>
    <t>Art.107. 
En cas de déficit subi pendant un exercice, ce déficit est considéré comme une charge de l’exercice suivant et déduit du bénéfice réalisé pendant ledit exercice. Si ce bénéfice n’est pas suffisant pour que la déduction puisse être intégralement opérée, l’excédent du déficit est reporté successivement sur les exercices suivants jusqu’au troisième exercice qui suit l’exercice déficitaire. Les déficits réalisés par les sociétés exonérées d’IS et de BIC ne peuvent en aucun cas faire l’objet d’un report dans les bilans des exercices de la période de droit commun (LF 2001, art.29).</t>
  </si>
  <si>
    <t>Art.373. - Les taux de la taxe sur la valeur ajoutée sont les suivant :
Taux général : 18% applicable à toutes les opérations taxables à l’exclusion des exportations et des transports internationaux.
Taux zéro : 0% applicable aux exportations et aux transports internationaux. Ces taux s’appliquent à la base calculée hors taxe sur la valeur ajoutée.</t>
  </si>
  <si>
    <t>I. Retenue à la source sur certains revenus non salariaux.
Art.198. - I. Il est institué au profit du Budget National une retenue à la source applicable, lorsqu’ils sont payés par un débiteur établi en Guinée à des personnes ou des sociétés qui n’ont pas dans ce pays d’installation professionnelle permanente :
a. Aux sommes versées en rémunération d’une activité déployée en Guinée dans l’exercice d’une profession libérale;
b. Aux produits perçus par les inventeurs ou au titre de droits d’auteur ou de droits assimilés, ainsi qu’à tous les produits tirés de la propriété industrielle ou commerciale ou de droits assimilés;
c. Aux sommes payées en rémunération des prestations de toute nature matériellement fournies ou effectivement utilisées en Guinée.
II. Le taux de la retenue est fixé à 10% du montant brut des sommes versées ou des produits perçus. (LF 1992 art.18)
La retenue s’impute sur le montant de l’impôt sur le revenu ou de l’impôt sur les sociétés le cas échéant établi au nom du bénéficiaire des sommes dont le paiement a justifié l’application de la retenue. L’excèdent éventuel de retenue n’est pas restituable.</t>
  </si>
  <si>
    <t>CODE MINIER 2011 AMENDÉ. AMENDED 2011 MINING CODE.</t>
  </si>
  <si>
    <t xml:space="preserve">Art. 177.- Des charges déductibles des bénéfices
Pendant la phase d'exploitation, toutes les dépenses faites par les titulaires d'un permis d'exploitation de substances minières ou d'une concession minière, dans le but de générer un revenu sont admises pour fins du calcul de l'impôt sur les Bénéfices Industriels et Commerciaux et pour l'impôt sur les sociétés, notamment: 
...
- les amortissements réellement effectués par l'entreprise. Les sociétés minières sont autorisées à pratiquer des amortissements dégressifs conformément aux dispositions du Code général des impôts.
</t>
  </si>
  <si>
    <t>Article 176 : Imposition sur les bénéfices et autres impôts à l’impôt sur les Bénéfices Industriels et Commerciaux et de l’Impôt sur les Sociétés au taux de 30% ;  l’Impôt sur le Revenu des Valeurs Mobilières (IRVM) au taux de 10%.
CHAPITRE VIII : AVANTAGES FISCAUX ET DOUANIERS EN PHASE DE CONSTRUCTION DE LA MINE 
Article 173 : Exonération de la TVA et des autres impôts Les titulaires d’un Titre d’exploitation minière bénéficient pendant toute la durée de la phase de construction de l’exonération de  : ... l’Impôt Minimum Forfaitaire (IMF) ; , la contribution des patentes ;la contribution à la formation professionnelle ;la Contribution Foncière Unique (CFU) ; la taxe d’apprentissage. 
CHAPITRE IX : AVANTAGES FISCAUX ET DOUANIERS EN PHASE D’EXPLOITATION 
Article 175 : Exonérations Les titulaires d’un Titre d’exploitation minière qui entrent en phase d’exploitation, bénéficient pendant trois (3) ans à compter de la Date de la première production commerciale, de l’exonération : de l’Impôt Minimum Forfaitaire (IMF); de la Contribution Foncière Unique au taux de 10%. Les installations minières sont les immobilisations permettant l’extraction et la transformation des substances minérales. Un texte d’application définira les modalités d’application de la Contribution Foncière Unique, au-delà du délai de 3 ans mentionné dans le présent article.</t>
  </si>
  <si>
    <t>Article 177: 
Des charges déductibles des bénéfices Pendant la phase d’exploitation, les dépenses suivantes effectuées par les titulaires d’un Titre d’exploitation minière dans le but de générer un revenu, sont considérées comme des charges déductibles du bénéfice imposable pour le calcul de l’impôt sur les Bénéfices Industriels et Commerciaux et de l’Impôt sur les Sociétés  : les frais généraux de toute nature, les dépenses de personnel et de main d’œuvre, le loyer des immeubles dont l’entreprise est locataire, les dépenses de réparation et d’entretien des locaux professionnels et du matériel, à l’exclusion des dépenses d’extension ou de transformation; la taxe sur l’extraction des Substances minières autres que les Métaux précieux visée à l’article 161 du présent Code ; la taxe sur la production industrielle ou semiindustrielle des Métaux précieux visée à l’article 161-A du présent Code ; la taxe à l’exportation sur les Substances minières autres que les Métaux précieux visée à l’article 163 du présent Code ; la taxe à l’exportation sur les Pierres précieuses et Pierres Gemmes visée à l’article 163-B du présent Code; ...</t>
  </si>
  <si>
    <t>Article 177: Des charges déductibles des bénéfices .. 
les déficits des années antérieures conformément aux dispositions du Code Général des Impôts.</t>
  </si>
  <si>
    <t xml:space="preserve">Article 159-II : 
Droits fixes et redevances annuelle L’attribution des Titres miniers et des Autorisations ainsi que, le cas échéant, leur renouvellement, extension, prolongation, cession, transmission et Amodiation, sont soumis, à la délivrance de l’acte conférant les droits, au paiement d’un droit fixe dont le montant et les modalités sont fixés par voie réglementaire. 
Article 160 : Redevances superficiaires Redevances superficiaires par titre minier  : 
Nature Du Titre 
Redevances Superficiaires USD/Km2 Octroi 1er renouvellement 2ème renouvellement 
Permis de recherche 10 15 20 
Permis d’exploitation industrielle 75 100 200 
Permis d’exploitation semi-industrielle 20 50 100 
Concession minière 150 200 300 Permis d’exploitation par dragage 150* 200* 250* </t>
  </si>
  <si>
    <t>CHAPITRE III : TAXES A L’EXPORTATION
CHAPTER III: EXPORT TAXES
Article 163 : Taxe à l’exportation sur les Substances minières autres que les Substances précieuses Les Substances minières extraites en Guinée par les titulaires d’un Titre d’exploitation minière qui sont exportées à l’état brut, sans avoir été préalablement transformées en produits semi-finis ou finis en Guinée, font l’objet d’une taxe spécifique à l’exportation. Toutefois, ne sont pas assujetties à cette taxe à l’exportation les exportations de Métaux précieux. Les Pierres précieuses et Pierres Gemmes sont soumises à une taxe à l’exportation spécifique définie à l’article 163-A du présent Code. L’assiette de la taxe à l’exportation sur les Substances
minières est la valeur des Substances minières exportées. Cette valeur est déterminée en fonction de la teneur (aussi appelée le « grade »), du poids des Substances minières exportées et de l’indice de prix applicable aux Substances minières exportées. En particulier, l’assiette de la taxe à l’exportation des
substances de catégorie 1 sera ajustée proportionnellement à leur teneur effective. MINERAI DE FER 2%, BAUXITE 0.075%, Métaux de base : Cuivre, Etain, Nickel, Zinc 2%,  %, Uranium 3,0%, Autres substances radioactives 2%.                                                                                                                                                                                                                                                                       
Article 161 : Tax on the Production of Mineral Substances other than Precious Metals 
Taux de la taxe sur l'extraction des Substances minières par Substance MINERAI DE FER 3% Prix du minerai de fer (mesuré par le Platts China Iron Fines CFR 62%) moins les coûts de transport (mesurés par le Baltic Exchange Capesize Index Route C3Tubarao/Qingda o). BAUXITE 0.075% Prix Vendeur LME 3 mois de la tonne d'Aluminium primaire pour une Bauxite en AI2O3 de 40%. Métaux de base : Cuivre, Etain, Nickel, Zinc/ Concentré, métal et métaux mineurs : Cobalt, titane, molybdène 3,0 % Prix FOB. Diamants bruts : Taxe sur la production industrielle Ct 5,0 % Évaluation du Bureau national d'expertise (BNE) Taxe sur la production semi-industrielle Ct 3,5 % Évaluation du Bureau national d'expertise (BNE) Pierre d'une valeur unitaire égale ou supérieure à cinq cent mille (500 000) USD Ct 5,0 % Évaluation du Bureau national d'expertise (BNE) Pierres précieuses autres que les diamants (émeraudes, rubis, saphirs, etc.) et autres pierres précieuses Taxe sur la production industrielle Ct 2,0 % Évaluation du Bureau national d'expertise (BNE) Taxe sur la production semi-industrielle Ct 1,5 % Évaluation du Bureau national d'expertise (BNE) Pierre d'une valeur unitaire égale ou supérieure à cinq cent mille (500 000) USD Ct 5,0 % Évaluation du Bureau national d'expertise (BNE)</t>
  </si>
  <si>
    <t xml:space="preserve">Article 174–I : Exonération des droits de douane 
Pendant la phase de construction de la mine, les titulaires d’un Titre d’exploitation minière bénéficient du régime de l’Admission Temporaire pour l’importation des biens visés à la première catégorie de leur liste minière, telle que définie par l’article 167 du présent Code, c’est-à-dire pour la liste des biens figurant sur le registre des immobilisations du titulaire du titre minier. L’Admission Temporaire de ces biens n’est admise que si ladite liste minière a été déposée, avant le démarrage de la phase de construction, et a été dûment agréée conformément aux dispositions de l’article 166 du présent Code.
</t>
  </si>
  <si>
    <r>
      <t xml:space="preserve">CHAPITRE XII : STABILISATION DES REGIMES FISCAUX ET DOUANIERS
Article 182 : Application de la stabilisation aux substances minière La stabilisation du régime fiscal et douanier est garantie aux titulaires d’un Titre d’exploitation minière qui ont signé une Convention minière. La durée maximale de la période de stabilisation du régime fiscal et douanier est fixée à </t>
    </r>
    <r>
      <rPr>
        <b/>
        <sz val="11"/>
        <rFont val="Calibri"/>
        <family val="2"/>
        <scheme val="minor"/>
      </rPr>
      <t>15 ans</t>
    </r>
    <r>
      <rPr>
        <sz val="11"/>
        <rFont val="Calibri"/>
        <family val="2"/>
        <scheme val="minor"/>
      </rPr>
      <t>. Cette période de stabilisation court à compter de la date d’octroi du Titre d’exploitation. Pendant cette période de stabilisation, les taux des impôts, droits et taxes ne sont sujets à aucune augmentation ou diminution. Ces taux demeurent tels qu’ils étaient à la date d’octroi du Titre minier. D’autre part, aucune nouvelle taxe ou imposition de quelque nature que ce soit n’est applicable au titulaire du Titre minier pendant cette période. Sont visés, de manière limitative, par la stabilisation, les taux  :
 de l’impôt sur les Bénéfices Industriels et Commerciaux et de l’Impôt sur les Sociétés; de la Contribution au Développement Local, visée à l’article 130 du présent Code ; du droit unique d’entrée défini au présent Code. Sont également visés, de manière limitative, par la stabilisation, les taux et assiettes, sous réserves des dispositions relatives à la modification d’indices  : 
de la taxe sur l’extraction des substances minières autres que les Métaux précieux visée à l’article 161 du présent Code ; de la taxe sur la production industrielle ou semi-industrielle des Métaux précieux visée à l’article 161-A du présent Code ; 
de la taxe à l’exportation sur les substances minières autres que sur les substances précieuses visées à l’article 163 du présent Code ; 
de la taxe à l’exportation sur les Pierres précieuses et Pierres Gemmes visée à l’article 163-B du présent Code. Sont notamment expressément exclus de la stabilisation, les taux des droits fixes, des redevances annuelles et des redevances superficiaires visés aux articles 159-A et 160 du présent Code ainsi que des droits d’accises et taxes environnementales. A l’exception de la taxe sur l’extraction ou sur la production et de la taxe à l’exportation, la stabilisation ne couvre pas l’assiette des impôts, droits et taxes.</t>
    </r>
  </si>
  <si>
    <t>CHAPITRE VIII : AVANTAGES FISCAUX ET DOUANIERS EN PHASE DE CONSTRUCTION DE LA MINE 
Article 173 : Exonération de la TVA et des autres impôts la Taxe sur la Valeur Ajoutée (TVA) sur les importations des équipements, matériels, machines, matières premières et consommables visés par la liste minière soumise, avant le démarrage de la phase de construction, sous réserve que cette liste minière ait été agréée conformément aux dispositions de l’article 166 du présent code. Toutefois, ne sont pas exonérés de TVA les importations de biens qui sont exclus du droit à déduction en application des dispositions du Code Général des Impôts, quand bien même ces biens figureraient sur la liste minière dûment agréée, à l’exception du fuel lourd...La durée de ces exonérations est limitée à la durée de la phase de construction.</t>
  </si>
  <si>
    <r>
      <t xml:space="preserve">Article 176 : Imposition sur les bénéfices et autres impôts En phase d’exploitation, les titulaires d’un Titre d’exploitation minière sont soumis, selon les règles de droit commun, à tous les impôts autres que ceux pour lesquels ils bénéficient de l’exonération prévue à l’article 175 du présent code, et notamment mais pas exclusivement: à la retenue à la source sur les revenus non salariaux (RNS). 
Article 185 : Garanties de transfert </t>
    </r>
    <r>
      <rPr>
        <b/>
        <sz val="11"/>
        <rFont val="Calibri"/>
        <family val="2"/>
        <scheme val="minor"/>
      </rPr>
      <t xml:space="preserve">Toutefois, les revenus distribués par une société de droit guinéen à des non-résidents font l’objet d’une retenue à la source au taux prévu par l’article 189 du Code Général des Impôts, sous réserve du taux préférentiel de l’IRVM pour le secteur minier prévu à l’article 176 du présent Code, ou de conventions fiscales prévoyant un taux plus favorable. Cette retenue à la source est liquidée par la société de droit guinéen distributrice. </t>
    </r>
  </si>
  <si>
    <t xml:space="preserve">AMENDMENT NO. 1 TO THE BASIC AGREEMENT BETWEEN THE REPUBLIC OF GUINEA AND GUINEA ALUMINA CORORATTON LTD AND GLOBAL ALUMINA (« GLOBAL ») FOR THE CONSTRUCTION AND OPERATION OF AN ALUMINA PLANT AT SANGAREDI 
</t>
  </si>
  <si>
    <t>La société paiera l'impôt sur le revenu au taux de trente-cinq pour cent (35  %) en commençant par le premier exercice suivant l'expiration des quinze (15) ans, "Au cours de ces quinze (15) ans, la société versera une somme forfaitaire annuelle versée comme suit :
"(i) 5 000 000 euros (cinq millions de dollars US) par an au cours de chacune des cinq premiers exercices suivant la date de démarrage de la production commerciale ;"
"(ii) 8 000 000 euros (8 millions de dollars US) par an pendant les cinq exercices suivant la fin de la période de cinq ans visée au (i) ci-dessus ;"
"(iii) 12 500 000 millions de dollars US (douze millions cinq cent mille dollars US) par an au cours des cinq derniers exercices financiers
28,2 ans Développement local :
oeuvre 28.2.1 Impôt:à partir de la date de démarrage de production commerciale et jusqu'à la fin de la période d'exemption fiscale de quinze (15) années prévues à l'article 29 paragraphe 1 ci-après, la Société est soumise à une taxe de développement local de cinq cent mille (500 000) DOLLARS US par an.
28.2.2 : Depuis le premier exercice suivant la fin de la période d'exemption fiscale de quinze (15) années prévues à l'article 29 paragraphe 1 ci-après, la Société est soumise à une taxe de développement local d'un million (1 000 000 USD) par an.
Sous-traitants, sont exonérés de tout impôt pendant une période de quinze (15) ans à compter de la date de démarrage de la production commerciale</t>
  </si>
  <si>
    <t xml:space="preserve">Section 5. 
The first paragraph of Article 28.3, of the Basic Agreement shall read as follows: “From the first fiscal year following the Date of the Commercial Production Start Up, the Company shall be subject to a mining royalty on the bauxite transformed into alumina at the moment of its exit from inventory, equal to five (5) % calculated on the FOB value of the CBG bauxite at ihe date hereof.” 
</t>
  </si>
  <si>
    <t xml:space="preserve">CONVENTION entre LA RÉPUBLIQUE DE GUINÉE e t LA RÉPUBLIQUE ISLAMIQUE d’IRAN Pour l'Exploitation des Gisements de Bauxite de DABOLA et de TOUGUE </t>
  </si>
  <si>
    <t>Art. 15.1 La Société paiera un Impôt sur les bénéfices base sur les bénéfices nets imposables qui seront détermines en accord avec les principes de comptabilité 
généralement admis. Pour la détermination des  bénéfices avant impôt., la Société pourra déduire de ses revenus les éléments suivants pour obtenir le bénéfice net imposable: 
a) Les frais d’exploitation tels que les frais généraux, dépréciation et amortissement des installations, usines, bat iments, machines, outils et  autres actifs tels que frais Etablissements, frais financiers, intérêts pendant la construction et taxes déductibles, provisions pour le réaménagement du sol, les pertes anterieures et pertes de change s’il en existe, conformement la réglementation en vigueur; les provisions non utilisées conformément à leur objet seront réintégrées lors de l’exercice suivant. Le taux et le rythme des dépréciations ou amortissements seront fixés par le Conseil d’Administration.</t>
  </si>
  <si>
    <t xml:space="preserve">ARTICLE 15: IMPÔTS SUR LES BÉNÉFICES ... 
f) Cet impôt sur les  bénéfices sera calculé en taux forfaitaire de 30%des bénéfices nets imposable tels que définis ci-dessus.Il sera payable sur la base de la déclaration faite par le Conseil d’Administration de la Société aux autorités fiscales compétentes. </t>
  </si>
  <si>
    <t>15.1 La Société paiera un Impôt sur les bénéfices base sur les bénéfices nets imposables qui seront détermines en accord avec les principes de comptabilité généralement admis. Pour la détermination des  bénéfices avant impôt., la Société pourra déduire de ses revenus les éléments suivants pour obtenir le bénéfice net imposable: 
a) Les frais d’exploitation tels que les frais généraux, dépréciation et amortissement des installations, usines, bat iments, machines, outils et autres actifs tels que frais Etablissements, frais financiers, intérêts pendant la construction et taxes déductibles, provisions pour le réaménagement du sol, les pertes ante- rieures et pertes de change s’il en existe, conformement la réglementation en vigueur; les provisions non utilisées conformément à leur objet seront réintégrées lors de l’exercice suivant. Le taux et le rythme des dépréciations ou amortissements seront fixés par le Conseil d’Administration.</t>
  </si>
  <si>
    <t>16.8 Pendant la durée de cette Convention, la Société sera exonérée de toute contribution, charge, impôt, taxe, droits, commission à l’exception de ceux prévus dans la Convention.</t>
  </si>
  <si>
    <t xml:space="preserve">14.2.2 
En application la LOI NO 010/AL/75 , une taxe spéciale appliquée à la bauxite et à I’alumine exportées sera payée par la Société. Ce droit sera calculé et établie de la signature des contrats de commercialisation des produits miniers. Toutefois pour tenir compte des difficultés  de la Société pendant les première années de fonctionnement, le Gouvernement accordera a la Société un moratoire pour le paiement de cette taxe pour une période de 5 ans au plus à compter de la date de la première expédition commerciale. IL reste entendu que le moratoire ci-dessus accordé ne constitue pas un précédant. </t>
  </si>
  <si>
    <r>
      <t xml:space="preserve">14.1 PÉRIODE DE TRAVAUX COMPLÉMENTAIRES, D’ÉTUDES,DE CONSTRUCTION ET D'EXTENSION. Exonération totale de tous droits de douane et taxes d’entrée pour les éléments importés destinés aux travaux. Ces exonérations ne seront pas applicables à l’alimentation générale assujettie au droit commun.                                      
</t>
    </r>
    <r>
      <rPr>
        <b/>
        <sz val="11"/>
        <rFont val="Calibri"/>
        <family val="2"/>
        <scheme val="minor"/>
      </rPr>
      <t xml:space="preserve">
14.2 PHASE D' EXPLOITATION 
14.2.1 Tous Ies biens , matériels, équipements de remplacement et produits  assimilés (c’est-a-dire    tous les biens de consommation y compris les carburants, lubrifia; ainsi que les matières importées par la Société et ses entrepreneurs pendant la phase d'exploitation, acquitteront les droits de douane et taxes au taux cumulé de 5,6% F.O.B.  </t>
    </r>
    <r>
      <rPr>
        <sz val="11"/>
        <rFont val="Calibri"/>
        <family val="2"/>
        <scheme val="minor"/>
      </rPr>
      <t xml:space="preserve"> Taxe unique sur les véhicules à l'exception des engins de mines et de carrières.
Les agents expatriés de la Société accompagnés de leur famille pourront faire entrer en Guinée leurs meubles et effets personnels en franchise des droits et taxes d'importation dans les 6 mois suivant leur prise de fonction. Cependant, la vente de ces biens personnels ne sera pas autorisée sans le paiement des droits et taxes applicables et exigibles</t>
    </r>
  </si>
  <si>
    <t>20.2 La Convention constituera le droit applicable entre les Parties, nonobstant toutes les modifications du droit interne, public ou privé, qui pourraient intervenir en Guinée. 20.3 Les modifications que le partenaire A sera conduit à apporter au contexte législatif réglementaire national dans le cadre de son développement économique et social seront applicables à la société dans la mesure où elle n'en affectant pas la responsabilité de façon négative. 25 years duration and renewable.</t>
  </si>
  <si>
    <t xml:space="preserve">ARTICLE 16: TAXES ET IMPÔTS DIVERS 
16.8 Pendant la durée de cette Convention, la société sera exonérée de toute contribution, charge, impôt, taxe, droits, commission, charges existantes on qui seraient crées ultérieurement, à l’exception de ceux prévus dans la présente Convention. </t>
  </si>
  <si>
    <t xml:space="preserve">15.2 Le bénéfice sera réparti entre les actionnaires A et B au prorata de leurs actions détenues dans le capital de la Société. Il reste entendu que les Partenaires B transférer à l ’étranger librement sans taxes la part de dividendes leur revenus.  La Société sera exonérée de toute contribution, charge, impôt, taxe, droits, commission à l’exception de ceux prévus dans la Convention.
ARTICLE 16: TAXES ET IMPÔTS DIVERS 
16.8 Pendant la durée de cette Convention, la société sera exonérée de toute contribution, charge, impôt, taxe, droits, commission, charges existantes on qui seraient crées ultérieurement, à l’exception de ceux prévus dans la présente Convention. </t>
  </si>
  <si>
    <t>http://resourcecontracts.org/contract/ocds-591adf-2461556641/view#/</t>
  </si>
  <si>
    <t xml:space="preserve">CONVENTION DE BASE ENTRE LA RÉPUBLIQUE DE GUINÉE ET SEMAFO GUINÉE UNE SOCIÉTÉ SOUS LE CONTRÔLE  DU GROUPE ONA SAPOUR L'EXPLOITATION DES GISEMENTS D'OR DE KINIERO </t>
  </si>
  <si>
    <t>Art. 23.- Amortissement: 
La Société sera autorisée a pratiquer les systèmes d'amortissement suivants conformément aux dispositions du Code des Impôts directs 
d'Etat. 
a) Amortissements linéaires: 
Frais de premier établissement..................5 ans 
Travaux antérieurs ....................................5 ans 
véhicules légers........................................ 3 ans 
b) Amortissements dégressifs: 
Ii sera possible d'appliquer des coefficients multiplicateurs aux taux d'amortissements • linéaires afin de bénéficier d'amortissements accélérés, les coefficients sont: 
2,0   pour les biens amortissables sur 3 ans 
2,5   pour les biens amortissables sur une durée supérieure à 3 ans, à l’exception des frais de premiers établissements qui seront amortis de manière linéaire conformément au Code des Impôts.</t>
  </si>
  <si>
    <t xml:space="preserve">ARTICLE 23  8. Alignements fiscaux: 
....La Société bénéficiera de l’exonération de l’impôt minimum forfaitaire.
Pendant les cinq (5) premières années fiscales à compter de la date de la première production commerciale, La Société sera exonérée de(BIC). 
</t>
  </si>
  <si>
    <t xml:space="preserve">ARTICLE 23 Provision pour la reconstitution des gisements : 
a) Conformément à I'article 145 du Code Minier, en vigueur a la date de la présente Convention, une provision pour reconstitution de gisements d'un ‘ montant maximum de 10 % du bénéfice imposable peut être constituée par la Société, à la fin de chaque exercice, en franchise d’impôt sur le revenu. b) Cette provision devra être employée pour financer la recherche ou l’exploitation dans les trois (3) ans suivant sa constitution. la partie de la provision qui n'aurait pas été ainsi utilisée sera rapportée aux résultats du quatrième exercice qui suit celui au titre duquel elle a été constituée. </t>
  </si>
  <si>
    <t>ARTICLE 28. GARANTIES ADMINISTRATIVES, MINIÈRES ET FONCIÈRES 
L’État garantit à la Société l'’occupation et l'’utilisation de tous les terrains nécessaires aux travaux de recherches et à l'’exploitation du ou des gisements faisant l'objet du titre minier dans le cadre de la présente Convention, dans les conditions prévues par le Code minier. 
l'occupation et l'utilisation desdits terrains n'entraineront pour la Société aucun paiement d’impôt de taxes, de redevances ou dudit autres que ceux précisés dans la présente Convention</t>
  </si>
  <si>
    <t xml:space="preserve">ARTICLE 23 Taxe Minière. 
Pendant toute la durée de la présente Convention, l'or extrait de la Concession par la Société est soumis au moment de sa sortie de stock au paiement de la Taxe Minière au taux de 5% de la valeur du fixing de Londres- tel que prévu à l’article 139 du Code minier. </t>
  </si>
  <si>
    <t>ARTICLE 24. RÉGIME DOUANIER APPLICABLE A LA. PHASE DE CONSTRUCTION
A compter de la date de démarrage des travaux de construction telle que définie par I'Etude de faisabilité et la présente Convention, la Société et ses Sous-traitants directs lies à la réalisation des travaux vises par le présent article bénéficieront de l'exonération des droits, taxes et redevances de douane sur les équipements, matériels, gros outillages, engins et véhicules (à l'exception des véhicules de tourisme) figurant sur la liste .des immobilisations de la Société. Les pièces détachées et lubrifiants nécessaires a ces biens d'équipement sent également exonérés. Quant aux carburants, Us restent soumis aux tarifs applicables au Secteur Minier suivant les dispositions des articles 153 et 157 du Code minier.  Toutefois, les biens mentionnes au précédent alinéa sont assujettis au paiement à la douane d'une taxe d'enregistrement au taux de 0,5 % de la valeur CAF des biens importes sans que le montant total payé par la Société n’excède la somme de 20 Millions de Francs Guinéens. 
ARTICLE 25. RÉGIME DOUANIER. APPLICABLE A LA. PHASE D'’EXPLOITATION 
A compter de la date de première production commerciale, la Société et ses Sous-traitants directs liés aux opérations visées par le présent article seront tenus d'acquitter les droits et taxes douaniers conformément au droit commun en vigueur à la date de la présente convention, à l'exception de ce qui suit: 
Durant les deux premières années d’exploitation , la société et ses sous-traitants directs seront exonérés .de tout droit et taxes de douanes sur leurs importations liées au projet. A l'expiration de cette période, la société et ses sous-traitants directs acquitteront la taxe au taux unique de 6%)conforrnément au code minier. . 
Les carburants, lubrifiants et autres produits pétroliers entrant dans le traitement du minerai aurifère sont acquis selon la structure des prix applicables au Secteur Minier.</t>
  </si>
  <si>
    <t>ARTICLE 23 Taxe sur la Valeur Ajoutée 
Pendant la phase d'exploitation, la société et ses sous-traitants directs acquitteront la taxe sur la valeur ajoutée (TVA) sur les prestations et achats locaux et bénéficieront; du remboursement intégral de leur crédit de taxe pour les transactions opérées avec les sociétés dument immatriculées à la TVA conformément à la réglementation en vigueur. 
Crédit d'investissement: 
Pour le calculé du bénéfice, sous réserve des dispositions du Code minier en vigueur  la date de la présente Convention, il sera accorde à la Société un crédit d'investissement représentant 5 % de tout Investissement réalisé en cours d'exercice. Cette allocation est déductible pour le calcul du bénéfice imposable.</t>
  </si>
  <si>
    <t>ARTICLE 26. STABILISATION DU RÉGIME FISCAL ET DOUANIER 
Sous réserve, des dispositions de la présente Convention, la-Société, ses Sous-traitants directs, ainsi que l’investisseur tel que défini dans la présente convention et dans le.cadre des activités liées à l'objet de la convention, ne. seront assujettis a aucun autre impôt, taxe, droit ou redevance douanière, y compris les droits et taxes de sortie et la taxe sur la valeur ajoutée, que ceux énumérés par la présente Convention. 
La Société bénéficie en vertu de la présente Convention de la stabilisation du Régime Fiscal et Douanier pendant toute la période de validité de cette Convention, à laquelle.ne saurait excéder la durée de la Concession. 25 years of duration</t>
  </si>
  <si>
    <t>ARTICLE 23. RÉGIME FISCAL APPLICABLE A LA PHASE D’EXPLOITATION 
A compter de la date de première production commerciale, la Société sera tenue d'acquitter au titre des opérations visées au présent article 23, les droits, taxes et impots ci-après à l’exclusion de tous autres : 
7 . Retenues a la source : 
c) Une retenue a la source, libératoire de tout autre impôt sur les revenus, est faite sur les règlements d’honoraires et de prestations des entreprises ou personnes étrangères non établies en Guinée au taux de 1O pourcent Cette retenue est non déductible de I'impot sur le bénéfice.... 
8. Alignements fiscaux: La Société sera exonérée de tous impots, taxes et redevances de quelque nature que ce soit sur les Intérêts et autres produits des capitaux empruntés par la Société pour ses opérations y compris sur les intérêts verses à ses actionnaires.</t>
  </si>
  <si>
    <t>http://resourcecontracts.org/contract/ocds-591adf-3437474455/view#/</t>
  </si>
  <si>
    <t xml:space="preserve">CONVENTION DE CONCESSION MINIERE entre LA REPUBLIQUE DE GUINEE  ET LA SOCIETE ROUSSKI ALUMINI MANAGEMENT DE LA FEDERATION DE RUSSIE POUR LA PRODUCTION D£ BAUXITE ET DAlUV-tADUM-OUM 
</t>
  </si>
  <si>
    <t xml:space="preserve">Article 27 : allegements fiscaux 
Sauf autrement convenu a la prtsente Convention, la Socittt btntficie des exontrations ci aprts : 
A) Exontration de I’lmpot Minimum Forfaitaire (IMF); 
B) Exontration de la contribution de patentes ; 
C) Exontration des droits d’enregistrement et de timbre frappant les actes relatifs t la constitution de la Socittt et les augmentations de capital ntcessaires t la rtalisation du Projet; 
D) Exontration des droits d’enregistrement des contrats ntcessaires a la rtalisation du Projet; 
E) Exoneration du versement forfaitaire sur le salaire pour une p6riode de 6 ans. 27.1: Impot sur le Benefice Industriel et Commercial (BIC) A compter de la date d'entree en vigueur de la presente Convention et jusqu'au remboursement total des investissements initiaux £ Nnvestisseur, la Societe sera exoneree de I'impdt sur le Benefice Industriel et Commercial (BIC). 
Le Ministere des Mines, de la Geolodie et de I'Environnement assistera la Societe aupr£s du Ministere de la Communication pour ('installation des antennes de liaison satellite £ des conditions £ convenir entre les Parties. </t>
  </si>
  <si>
    <t xml:space="preserve">26.6 : Provision pour la Reconstitution des Gisements 
- Une provision pour la reconstitution de gisements d’un montant maximum de 10% du benefice imposable sera constitute par la Socittt titulaire des titres miniers, &amp; la fin de chaque exercice, en franchise d’impot sur le revenu. 
- Cette provision pourra ttre employee pour le financement de tous travaux de recherche, ainsi que pour tout investissement dans I’industrie miniere lit t un projet en Guinte dans les cinq (5) ans suivant sa constitution, faute de quoi, elle sera reprise dans le rtsultat de I’exercice. </t>
  </si>
  <si>
    <t xml:space="preserve">26.5 Report de deficit 
Les pertes peuvent ttre reporttes sur les cinq (5) exercices suivant I’exercice dtficitaire. Toutefois, les amortissements rtputts difftrts en ptriode deficitaire, incluant les amortissements pratiques durant la ptriode d’exoneration, &amp; savoir les amortissements des frais de premier ttablissement, peuvent etre cumulus et reportts sans limitation de temps sur les exercices subsequents jusqu’t concurrence du revenu imposable. </t>
  </si>
  <si>
    <t xml:space="preserve">Article 27 : allegements fiscaux 
• Exoneration des droits et redevances fixes. 
• Exoneration des redevances superficiaires. 
• Exontration de la Contribution Foncitre Unique </t>
  </si>
  <si>
    <t xml:space="preserve">26.1: Taxes minieres 
La Société sera assujettie a une redevance assise sur la quantité de bauxite et d'alumine produites. 
Concemant la bauxite, cette redevance sera payée au taux de 5% du prix FOB. 
Concemant I’alumine, cette redevance sera payee au taux de 2,5% du prix FOB de la bauxite transformée en alumine. </t>
  </si>
  <si>
    <t>28.1: Regime douanier applicable a la phase d&amp;es travaux de 
RECHERCHES ET D’ETUDES COMPLEMENTAIRES 
A compter de I'entree en vigueur de la presente Convention et pendant toute la pgriode des travaux de recherches et d'gtudes, I'lnvestisseur et les Sous-traitants directs bengficieront, pour leurs activites liees au Projet, des avantages douaniers ci-apres : 
28.1.2: Admission temporaire 
Les gquipements, materiels, machines, appareils, vehicules utilitaires et de transport, engins, groupes electrogenes importgs par les personnes visges au prgsent Article et destings aux travaux de recherches et d'gtudes sont placges sous le rggime douanier de I'admission temporaire au prorata temporis gratuit (c'est-g-dire exempt de tous droits, gages, redevances administratives etc.) pendant la durge desdits travaux. A I'expiration des travaux de recherche d'gtudes, les articles ainsi admis temporairement doivent etre rgexportgs ou mis g la consommation apres autorisation de la Direction Nationale des Douanes. Législation en vigueur, sauf exonération pour ce qui est directement utilisé pour les besoins miniers et les opérations d'exploitation et transformation du minerai. 
28.3: REGIME DOUANIER APPLICABLE A LA PHASE DES OPERATIONS D’EXPLOITATIONS ET DE TRANSFORMATIONS. 
28.3.1: A compter de la date de premiere production commerciale, la Societe et ses Soumissionnaires beneficient pour leurs activites liees au Projet, de I'exoneration totale des droits, taxes (y compris la TVA et la taxe d’enregistrement de 0,5 % de la valeur CAF) et redevance de douane sur les equipements, materiels, gros outillages, engins, vehicules utilises pour les besoins miniers (£ I'exception des vehicules de tourisme), ainsi que les matieres premieres, pieces de 
rechange et consommables utilises directement aux operations d'exploitation et de transformation necessaires au Projet, seront 
exoneres.  
28.4: Condition d’importation des produits petroliers et lubrifiants NECESSAIRES A LA REALISATION DU PROJET 
28.4.1: Les produits petroliers (a I'exception de I'essence) et lubrifiants necessaires £ la realisation du Projet peuvent §tre importes par la Societe et doivent £tre conformes aux specifications en vigueur, etant entendu que la Societe est exoneree de tous les impdts, droits, taxes et redevances sur les produits petroliers et lubrifiants importes.</t>
  </si>
  <si>
    <t xml:space="preserve">26.7: Credit d’investissement 
La Societe beneficiera d’un credit d’investissement representant 5% de tout investissement realise en cours d’exercice. Cette allocation est dtductible pour le calcul du benefice imposable. 
</t>
  </si>
  <si>
    <t>TITRE IV: GARANTIES ACCORDEES PAR L’ETAT 
Article 20: Stabilisation Legislative 
Sous reserve du respect des obligations de la Soci£t£ telles qu'elles rdsultent de la presente Convention, I'Etat garantit a la Sociata d'exploitation le maintien des avantages aconomiques et financiers et des conditions fiscales et douaniares prevus par la prasente Convention pour toute la durae du Projet. Les modifications pouvant etre apportees a I'avenir a la lagislation et a la raglementation guin6enne, notamment au Code Minier, ne seront pas applicables a I'lnvestisseur sans son  accord acrit prdalable. Cedes qui seraient adoptees apras la date de signature de la prasente Convention, dans le cadre d'une lagislation duplication ganerale, et que I'lnvestisseur jugera pour lui favorables, seront atendues a I'lnvestisseur sans aucune restriction.</t>
  </si>
  <si>
    <t xml:space="preserve">28.3: REGIME DOUANIER APPLICABLE A LA PHASE DES OPERATIONS D’EXPLOITATIONS ET DE TRANSFORMATIONS. 
28.3.1: A compter de la date de premiere production commerciale, la Societe et ses Soumissionnaires beneficient pour leurs activites liees au Projet, de I'exoneration totale des droits, taxes (y compris la TVA et la taxe d’enregistrement de 0,5 % de la valeur CAF) et redevance de douane sur les equipements, materiels, gros outillages, engins, vehicules utilises pour les besoins miniers (£ I'exception des vehicules de tourisme), ainsi que les matieres premieres, pieces de rechange et consommables utilises directement aux operations d'exploitation et de transformation necessaires au Projet, seront exoneres. </t>
  </si>
  <si>
    <t>Exonération de toutes charges fiscales et parafiscaux autres que ceux définis dans la convention.</t>
  </si>
  <si>
    <t xml:space="preserve">BASIC AGREEMENT BETWEEN THE REPUBLIC OF GUINEA AND GUINEA ALUMINA CORORATTON LTD AND GLOBAL ALUMINA (« GLOBAL ») FOR THE CONSTRUCTION AND OPERATION OF AN ALUMINA PLANT AT SANGAREDI 2004
</t>
  </si>
  <si>
    <t>27.2. : A [’exception des Impots expressement mentionnes dans la presente Convention et qui seront applicables selon les conditions figurant dans la presente Convention et ses Annexes, Nnvestisseur et ses Sous-traitants directs, ne seront soumis a aucun impot en Guinee pendant la duree de la presente Convention. 
L29.1. : Impot sur les benefices industries et commerciaux (BICi La Societe acquittera Timp6t BIC au taux de 35%. 
ARTICLE 29: REGIME FISCAL APPLICABLE A LA PHASE DES OPERATIONS SEXPLOITATION ET DE TRANSFORMATION
À partir de la date de démarrage de production commerciale et jusqu'à la fin de la période d'exemption fiscale de quinze (15) années prévues à l'article 29 paragraphe 1 ci-après, la Société est soumise à une taxe de développement local de cinq cent mille (500 000) DOLLARS US par an.
À partir du premier exercice suivant la fin de la période d'exemption fiscale de quinze (15) années prévues à l'article 29 paragraphe 1 ci-après, la Société est soumise à une taxe de développement local d'un million (1 000 000 USD) par an.
les fournisseurs et les sous-contracters exemptés de tout impôt pendant une période de quinze (15) ans à compter de la date de démarrage de la production commerciale, à l'exception des taxes prévues aux articles 28.1 à 28.3 ci-dessus.</t>
  </si>
  <si>
    <t xml:space="preserve">Déductions du revenu imposable entre les autres éléments, les éléments énoncés dans la pièce comptable et fiscale sont déductibles du revenu imposable, ainsi que le montant total des intérêts et autres paiements et frais dus par la société par voie de syndication de prêts et avances, y compris les intérêts générés par les comptes courants d'actionnaires.   
29.1.5. : Provision pour la reconstitution des qisements: 
La Society si elle le souhaite, pourra constituer une provision d'un montant maximum de dix pour cent (10 %) du benefice imposable, a la fin de chaque exercice, en franchise d'impot sur le revenu imposable; 
- en cas d’exercices beneficiaires, cette provision pourra §tre employee dans les cinq (5) ans suivant sa constitution, faute de quoi elle sera reprise dans le r&amp;ultat de I'exercice. Toutefois, dans I’hypotltese oil, d Tissue du cinquieme exercice, les resultats de la Societe seraient deficitaires, cette provision pourra etre reports &amp; nouveau pour pouvoir etre utilisee dans le cadre d'un exercice beneficiaire. </t>
  </si>
  <si>
    <t>29.1.2. : Report deficitaire 
Report des déficits être reportées sur les cinq exercices suivant le dernier exercice financier de déficit budgétaire à partir de la date d'expiration de l'exemption fiscale prévue à l'article 29. Les différents amortissements réputés dans la période de déficit, y compris les amortissements durant la période d'exemption, et en particulier des remboursements des dépenses de l'établissement d'origine, peuvent être accumulés et différé au cours des quinze (15) années financières subséquentes successifs jusqu'à un revenu imposable.</t>
  </si>
  <si>
    <t xml:space="preserve">28.3 Taxe miniere sur l'alumine Taxe sur la bauxite transformée en alumine au moment où celle-ci quitte l'inventaire, de 5% de la valeur FOB de la bauxite CBG à la date des présentes. Cette taxe sera toujours comprise entre $1 et $1.50 par tonne. L'Etat s'assure que CBG communique à l'investisseur dans un délai raisonnable la valeur FOB de la bauxite. Cette taxe est déductible pour le calcul de l'impôt sur les bénéfices
</t>
  </si>
  <si>
    <t>ARTICLE 30: REGIME DOUANIER APPLICABLE A LA PHASE DES 
TRAVAUX DE CONSTRUCTION ET DE TOUTE EXTENSION 
30.1.: Alleoements douanlers 
A compter de la date de signature des presentes, Nnvestisseur, ses prestataires, fournisseurs et Sous4raitants directs beneficieront, pour leurs activites liees au Projet, d’une exoneration des droits, taxes et redevances de douane sur I'importation et la reexportation des equipements, materiels, materiaux, gras outillages, engins et vehicules a I'exception des vehicules de tourisme et des vehicules de transport de denrees alimentaires. En cas de revente des biens et equipements ayant beneficie de I'exoneration, les taxes applicables deviendront exigibles. Les pieces detachees, iubrifiants et carburants I’exception de I’essence) necessaires a ces biens d'equipements sont egalement exon6r6s. En cas d'arrM du Projet, quelle qu'en soit la cause, ['ensemble des biens, equipements et machines utilises dans le cadre du Projet pourront etre exportes en dehors de Guinee en franchise d’lmpot de toute nature. Toutefois, les biens mentionnes ci-dessus seront assujettis au paiement, £ la douane d'une taxe d'enregistrement, au taux de 2 % de la valeur CAF des biens importes, le montant ainsi preleve ne pouvant dEpasser 20.000.000 de francs guineens par an. Tous travaux d'Extension bEnEficieront des mEmes avantages.                                                                                                                                                                                               
30.2.: Admission temporaire 
Les equipements, materiaux, machines, appareils, vehicules utilitaires et de transport, engins, groupes electrogEnes importes par I'lnvestisseur, ses prestataires de 
service, foumisseurs et Sous-traitants directs et destines aux travaux de construction et aux travaux ^Extension, sont places sous le regime douanier de Padmission temporaire et ne sont soumis a aucun Impot pendant la durEe desdits travaux. A Pexpiration des travaux, les articles ainsi admis temporairement peuvent etre 
reexportes, sans application d’aucun Impot. La Society etablira une liste des equipements, materiaux, gros outillages, engins, vehicules utilises pour les besoins miniers et industriels, (a Pexception des vehicules de tourisme) ainsi que les carburants (a Pexception de Pessence), lubrifiants, autres produits petroliers, charbons et matieres premieres et consommables (a Pexception des denrees alimentaires) E importer et s’engagera a ce que ces produits soient exclusivement utilises pour les besoins du Projet. Cette liste apres avoir ete transmise au Centre de Promotion et de DEveloppement Minier, fera I’objet d’une publication par artete ministeriel conjoint du Ministere des Finances et du Ministere des Mines, dans un d6lai maximum de quinze (15) Jours Ouvrables. Elle pourra §tre compl^tee, en tant que de besoin, au fur et £ mesure de I’avancement du Projet; des arretes complementaires seront pris selon les memes procedures. Les personnes vis^es par le present Article 30.2 sont tenues de fournir au CPDM et aux services des douanes, dans ie premier trimestre de chaque annee, une liste des Equipements admis temporairement. En cas de revente en Guinee d'un bien importe en admission temporaire par Pimportateur, ce bien sera soumis a taxation et aux droits douaniers qui seront payes conformement aux dispositions du Code Minier. 
ARTICLE 31: REGIME DOUANIER APPLICABLE A LA PHASE DES OPERATIONS SEXPLOITATION ET DE TRANSFORMATION 
A compter de la Date de demarrage de la Production Commerciale, la Society et les Sous-traitants directs seront tenus, pour leur activite liee au Projet, d'acquitter les droits et taxes douaniers en vigueur a la date de la signature de la presente Convention a I’exception de ce qui suit. 
31.1. : Les Equipements, materiaux, gros outillages, engins, vehicules utilises pour les besoins miniers et industrials, (a I'exception des vehicules de tourisme) ainsi que les carburants (a I’exception de I’essence), lubrifiants, autres produits petroliers, charbons et matieres premieres et consommables (a I'exception des denrees alimentaires) participant directement aux operations d'extraction et a la transformation de la bauxite seront exemptes de toute taxe douaniere. La Societe etablira, une fois par an, une liste des Equipements, matEriaux, gros outillages, engins, vEhicules utilises pour les besoins miniers et industries, (E i'exception des vehicules de tourisme) ainsi que les carburants (E (’exception de I’essence), lubrifiants, autres produits pEtroliers, charbons et matieres premieres et consommables (EI’exception des denrEes alimentaires) E importer et s’engagera a ce que ces produits soient exclusivement utilises pour les besoins du Projet. Cette liste apres avoir Ete transmise au Centre de Promotion et de Developpement Minier, fera I’objet d’une publication par arrete ministeriel conjoint du Ministere des Finances et du Ministere des Mines, dans un delai maximum de quinze (15) jours. Aucune taxe douaniere n'est exigible pour les Equipements, materiaux, gros outillage, engins participant directement aux operations Sexploitation des infrastructures ferroviaires et portuaires et de transport nEcessaires au Projet. Les allEgements de la taxe d'enregistrement de 0,5 % seront applicables dans les memes conditions que pour la phase des travaux de construction et des travaux de toute Extension comme prEvu a ['Article 30.1 ci-dessus.</t>
  </si>
  <si>
    <t xml:space="preserve">29.1.6. : Credit d'investissement La Societe beneftclera d'un credit d'investissement reptesentant cinq pour cent (5%) de tout investissement realise en cours d'exercice. Cette allocation est consid6r6e comme une charge deductible pour le calcul du benefice imposable. 
</t>
  </si>
  <si>
    <t>22. L'Etat garantit le maintien des avantages économiques, fiscaux, financiers et douaniers prévus dans la convention. L'investisseur peut à tout moment choisir que des dispositions plus favorables du droit guinéen et qui pourraient s'appliquer dans l'avenir à d'autres investisseurs lui soient applicables. Le régime fiscal et douanier en particulier est stabilisé par l'article 32 du contrat. 
ARTICLE 32 : STABILISATION DU REGIME FISCAL ET DOUANIER 
L’lnvestlsseur et ses Sous-traitants directs ne seront assujettis pour les Activites du Projet a aucun Impot (y compris pour etre precis les droits et taxes d’exportation, la taxe sur la valeur ajoutee et I’impot sur les plus values), qui ne soit pas expressement vise aux presentes. 
L’lnvestisseur et ses Sous-traitants directs beneficient pour les Activites du Projet, en vertu de la presente Convention, de la stabilisation du Regime Fiscal et Douanier en vigueur k la date de signature des presentes (y compris les dispositions des presentes), et ce pendant toute la duree de la presente Convention. 
L’lnvestisseur pourra a tout moment choisir d'etre regi par les dispositions fiscales et douanieres plus favorables resultant de revolution du droit commun, k quelque moment que ce soit, ou deviendraient applicables a I’avenir, a un investisseur quelconque en Guinee, etant precise que dans I’hypothese ou ces evolutions viendraient ulterieurement a etre modifiees dans un sens dSfavorable, le benefice du principe de stabilisation du Regime Fiscal et Douanier s'appliquera aux dispositions dont aurait decide de beneficier, qui demeureront done en vigueur a son benefice.</t>
  </si>
  <si>
    <t xml:space="preserve">29.7.: Taxe sur la Valeur ajoutee: 
La Society sera exonere de taxe sur la valeur ajoutee sur toutes les importations nScessaires au Projet, a I’exception du materiel et effets exclusivement destines a I’usage personnel des employes de la Societe.
</t>
  </si>
  <si>
    <t>29.2. : Retenue a la source sur le revenu des prestataires et des Sous-traitants directs etranqers non etablis en Guinee. Une retenue a la source liberatoire de tout autre impot sur le revenu est faite sur les revenus des prestataires et Sous-traitants directs etrangers a raison de toute activite dEployee en Guinee pendant une periode excedant cent quatre-vingt trois (183) Jours Ouvrables au cours d’une annee civile. Le taux de cette retenue est fixe comme suit: 
10 % en ce qui concerne les prestataires de services; 
10 % apres deduction de toutes les depenses engagees dans le cadre du contrat en ce qui concerne les Sous-traitants directs.
Ces retenues sont a la charge des prestataires et Sous-traitants directs et seront reversees a I’Etat par la Societe. 
29.6. : A withholding tax at a rate of six per cent (6%) on the salaries paid within and outwith Guinea</t>
  </si>
  <si>
    <t>https://resourcecontracts.org/contract/ocds-591adf-0616817020/view#/</t>
  </si>
  <si>
    <t>CONVENTION DE BASE ENTRE LA REPUBLIQUE DE GUINEE I ET U ALCOA WORLD ALUMINA LLC (ATLANTIC DIVISION) ET ALCAN INC. POUR LA CONSTRUCTION ET SEXPLOITATION D’UNE USINE D’ALUMINE</t>
  </si>
  <si>
    <t>29.4.5: Report deficitaire 
Les pertes peuvent être reportées sur les cinq exercices suivant le dernier exercice financier de déficit budgétaire à partir de la date d'expiration de l'exemption fiscale prévue à l'article 29. Les différents amortissements réputés dans la période de déficit, y compris les amortissements durant la période d'exemption, et en particulier des remboursements des dépenses de l'établissement d'origine, peuvent être accumulés et différé au cours des quinze (15) années financières subséquentes successifs jusqu'à un revenu imposable.</t>
  </si>
  <si>
    <t xml:space="preserve">29.3 : Taxe miniere. droit fixe et redevance superficiaire 
 Au cas oil la Societe exploiterait la Concession Miniere, elle sera assujettie aux taxes suivantes: 
... (iii) la taxe sur la bauxite transformee en alumine au taux de 5% de la valeur FOB Bauxite 
</t>
  </si>
  <si>
    <t xml:space="preserve">37.2 Matériel d'importation temporaire, matériaux, machines, appareils, appareils, véhicules utilitaires et de transport, autres véhicules lourds et génératrices électriques importés par l'investisseur. IMD, leurs Sociétés Affiliées et les Sous-Traitants, destinés aux travaux de construction et aux travaux d'extension éventuels bénéficieront du régime de l'admission temporaire. 
A l'expiration des travaux, ces marchandises doivent être réexportées en franchise de tout impôt ou droit Régime douanier applicable à la phase d'exploitation A partir de la date de production commerciale, l'Investisseur, IMD, leurs Sociétés Affiliées et les Sous-Traitants seront tenus de payer les droits de douane et taxes en vigueur à la date du présent Accord en rapport avec leurs activités, à l'exception des conditions suivantes 
- Les fournitures importées appartenant à la deuxième (2e) catégorie prévue à l'article 153 du Code minier, à savoir les matières premières ou consommables nécessaires à la transformation du minerai en minerai fini et les produits semi-finis sur place et tous les produits pétroliers nécessaires à la production d'énergie à ces fins sont exonérés de taxes et de droits de douane. 
- Les fournitures importées appartenant à la première (1sl) et à la troisième (3e) catégories définies à l'article 153 du Code minier, à savoir, d'une part, les équipements, le matériel et les machines lourdes, les machines et véhicules, à l'exception des véhicules de tourisme présentés comme investissement en capital, et d'autre part les matières premières ou consommables utilisées pour l'extraction et la valorisation du minerai, lorsqu'ils sont importés à des fins minières et industrielles, sont assujettis à une taxe à l'importation à un taux fixe de 5,6 % de la valeur FAB de ces fournitures. 
Aucun droit de douane n'est dû sur l'équipement, le matériel, la machinerie lourde et les machines participant directement à l'exploitation de l'infrastructure ferroviaire et portuaire. le transport nécessaire au projet. 
38.1 importation des produits pétroliers nécessaires à la mise en œuvre du projet 
(A) Les produits pétroliers (à l'exception de l'essence) nécessaires à la mise en œuvre du Projet peuvent être importés par l'Investisseur, IMD, leurs Sociétés Affiliées et les Sous-Traitants et doivent respecter les spécifications en vigueur. Ils sont exonérés de toute taxe (TVA comprise).  </t>
  </si>
  <si>
    <t xml:space="preserve">29.4.9: Investment credit
The Company will benefit from an investment credit representing five per cent (5%) of all investment made in the course of the fiscal year. This allowance is deemed to be a deductible charge for the calculation of the taxable profit. 
</t>
  </si>
  <si>
    <t xml:space="preserve">31.2, : Conditions d’importation des produits petroliers necessaires a la realisation du Proiet 
31.2.1. : Les produits petroliers (a I’exception de I’essence) necessaires a la realisation du Projet peuvent etre importes par la Societe et doivent Etre conformes aux specifications en vigueur, etant entendu que la Societe est exoneree des impots, droits, taxes et redevances (la TVA comprise) sur les produits petroliers importes. La Societe etablira, une fois par an, une liste des produits petroliers a importer et s’engagera e ce que ces produits soient exclusivement utilises pour les besoins du Projet; cette liste apres avoir ete transmise au Centre de Promotion et de Developpement Minier, fera I’objet d’une publication par arrete ministeriel conjoint du Ministere des Finances et du Ministere des Mines, dans un d61ai maximum de quinze (15) Jours Ouvrables. 
31.2.2. : L’autorisation d’importer est delivree pour une durde determinee par le Ministre charge du Commerce apres avis du Ministre charge des Mines etdu Ministre charge des Finances. Cette autorisation est renouvelable autant de fois que ndcessaire pour les besoins du Projet, mais n’est ni cessible ni transmissible. 
31.2.3. : L’entree des produits petroliers sur le territoire guineen doit se faire exclusivement par voie maritime et sous reserve que la Societe dispose des installations logistiques agreees par I’administration et conformes a la specificite des produits petroliers £ stocker. Pendant la periode precedant la mise en place ^installations logistiques pour le stockage de produits petroliers, la Societe aura la possibility d’acheter les produits petroliers sur le marche local en exemption de la TVA et de la redevance douaniere £ regard des produits petroliers achetes, 31.3.: Conditions ^importation des explosifs industriels n&amp;essaires a la realisation du Proiet. 
31.3.1. : La Societe pourra importer les explosifs industriels aux fins de la realisation du Projet, etant entendu que la Societe est exonere des Impots (la TVA comprise); 
31.3.2. : La Societe devra informer a I’avance les autorites comp^tentes de PEtat de ses besoins, du planning previsionnel d’importation et des caracteristiques des explosifs ou utiliser les societes de la place agreees pour ce genre d’activites; 
31.3.3. : Les explosifs importes par la Societe seront destines k sa consommation exclusive. Ils ne peuvent pas etre cedes par la Societe a des tiers; 
31.3.4. : la Societe respectera a cet effet les regies de $6curite generalement admises, ainsi que les normes et regies de securite en vigueur en Republique de Guin6e dans le transport, le stockage et I’utilisation des explosifs. </t>
  </si>
  <si>
    <t>The rate of this withholding tax is fixed as follows: 
10% as regards service-providers; 
10% after deduction of all expenses committed in the context of the contract as regards all other Direct Sub-Contractors. 
These withholding taxes are for the account of the service providers and Direct Sub- contractors and will be paid to the State by the Company. 
The Company will be subject to a tax on income from securities at a rate of fifteen per cent (15%) of the distributed profits and percentages. Withholding tax on rental income at a rate of fifteen per cent (15%) of the rental income paid to natural persons who are owners of rented buildings. 
29.6. : A withholding tax at a rate of six per cent (6%) on the salaries paid within and outwith Guinea</t>
  </si>
  <si>
    <t>Convention Miniere entre La Republique de Guinee Lissa Mining Services Company Limited 
Et International Mining Development S.A. concemant Le developpement, la construction et Texploitation d’une mine de bauxite, d’une raffinerie d’alumine et d’equipements annexes dans la Prefecture de Fria (2010)</t>
  </si>
  <si>
    <t>CHAPITRE 6 : REGIME FISCAL ET DOUANIER 
Article 34 : Dispositions generates
À l'exception des taxes mentionnées expressément dans le présent accord et qui s'appliquera selon les modalités définies dans le présent accord, l'investisseur et de l'IMD, leurs sociétés affiliées et sous-traitants de connexion ne seront soumis à aucun impôt en Guinée pendant toute la durée de la présente entente.
Article 36 : Regime fiscal applicable a la phase d’exploitation 
36.1 Contribution au developpement local 
A compter de la Date de Mise en Production Commerciale, IMD sera assujettie a une contribution annuelle au developpement local a un taux de 1% (un pour cent) du chiffre d’affaires realise sur la bauxite exportee. Pour la bauxite transformee en alumine I’assiette de la contribution au developpement local au taux de 1% (un pour cent) sera la valeur Fob de la bauxite CBG, ajustee pour la teneur en alumine. Les conditions d’utilisation de cette contribution au developpement local seront definies d’un commun accord entre les Parties aux presentes et les communautes locales beneficiaires. 
36.5 Impot sur les societes et impot sur le benefice additionnel 
(A) à partir de la première année financière suivant l'expiration de la période de dix (10) ans à compter de la date de la production commerciale d'un train d'alumine, de l'IMD, toute société de projet concerné et sous-entrepreneur doit payer l'impôt sur le revenu à l'égard de la production d'alumine (hat former au taux de trente-cinq pour cent (35%).
(B) au cours de cette période de dix (10) ans, l'investisseur à l'IMD ou toute société de projet concerné devra payer une somme forfaitaire annuelle de l'impôt sur le revenu, le montant et les modalités d'attribution sont fixés en vertu d'un amendement au présent accord.</t>
  </si>
  <si>
    <t>36.7 Report des deficits 
société de projet ou le sous-traitant doit être plus reportables six (6) ans suivant le dernier exercice financier de pertes après l'expiration du délai de dix (10) ans l'exonération de l'impôt. Amortissements différés au cours des années une perte,
- y compris les remboursements des dépenses de l'établissement d'origine, peuvent être accumulés et différé au cours de la période de dix (10) années financières subséquentes jusqu'à concurrence du montant du revenu imposable.</t>
  </si>
  <si>
    <t xml:space="preserve">Mining Tax on Bauxite 
IMD shall be subject to the tax on exported bauxite at a rate of 10% of the FOB value of CBG Bauxite, adjusted for alumina content, Mining Tax on Bauxite Converted into Alumina:  rate of 5% of the FOB value of CBG Bauxite, adjusted for alumina content, in accordance with the provisions of Article 139 of the Mining Code. </t>
  </si>
  <si>
    <t xml:space="preserve">37.2 Matériel d'importation temporaire, matériaux, machines, appareils, appareils, véhicules utilitaires et de transport, autres véhicules lourds et génératrices électriques importés par l'investisseur. IMD, leurs Sociétés Affiliées et les Sous-Traitants, destinés aux travaux de construction et aux travaux d'extension éventuels bénéficieront du régime de l'admission temporaire. 
A l'expiration des travaux, ces marchandises doivent être réexportées en franchise de tout impôt ou droit Régime douanier applicable à la phase d'exploitation A partir de la date de production commerciale, l'Investisseur, IMD, leurs Sociétés Affiliées et les Sous-Traitants seront tenus de payer les droits de douane et taxes en vigueur à la date du présent Accord en rapport avec leurs activités, à l'exception des conditions suivantes 
- Les fournitures importées appartenant à la deuxième (2e) catégorie prévue à l'article 153 du Code minier, à savoir les matières premières ou consommables nécessaires à la transformation du minerai en minerai fini et les produits semi-finis sur place et tous les produits pétroliers nécessaires à la production d'énergie à ces fins sont exonérés de taxes et de droits de douane. 
- Les fournitures importées appartenant à la première (1sl) et à la troisième (3e) catégories définies à l'article 153 du Code minier, à savoir, d'une part, les équipements, le matériel et les machines lourdes, les machines et véhicules, à l'exception des véhicules de tourisme présentés comme investissement en capital, et d'autre part les matières premières ou consommables utilisées pour l'extraction et la valorisation du minerai, lorsqu'ils sont importés à des fins minières et industrielles, sont assujettis à une taxe à l'importation à un taux fixe de 5,6 % de la valeur FAB de ces fournitures. 
Aucun droit de douane n'est dû sur l'équipement, le matériel, la machinerie lourde et les machines participant directement à l'exploitation de l'infrastructure ferroviaire et portuaire. le transport nécessaire au projet. 
38.1 importation des produits pétroliers nécessaires à la mise en œuvre du projet 
(A) Les produits pétroliers (à l'exception de l'essence) nécessaires à la mise en œuvre du Projet peuvent être importés par l'Investisseur, IMD, leurs Sociétés Affiliées et les Sous-Traitants et doivent respecter les spécifications en vigueur. Ils sont exonérés de toute taxe (TVA comprise). </t>
  </si>
  <si>
    <t xml:space="preserve">36.13 Taxe sur la valeur ajoutee 
(A) L’lnvestisseur, IMD, les Societes Affiliees et les Sous-Traitants seront exoneres de taxe sur la valeur ajoutee sur I’ensemble des importations necessaires au Projet, a I’exception des equipements et articles exclusivement destines a (’usage personnel de leurs salaries. 
(B) L’lnvestisseur, IMD, les Societes Affiliees et les Sous-Traitants etabliront annuellement la liste des equipements a importer et veilleront a ce que les equipements concernes soient exclusivement utilises dans le cadre du Projet. Cette liste, apres avoir ete communiquee au Centre de Promotion et de Developpement Miniers, sera approuvee conjointement par le ministre charge des Finances et le ministre charge des Mines, dans un delai maximal de trente (30) jours a compter de la date de reception de cette liste. 
(C) L’lnvestisseur, IMD, les Societes Affiliees et les Sous-Traitants seront egalement exonerees de taxe sur la valeur ajoutee sur I’ensemble des achats et services necessaires au Projet. Cet article s’appliquera a tout Sous-traitant guineen ou etranger implique dans le Projet en Guinee, cette exoneration ne s appliquant qu’aux achats et services necessaires au Projet. Les certificats d’exoneration, approuves conjointement par les ministre en charge des Mines et des Finances, seront adresses par I’lnvestisseur et IMD aux Sous-Traitants en question. 
</t>
  </si>
  <si>
    <t>The rate of this withholding tax is fixed as follows: 
10% as regards service-providers; 
10% after deduction of all expenses committed in the context of the contract as regards all other Direct Sub-Contractors. 
These withholding taxes are for the account of the service providers and Direct Sub- contractors and will be paid to the State by the Company. 
The Company will be subject to a tax on income from securities at a rate of fifteen per cent (15%) of the distributed profits and percentages.  Withholding tax on rental income at a rate of fifteen per cent (15%) of the rental income paid to natural persons who are owners of rented buildings. 
29.6. : A withholding tax at a rate of six per cent (6%) on the salaries paid within and outwith Guinea</t>
  </si>
  <si>
    <t xml:space="preserve">https://resourcecontracts.org/contract/ocds-591adf-9642814017/view#/pdf </t>
  </si>
  <si>
    <t xml:space="preserve">Liberia Revenue Code with 2011 amendments included </t>
  </si>
  <si>
    <t>Section 705. Determination of Taxable Income of Mining Projects
(b) Deductions Allowed from Gross Income....
(2) An allowance for depreciation of mining plant and equipment in accordance with the depreciation
rules of Chapter 2, subject to the special rule of Section 706.</t>
  </si>
  <si>
    <t>Section 702. Rate of Tax
(a) Rate. The rate of tax on taxable income from a mining project shall be 30 percent.
(b) Surtax on Income from High-Yield Projects. Income from a high-yield mining project, as defined in Section 730, shall be subject to a higher marginal rate of income tax on taxable income under the conditions and using the calculation method set out in that section.</t>
  </si>
  <si>
    <t xml:space="preserve">Section 611. Special Rule for Net Operating Loss Carry forward
For the purpose of determining a contractor's taxable income from a renewable resource project, the Section 203(e) period for carryforward of net operating loss shall begin with the first tax period in which commercial production begins and shall be seven years However, carry forward of unclaimed interest does not expire. Section 612. Special Rule for Interest Deduction (a) Carryforward Allowed. Interest incurred in a tax period and subject to the limitation of Section 203(d) may be carried forward to the next tax period. (b) Treatment. The amount of the carryforward is treated as interest incurred in the subsequent period, and is deductible to the extent permitted under Section 203(d). (c) No Expiration. The interest carryforward allowed by this Section does not expire. Sections 
</t>
  </si>
  <si>
    <t xml:space="preserve">Section 704. Royalties and Surface Rent
(a) (1) The surface rent is: 
(A) Land within a mineral exploration license area. US $0.20 (Twenty United States Cents) per acre. 
(B) Land within a mining license area. (i) Year 1-10 US $5.00 per acre. (ii) Year 11-25 US $10.00 per acre.
</t>
  </si>
  <si>
    <t>Section 704. Royalties and Surface Rent
(a) Royalties. A royalty is due and payable to the Government of Liberia at the time of each shipment and in the amount of the stated percent of the value of commercially shipped mineral, regardless of whether the shipment is a sale or other disposition: 
(1) Iron ore. 4.5 percent. 
(2) Gold and other base metals. 3 percent. 
(3) Commercial diamonds. 5 percent.</t>
  </si>
  <si>
    <t xml:space="preserve">Section 1708.
During the period from the inception of exploration until the date commercial production begins, a Chapter 7 mining project or petroleum project is allowed an import duty exemption of the following goods: (1) Plant or equipment (including four-wheel-drive motor vehicles but not sedans or luxury vehicles as defined by regulation) and capital spare parts for these goods; (2) Intermediate inputs (including but not limited to explosives, drilling mud, grinding balls, tires for trucks used in operations, and similar items specified in regulations); and (3) Raw materials, except that no exemption is permitted from the 10 percent duty on gasoline and gas oil. </t>
  </si>
  <si>
    <t>Section 17. Stability of Fiscal Regime for Mining, Petroleum, and Renewable Resource Projects
When entering into an agreement with a Chapter 6 contractor, or a Chapter 7 producer, the Government of Liberia is permitted to accept a clause stabilizing the following aspects of taxation to the terms under Code provisions for a period not to exceed 15 years from the effective date of the agreement: 
(1) The income tax rate; 
(2) The rate of royalty; 
(3) The special rule for extended net operating loss carryforward;
(4) The special rule for depreciation and other cost recovery; 
(5) The rate for withholding of tax on payments; 
(6) The exemption provided in Section 1001(e)(6) and 1001(g)(5); 
(7) The exemption provided in Section 1708(b); and 
(8) The exemption provided in Section 2009(i). ***</t>
  </si>
  <si>
    <t xml:space="preserve">Section 806. Tax Withholding on Payments to Nonresidents 
(f) Special Rule for Payments by Mining, Petroleum, and Renewable Resource Projects and Registered Manufacturers. In lieu of the rates otherwise applicable under this section, in the case of the following types of payments made to a resident by a mining project producer, petroleum project producer, or renewable resource project contract holder, the withholding rates stated below apply to the following withholding obligations- 
(1) Interest, 5 percent. 
(2) Dividends, 5 percent. 
(3) Payments for services, 6 percent.
</t>
  </si>
  <si>
    <t>Liberia Minerals and Mining Law, 2000</t>
  </si>
  <si>
    <t>Section 17.5 Income Tax and Other Taxes. 
All taxes, levies, fees and impost imposed or authorized by laws of Liberia shal be applicable to the Holder of Mineral Rights in respect of all Operations, and the Income received therefrom, permitted by this Law provided that the provisions of Sections 6.6 (c) of this Law shall apply to the Holders o Class A Mining Licenses.</t>
  </si>
  <si>
    <t>CHAPTER 17. FISCAL PROVISIONS Section 17.1 Fees for Mining and Quarry Licenses. 
The Minister and the Minister of Finance shall establish from time to time and publish in the Regulations, the rates and payments of fees for the grant of each Mineral Right  and the renewal, extension, continuation, assignment and transfer when applicable of any Mineral Right. Section 17.3 Surface Rentals. The Minister and the Minister of Finance shall establish from time to time and publish in the Regulations the annual surface rental fees to be paid by Holders of Mineral Rights on Land owned by Government.</t>
  </si>
  <si>
    <t xml:space="preserve">Section 17.4 Mineral Royalties.
There is hereby-imposed on all Minerals, royalties of not less than 3% but not more than 10% except silica sand and building and industrial minerals which shall not be more than 5%. </t>
  </si>
  <si>
    <t>Section 6.6 Mineral Development Agreement. … 
c) Government may agree to, and be bound by terms that set and fix the fiscal and tax obligations of the other party, but for no period longer than twenty-five (25) years and subject to periodic review of those terms every five (5) years. In order to consider any modifications of these terms that, due to substantial changes in circunstances  during the preceding five (5) years, the parties agree are warranted...</t>
  </si>
  <si>
    <t>Section 17.8. Incentive The National Investment Commission, in collaboration with the Ministry, shall consider, review and decide upon each request for investment incentives by a Holder of Mineral Rights in keeping with provisions of the Investment Incentives Code.</t>
  </si>
  <si>
    <t>MINERAL DEVELOPMENT AGREEMENT BETWEEN THE REPUBLIC OF LIBERIA AND KPO RESOURCES INCORPORATED</t>
  </si>
  <si>
    <t xml:space="preserve">20.1 Rate and Basis. 
a. the aggregate rate of tax applicable to the net taxable income of the Operator shall not exceed thirty percent (30%)
</t>
  </si>
  <si>
    <t xml:space="preserve">SECTION 20: INCOME TAXATION
20.1 .. c. in computing the Operator's net taxable income, the following shall be allowed as deductions from its gross income:
(i) in the year incurred. all expenditures on Operations, other than the capital cost of items of plant, equipment and Infrastructure and other than any payment made to an expatriate employee by the Operator as reimbursement for Taxes and Duties paid by such employee to the Government, or otherwise as specifically provided below;
</t>
  </si>
  <si>
    <t xml:space="preserve">SECTION 20: INCOME TAXATION
20.1 Rate and Basis .. (viii) any prior year losses, to the extent not used to offset taxable income in a previous year, but not to exceed five years except as provided by Law
20.2 Carry Forward Permitted. To the extent that, for any reason, any deduction is not claimed in a year in which it is claimable, it may be carried forward pursuant to the Revenue and Finance Law of Liberia or for such other period as may be provided by any amendment of such Law.
</t>
  </si>
  <si>
    <t xml:space="preserve">SECTION 22: SURFACE RENTAL
22.1 Contract Area. The Operator shall pay to the (Government, during each calendar year, a surface rental equal to Eight United States Cents per acre for land in the Exploration Area and Eighty United States Cents per acre for land in a Production Area.
</t>
  </si>
  <si>
    <t>SECTION 21: ROYALTIES
21.1 Royalty Rate. The Operator shall pay to the Government in Dollars a royalty at the percentage rate specified below on the proceeds paid to the Operator from the sale of Minerals recovered from a Production Area and sold by the Operator:
a. gold and diamonds. three percent (3%)
b. all other minerals to be agreed but not to exceed five percent (5%).
21.2 Royalty Basis. Royalty shall be determined on a Net Smelter Return basis for gold and Gross Revenue basis for diamonds.</t>
  </si>
  <si>
    <t>SECTION 23: OTHER PAYMENTS TO THE GOVERNMENT
23.1 Import Duties and Excise Taxes Pursuant to provisions of the Investment Incentive Code of Liberia, the Operator shall pay no Taxes and Duties with respect to the import, use or purchase of goods, equipment, vehicles and supplies (including medical training and educational supplies and housing and office materials furniture and supplies), and any other items required for and used in Exploration, Development and Production. The Operator shall, with regard to items not used in Exploration, Development and Production or otherwise exempt pursuant to this Section 23 pay import duties and excise taxes under Law but without prejudice to Section 18.10, at rates no higher than those payable by any other producer of Minerals in the Republic.                                                                                                     
23.2 Other Payments.
a. In respect of Operations and activities the Operator shall pay to the Government:
(i) import duty and excise tax. pursuant to the Revenue and Finance Laws, on gasoline;
(ii) ten percent (10%) of the import duty and excise tax under Laws, on consumables (other than fuels and oils);
(iii) the inspection fee (to a maximum cf one and one-naif percent (1 1/2%) of the import invoice) payable under Law in respect of the inspection or all imports (other than fuels and oils); and
(iv) Customs Users fee of two and one-half percent (2.5%) of the value of imports.
b. On the Effective Date of this Agreement pursuant to Section 2, the Operator shall pay to the Government for tho Mineral Development Fund Fifty Thousand Dollars (US$50.000)
23.3 Exemption From Other Taxes and Duties The Taxes and Duties and other amounts specifically provided in this Agreement to be paid to the Government are in lieu of all other Taxes and Duties and other amounts (except for ordinary taxes, fees and revenue charges of general application that are minor in</t>
  </si>
  <si>
    <t>https://resourcecontracts.org/contract/ocds-591adf-5231571717/view#/text</t>
  </si>
  <si>
    <t xml:space="preserve">MINERAL DEVELOPMENT AGREEMENT BETWEEN THE REPUBLIC OF LIBERIA AND BEA MOUNTAIN MINING CORPORATION </t>
  </si>
  <si>
    <t>SECTION 20: INCOME TAXATION 
20.1 Rate and Basis.
...
(ii) commencing in the year construction, acquisition or installation is completed, an allowance for depreciation of the items of plant, equipment and Infrastructure referenced in this Section 20.1(c), to be computed on a straight line basis in accordance with the rates specified in Appendix E (and if, in respect of an asset, no rate is specified, over three (3) years in the case of movable assets and five (5) years in the case of immovable assets);</t>
  </si>
  <si>
    <t xml:space="preserve">21.2 Rate and Basis. 
The Company shall be liable to taxation under provisions of  the Revenue Code on its net taxable income, which shall include capital gain, as follow: 
a. Commencing on the Effective Date, the Company shall be taxed on its net taxable income pursuant to Law; provided however, that during the fifteen (15)  year period following the effective Date such rate shall not exceed twenty-five percent (25%). </t>
  </si>
  <si>
    <t xml:space="preserve">21.2 Rate and Basis e. in computing the Company’s net taxable income, the following shall be allowed as deductions from its gross income: (viii) any prior year losses, to the extent not used to offset taxable income in a previous year, but not to exceed five years except as provided by Law; 
21.3 Carry Forward Permitted. To the extent that, for any reason, any deduction is not claimed in a year in which it is claimable, it may be carried forward pursuant to the Revenue Code or for such other period as may be provided by any amendment of such Law. 
</t>
  </si>
  <si>
    <t xml:space="preserve">SECTION 23: SURFACE RENTAL 
23.1 Contract Area. The Company shall pay to the Government, during each Contract Year, a surface rental equal to Eight United States Cents ($0.08) per acre for land in the Exploration Area and Two Dollars and Ninety Cents United States Cents ($2.90) per acre for land in a Production Area. However, the obligation to pay surface rentals with respect to any land leased to the Company pursuant to Section 10.2(b) shall accrue beginning on January 1st of the year following the year in which the land was either leased to the Company or acquired by the Government, whichever is later. Surface rentals under this Section shall not be payable with respect to Private Land in the Contract Area, or land in the Contract Area dedicated to use as schools, hospitals, clinics and roads or for other public or charitable purposes during the period of such dedication. The Company shall receive a credit against surface rentals to the extent of any payments it has made to reimburse the State pursuant to Section 10.2(b). 
</t>
  </si>
  <si>
    <t xml:space="preserve">SECTION 22: ROYALTIES 
22.1 Royalty Rate. The Company shall pay to the Government in Dollars a royalty at the percentage rate specified below on the proceeds paid to the Company from the sale of minerals recovered from a Production Area and sold by the Company: 
a. Gold, silver and diamonds, three percent (3%) 
b. all other minerals to be agreed but not to exceed five percent (5%) </t>
  </si>
  <si>
    <t>SECTION 24: OTHER PAYMENTS TO THE GOVERNMENT 
 24.1 Import Duties and Excise Taxes. Pursuant to provisions of the Investment Incentive Code of Liberia, the Company and Associates shall pay no Taxes and  Duties with respect to the import, use or purchase of goods, equipment, vehicles and supplies (including medical training mid education supplies and housing and office materials, furniture and supplies), and any other items required for and used in Exploration, Development and Production. The Company and Associates shall, with regard to items not used in Exploration, Development and Production or otherwise exempt pursuant to this Section 24, pay import duties and excise taxes under Law but, without prejudice to Section 18.10, at rates no higher than those payable by any other producer of Minerals in the Republic. 
24.2 Other Payments. 
a. In respect of Operations and activities the Company and Associates shall pay to the Government: 
(i) Import duty and excise tax, pursuant to the Revenue Code, on fuel at the rate of fifty percent (50%) of the import duty and excise tax provided by Section 1708(c) of the Code. When power generation is made available in said Contract Area by the Government or an agent of the Government that is (i) at a cheaper rate than is currently available with the use of fuel and (ii) is supplied in a quantity in excess of the Company’s peak power requirements on a consistently available basis, then the Parties will discuss and make the necessary adjustments considering that the fuel duty discount will only be applied to the remainder of the fuel  consumption necessary for mining operations and which cannot utilize grid power; 
(ii) Ten percent (10%) of the import duty and excise tax under Laws, on consumables (other than fuels and oils); 
(iii) During the term of the Agreement, be required to pay 10% of the Goods and Services Tax (GST) on consumables; 
(iv) During the term of the Agreement, the Company and its Associates shall be responsible for the payment of the BIVAC fees; 
(v) Commencing on the Effective Date and thereafter for the period of five (5) years following the Effective Date, the Company shall pay an annual 
 lump sum amount of Three Hundred Thousand Dollars (US$300,000.00) to be paid in two installment of One Hundred and Fifty Thousand Dollars (US$150,000.00) each on January 15 and July 15 of each Contact Year, in lieu of Customs User Fees (CUF) on items imported by the Company and its Associates into the Republic for use in the Operations; and</t>
  </si>
  <si>
    <t xml:space="preserve">21.1 The applicable Taxes and Duties set out in this Agreement shall be stabilized as of the Effective Date for the period of fifteen (15) years. </t>
  </si>
  <si>
    <t xml:space="preserve"> c. For the whole term of the Agreement, payments made by Company or any  person acting on behalf of the Company to nonresident and resident (Affiliates or non-Affiliate) for activities directly related to the Operations of the Company or the operating company, the withholding tax provided for by Sections 806 or 905 of the Revenue Code, will apply as follows: 
 a. For interest payment described in Section 806(1) (1) and Section 905(h) (1), tax shall be withheld at the rate of five percent (5%) of such payments. 
 b. For other payments described in Section 806(f) (3) and Section 905(h) (3), tax shall be withheld at the rate of six percent (6%) of such payments. 
 c. Except as provided in this Section or elsewhere herein (namely the exemption on withholding tax on dividends as provided at Section 21.2(b), the withholding tax will be governed by the provisions of the Revenue Code.   
21.2 Rate and Basis. The Company shall be liable to taxation under provisions of the Revenue Code on its net taxable income, which shall include capital gain, as follow: 
...
b. The Company and its shareholders shall not incur in the Republic, any taxation in connection with the distribution of dividends or any other reserves or assets; provided that, in the event that any new class of shares of the Company is issued to third parties, dividends paid to such third parties shall be subject to taxation in accordance with all provisions of law (including the Revenue Code). </t>
  </si>
  <si>
    <t>https://resourcecontracts.org/contract/ocds-591adf-5024464049/view#/pdf/page/46/annotation/14104 , https://resourcecontracts.org/contract/ocds-591adf-0585175110/view#/text</t>
  </si>
  <si>
    <t xml:space="preserve">MINERAL DEVELOPMENT AGREEMENT (MDA) DATED AUGUST 17, 2005 BETWEEN THE GOVERNMENT OF THE REPUBLIC OF LIBERIA (THE GOVERNMENT) AND MITTAL STEEL HOLDING A. G. AND MITTAL STEEL (LIBERIA) HOLDINGS LIMITED (THE CONCESSIONAIRE) AND AMENDMENT </t>
  </si>
  <si>
    <t xml:space="preserve">ARTICLE XXII
INCOME TAXATION
Section 1 Rate and Basis
 The CONCESSIONAIRE and its Associates shall be liable to taxation under provisions of the Minerals and Mining Law and the Revenue Code of Liberia (Act of 2000) on its net taxable income which shall include capital gains, as follows.
 The rate of net taxable income shall not be more than thirty percent (30%), which net taxable income shall mean its gross income from Production and other Operations, as well as its capital gains from the sale or disposition of any asset to, for the benefit of, any person, and any other income from business activity or investment, including currency gains when realized, less the deductions set forth in Article XXII, Sections 2 and 4.
 Notwithstanding the provisions above and any provisions of Law, the CONCESSIONAIRE and its Associates shall be exempt from taxation on net taxable income for at least five (5) years from the Effective Date of this Agreement. The CONCESSIONAIRE anticipates, in view of the size of the investment contemplated hereby, filing for an extension of the income tax relief period referred to in the foregoing sentence. In such event, the GOVERNMENT hereby agrees to consider such application in good faith and to facilitate its approval in accordance with the procedures provided for by the Revenue Code of Liberia Act of 2000 and the Investment Incentive Code of Liberia as in effect on the Effective Date.
 The CONCESSIONAIRE and its Associates shall not incur, in the Republic, any taxation in connection with the distribution by the CONCESSIONAIRE or its Associates of dividends or any other reserves or assets; provided that, in the event that any new class of shares of the CONCESSIONAIRE are issued to third parties, dividends paid to such third parties shall be subject to taxation in accordance with Law.
In lieu of the Taxes and Duties waived under Section 1 above, the CONCESSIONAIRE shall pay to the GOVERNMENT an annual lump sum amount of Four Hundred Thousand Dollars (US$400,000.00) to be paid in two instalment of Two Hundred Thousand Dollars (US$200,000.00) each on January 15 and July 15 of each concession Year.
</t>
  </si>
  <si>
    <t xml:space="preserve">Section 3 Carry Forward Permitted
To the extent that, for any reason, there is a net operating loss, it may be carried forward against taxable income until the fifth year following the fiscal year in which the net operating loss was incurred.
</t>
  </si>
  <si>
    <t xml:space="preserve">AMENDMENTS OF ARTICLE XXIV OF THE MDA (SURFACE RENTAL)
 A. The text of Section 1 (Concession Area) of Article XXIV of the MDA is hereby deleted in its entirety and replaced with the following:
The CONCESSIONAIRE shall pay to the GOVERNMENT, during each calendar year, a surface rental equal to a lump sum of Two Hundred Thousand Dollars (US$200,000.00) for the first two (2) years and Three Hundred Thousand Dollars (US$300,000.00) thereafter for the term of the Agreement subject to inflationary adjustment in accordance with the "GDP Implicit Price".
</t>
  </si>
  <si>
    <t>ARTICLE XXIII
ROYALTY
Section 1 Royalty Rate
The CONCESSIONAIRE shall pay to the GOVERNMENT, in Dollars, a royalty at the rate of four point five percent (4.5%) of the selling Price of each metric ton of commercially shipped Iron Ore for purposes of this Section, the "Selling Price" shall be a price based on the fair market value under international standards at time of shipment, FOB Buchanan for similar quality Iron Ore, with due consideration given to product cost, adjusted for factors including long-term volume commitments and freight differential.
The CONCESSIONAIRE shall pay to GOVERNMENT in Dollars a royalty at the rate of four point five(4.5%) parent of the invoiced sales of iron Ore FOB yekepa.
In the event that the CONCESSIONAIRE would build facilities to process iron Ore into higher added value products including but not limited to pellets, DRI and HBI, a lower rate of royalty shall be negotiated between the Parties prior to commencement of development of the necessary production facilities and royalties shall be paid in accordance with the terms of Section 1 of this Article XXIII but based on a negotiated index price, it being understood that the royalty rate of four point five percent (4.5%) shall remain constant.</t>
  </si>
  <si>
    <t>Section 1. Import Duties and Other Payments
For a period of five (5) years following the Amendment Effective Date, the CONCESSIONAIRE shall pay to the GOVERNMENT an annual lump sum amount of Four Hundred Thousand Dollars (US$400,000.00) to be paid in two installments of Two Hundred Thousand Dollars (US$200,000.00) each on January 15 and July 15 of each concession year, in lieu of import Duties on items listed on Appendix 1 imported by the Concessionaire and its Associates into the Republic and used in the Operations.
The CONCESSIONAIRE and its Associates shall:                                                                                                                                                                                                                    a. for a period of seven (7) years following the Amendment Effective Date, be required to pay only 50% of each of the import levy and sales tax on gasoline and diesel imposed by the Code with respect to gasoline and diesel used directly in connection with the Operations;
b. for a period beginning on the day after the fifth (5th) anniversary of the Amendment Effective Date and continuing through and including the tenth (10th) anniversary of the Amendment Effective Date, be required to pay only 40% of import Duties on items listed on Appendix 1 imported by the Concessionaire into the Republic and used in the Operations;
a. 50% concessionary rate of import levy, pursuant to the Revenue Code of Liberia (Act of 2000) on gasoline; and
The CONCESSIONAIRE shall be exempt from the payment of BIVAC or its successorâs fee of 1.5% on imports and exports. The imports and exports of the CONCESSIONAIRE shall be subject to inspection by BIVAC or its successor in keeping with procedures to be agreed upon by the Parties.</t>
  </si>
  <si>
    <t xml:space="preserve">Section 3. Withholding tax on Certain Payments to Nonresidents and Residents
For the period of ten (10) years following the Amendment Effective Date, payments made by Concessionaire or any person acting on behalf of the Concessionaire to nonresident and resident (affiliates or non-affiliates) for the activities directly related to the operations of the Concessionaire or the Operating Company, the withholding tax provided for by Sections 806 or 905 of the Revenue Code of Liberia Act of 2000, will be reduced as follows:
a. For interest payments described in Section 806(a) and Section 905(b), tax shall be withheld at the rate of nine (9) percent of such payments;
b. For other payments described in Section 806(d) and Section 905(e), tax shall be withheld at the rate of six (6) percent of such payments.
The above shall further apply, but not be limited, to any payments made to non-residents, including payments for goods and services, and payments of interest, dividends and other fixed or determinable income, provided that, without prejudice to Article XXII, Section I, the foregoing tax exemptions shall not be applicable to such payments made to non-residents in the event that there is a double taxation treaty between the Republic of Liberia and the applicable foreign country. For this purpose, the applicable withholding tax rate will in no event be higher than 10% of the paid amount.
</t>
  </si>
  <si>
    <t>Mining Concession Agreement entered into by and between Government of the Republic of Liberia and Bentley International Trading Corporation</t>
  </si>
  <si>
    <t xml:space="preserve">16.2 Income Tax. 
The Operator shall be subject to Liberian income tax laws of general application, except that notwithstanding any provisions of such laws.
(a) The rate of tax applicable to all the taxable income of the Operator shall be 50%.
</t>
  </si>
  <si>
    <t xml:space="preserve">16.2 Income Tax...(ii) A net loss for any taxable year or years shall be carried over, in chronological order, and deducted In the immediately succeeding taxable year or years until such loss shall have been fully absorbed against net taxable income determined without regard to this Section 16.2(b); provided, however, that net losses of the Operator incurred for any taxable year beginning after the end of the exploration period shall not be carried over to a year later than the fifth year succeeding the year of such loss; and
</t>
  </si>
  <si>
    <t>18.1 The Operator shall pay to the Government, in advance within one month after the beginning of each calendar year, an annual Surface Rental in an amount equal to the sum of:
(a) Ten Cents (10¢) per acre in respect of any surface area on the first day of a calendar year was part of the Exploration Area. -19-
(b) $1.00 par acre in respect of any Surface Area which on the first day of a calendar year was part of a Production Lot.</t>
  </si>
  <si>
    <t>17. ROYALTIES
17.1 Gold - - The Operator shall pay to the Government a royalty in respect of all Gold produced hereunder and shipped or otherwise disposed of by the Operator. The amount of such royalty shall be as follows: 
(a) for Gold: 4% of (I) the selling price f.o.b. Liberia of the Gold if sold in an arm's length transaction to a person who is not an affiliate, or (II) in all other cases, the fair market value, f.o.b. Liberia, of the Gold. For the purpose of this Section 17.1, "fair market value" shall be the means between the opening and closing prices of Gold on the London Gold Market on the date of sale, adjusted to reflect transportation and insurance costs. The royalty shall be paid monthly within one week of all Gold and/or Associated Minerals produced and/or sold during the proceeding month, stating the nature and amounts sold, the dates of sale, the applicable selling prices and any inventory of Gold and/or Associated Minerals on hand.</t>
  </si>
  <si>
    <t>MINERAL DEVELOPMENT AGREEMENT BETWEEN THE REPUBLIC OF LIBERIA AND AMLIB UNITED MINERALS INCORPORATED</t>
  </si>
  <si>
    <t xml:space="preserve">SECTION 20: INCOME TAXATION
20.1 Rate and Basis...
(viii) any prior year losses, to the extent not used to offset taxable income in a previous year, but not to exceed five years except as provided by Law;
20.2 Carry Forward Permitted. To the extent that, for any reason, any deduction is not claimed in a year in which it is claimable, it will not be carried forward to the succeeding year(s). However, adjustment shall be made to retain earnings of the year in which the deduction incurred.
</t>
  </si>
  <si>
    <t xml:space="preserve">22.1 Contract Area. The Operator shall pay to the Government, during each calendar year,a surface rental equal to Twelve United States Cents(US$0.12) per acre for land in the Exploration Area and One United States Dollar(US$1.00) per acre for land in a Production Area. However, the amount of surface rental for the calendar year 2002 shall be prorated for the number of calendar months in 2002 during which this Agreement is in effect (beginning with the calendar month in which the Effective Date occurs), and the obligation to pay surface rentals with respect to any land leased to the Operator pursuant to Section 10.2(b) shall accrue beginning on January 1st of the year following the year in which the land was either leased to the Operator or 
-26-percent (1 1/2%) of the import invoice) payable under Law in respect of the inspection of all imports (other than fuels and oils); and
b. On the Effective Date of this Agreement pursuant to Section 2 hereof, the Operator shall pay to the Government for the Mineral Development Fund, Fifty Thousand Dollars (US$50,000.00).
</t>
  </si>
  <si>
    <t>21.1 Royalty Rate. The Operator shall pay to the Government in Dollars a royalty at the percentage rate specified below on the proceeds paid to the Operator from the sale of Minerals recovered from a Production Area and sold by the Operator:
a. gold, three percent(3%), and
b. all other minerals to be agreed but not to exceed five percent (5%).</t>
  </si>
  <si>
    <t>https://resourcecontracts.org/contract/ocds-591adf-7392828771/view#/</t>
  </si>
  <si>
    <t>MINERAL EXPLORATION AGREEMENT ENTERED INTO BY AND BETWEEN THE REPUBLIC OF LIBERIA AND AFRICAN AURA RESOURCES LIMITED</t>
  </si>
  <si>
    <t xml:space="preserve">13.2 INCOME TAX. 
The Operator shall be subject to Liberian Income Tax Law of General Application, except that notwithstanding any provisions of such laws, the rate of tax applicable to all the taxable income of the Operator shall be thirty percent (30%).
</t>
  </si>
  <si>
    <t xml:space="preserve">15.1 The Operator shall make an annual payment of Five Thousand United States Dollars (US$5.000.00) for the grant or renewal of the Exploration License
15.2 The Operator shall make annual Rental payments of Eighteen United States Cents (US$0.18) per acre to the Government for all unsurrendered portions of the Exploration Area and Three United States Dollars (US$3.00) per acre for all areas operated under pilot mining.
</t>
  </si>
  <si>
    <t xml:space="preserve">14.0 ROYALTIES 
14.1 Gold: The Operator shall pay to the Government a royalty in respect of all gold discovered during exploration and produced under pilot mining. The amount of such royalty shall be 3% of the selling prices f.o.b. Monrovia for the Gold. The royalty shall be paid within thirty days of exports.
</t>
  </si>
  <si>
    <t xml:space="preserve">MINERAL EXPLORATION AGREEMENT BETWEEN THE REPUBLIC OF LIBERIA AND MAGMA MINERAL RESOURCES INC. </t>
  </si>
  <si>
    <t xml:space="preserve">13.2 INCOME TAX.
The Operator shall be subject to Liberian Income Tax Law of General Application, except that notwithstanding any provisions of such laws, the rate of tax applicable to all the taxable income of the Operator shall be thirty percent (30%). 
</t>
  </si>
  <si>
    <t xml:space="preserve">15.1 The Operator shall make an annual payment of Five Thousand United States Dollars (US$5.000 00) for the grant or renewal of the Exploration License 
15.2 The Operator shaH make annual lump sum rental payments of US$20,000 00 to the Government for all unsurrendered portions of the Exploration Area in the first two years and Eighteen US Cents (US$0 18) per acre thereafter The Operator shall also make a payment of Three United States Dollars (US$3.00) per acre for all areas oporatod under pilot mining 
</t>
  </si>
  <si>
    <t>14.0 ROYALTIES 
14.1 Gold 
The Operation shall pay to the Government a royalty in respect of all gold discovered during exploration and produced under pilot mining The amount of such royalty shall be 3% of the selling prices f o b Monrovia for the Gold and Diamond The royalty shall be paid within thirty days of export.</t>
  </si>
  <si>
    <t>https://resourcecontracts.org/contract/ocds-591adf-4909665590/view#/text</t>
  </si>
  <si>
    <t>MINERAL EXPLORATION AGREEMENT BETWEEN THE REPUBLIC OF LIBERIA AND T-REX RESOURCES INC</t>
  </si>
  <si>
    <t xml:space="preserve">13.2 INCOME TAX. 
The Operator shall be subject to Liberian Income Tax Law of General Application, except that notwithstanding any provisions of such laws, the rate of tax applicable to all the taxable income of the Operator shall be thirty percent (30%). 
</t>
  </si>
  <si>
    <t xml:space="preserve">15.0 Exploration Fees and SURFACE RENTAL 
15.1 The Operator shall make an annual payment of Five Thousand United States Dollars (US$5,000.00) for the grant or renewal of the Exploration License. 
15.2 The Operator shall make annual lump sum rental payments of US$40,000.00 to the Government for all unsurrendered portions of the Exploration Area in the first two years and Eighteen US Cents (US$0.18) per acre thereafter. The Operator shall also make a payment of Three United States [Dollars (US$3.00) per acre for all areas operated under pilot mining. 
</t>
  </si>
  <si>
    <t xml:space="preserve">14.0 ROYALTIES 
14.1 Gold: The Operation shall pay to the Government a royalty in respect of all gold discovered during exploration and produced under pilot mining. The amount of such royalty shall be 3% of the selling prices 
f.o.b. Monrovia for the Gold and Diamond. The royalty shall be paid within thirty days of export. 
</t>
  </si>
  <si>
    <t>MINERAL EXPLORATION AGREEMENT BETWEEN THE REPUBLIC OF LIBERIA AND GOLDEN VENTURES INC.</t>
  </si>
  <si>
    <t xml:space="preserve">13.2 INCOME TAX 
The Operator shall be subject to Ubenan Income Tax Law of General Application, except that notwithstanding any provisions of such laws, the rate of tax applicable to all the taxable income of the Operator shall be thirty percent (30%).
</t>
  </si>
  <si>
    <t xml:space="preserve">15.1 The Operator shall make an annual payment of Five Thousand United States Dollars (US$5.000 00) for the grant or renewal of the Exploration License
15.2 The Operator shall make annual lump sum rental payments of US$25,000.00 to the Government for all unsurrendered portions of the Exploration Area in the first two years and Eighteen US Cents (US$0.18) per acre thereafter The Operator shall also make a payment of Three United States Dollars (US$3.00) per acre for aN areas operated under pilot mining 
</t>
  </si>
  <si>
    <t xml:space="preserve">14.0 ROYALTIES 
14.1 Gold: The Operation shall pay to the Government a royalty m respect of all gold discovered during exploration and produced under pilot mining. The amount of such royalty shall be 3% of the selling prices 
f o b. Monrovia for the Gold and Diamond The royalty shall be paid within thirty days of export. 
</t>
  </si>
  <si>
    <t xml:space="preserve">MINERAL EXPLORATION AGREEMENT BETWEEN THE REPUBLIC OF LIBERIA AND LIBERTY GOLD AND DIAMOND MINING INC. </t>
  </si>
  <si>
    <t xml:space="preserve">13.2 INCOME TAX 
The Operator shall be subject to Liberian Income lax Law of General Application, except that notwithstanding any provisions of such laws, the rate of tax applicable to all the taxable income of the Operator shall be thirty percent (30%). 
</t>
  </si>
  <si>
    <t xml:space="preserve">15.1 The Operator shall make an annual payment of Five Thousand United States Dollars (US$5,000 00) for this grant or renewal of *w Exploration License 
15.2 The Operator shall make annual lump turn rental payments of US$40,000.00 to the Government tor an unsurrendered portions erf the Exploration Area in the test two years and Eighteen US Cents (US$0 18) per acre thereafter The Operator shall also make a payment of Three United States Dollars (US$3.00) per acre tor ail areas operated under pilot mining. 
</t>
  </si>
  <si>
    <t xml:space="preserve">14.0 ROYALTIES 
14.1 Gold: The Operation shall pay to the Government a royalty in respect of all gold discovered dunng exploration and produced under pilot mining The amount of such royalty shall be 3% of the selling prices 
f o b Monrovia for the Gold and Diamond The royalty shall be paid within thirty days of export 
</t>
  </si>
  <si>
    <t>https://resourcecontracts.org/contract/ocds-591adf-3014822399/view#/text</t>
  </si>
  <si>
    <t xml:space="preserve">MINERAL EXPLORATION AGREEMENT BETWEEN THE REPUBLIC OF LIBERIA AND G-10 EXPLORATION INC. </t>
  </si>
  <si>
    <t xml:space="preserve">13.2 INCOME TAX
The Operator shall be subject to Libenan Income Tax Law of General Application, except that notwithstanding any provisions of such laws, the rate of tax applicable to all the taxable income of the Operator shall be thirty percent (30%). 
</t>
  </si>
  <si>
    <t xml:space="preserve">15.1 The Operator shall make an annual payment of Five Thousand United States Dollars (US$5.000 00) for the grant or renewal of the Exploration License 
15.2 The Operator shall make annual lump sum rental payments of US$35.000 00 to the Government for all unsurrendered portions of the Exploration Area in the first two years and Eighteen US Cents (US$0 18) per acre thereafter The Operator shall also make a payment of Three United States Dollars (US$3 00) per acre for all areas operated under pilot mining 
</t>
  </si>
  <si>
    <t xml:space="preserve">14.0 ROYALTIES 
14.1 Gold: The Operation shall pay to the Government a royaltv in respect ol all gold discovered during exploration and produced under pilot mining The amount of such royalty shall be 3% of the selling prices 
f o b. Monrovia for the Gold and Diamond The royalty shall be paid within thirty days of export 
</t>
  </si>
  <si>
    <t xml:space="preserve">MINERAL EXPLORATION AGREEMENT BETWEEN THE REPUBLIC OF LIBERIA AND CRATON DEVELOPMENTS INC. </t>
  </si>
  <si>
    <t xml:space="preserve">13.2 INCOME TAX
The Operator shai be subject to Ubenan Income Tax Law of General Application, except that notwithstanding any provisions of such laws, the rate of tax applicable to all the taxable income of the Operator shall be thirty percent (30%). 
</t>
  </si>
  <si>
    <t xml:space="preserve">15.1 The Operator shall make an annual payment of Five Thousand United States Dollars (US$5.000 00) for the grant or renewal of the Exploration License 
16.2 The Operator shall make annual lump sum rental payments of US$20,000.00 to the Government for all unsurrendered portions of the Exploration Area in the first two years and Eighteen US Cents (US$0.18) per acre thereafter The Operator shall also make a payment of Three United States Dollars (US$3.00) per acre for all areas operated under pilot mining 
</t>
  </si>
  <si>
    <t>14.1 Gold: The Operation shall pay to the Government a royalty in respect of all gold discovered during exploration and produced under pilot mining. The amount of such royalty shall be 3% of the se*ng prices 
f o b. Monrovia for the Gold and Diamond The royalty shall be paid within thirty days of export</t>
  </si>
  <si>
    <t>https://resourcecontracts.org/contract/ocds-591adf-3311940054/view#/text</t>
  </si>
  <si>
    <t>WOODSIDE PETROLEUM PRODUCTION SHARING CONTRACT FOR OFFSHORE LIBERIA BLOCK LB â 15 BETWEEN THE REPUBLIC OF LIBERIA REPRESENTED BY
THE NATIONAL OIL COMPANY OF LIBERIA, AND WOODSIDE WEST AFRICA PTY. LTD.</t>
  </si>
  <si>
    <t xml:space="preserve">17.2 For the purposes of Article 17.1 the Contractor shall in respect of its net profit arising from petroleum Operations, be liable to corporate income tax under the laws and regulations in force in Liberia. Income tax rate applicable to Petroleum Operations carried but under this Contract shall be thirty (30%) percent, which shall be paid directly by the Contractor to the Government of Liberia.
</t>
  </si>
  <si>
    <t>MINERAL DEVELOPMENT AGREEMENT between THE GOVERNMENT OF THE REPUBLIC OF LIBERIA, CHINA-UNION (HONG KONG) MINING CO., LTD. and 
CHINA-UNION INVESTMENT (LIBERIA) BONG MINES CO., LTD</t>
  </si>
  <si>
    <t xml:space="preserve">14.3 Special Provisions. The following special fiscal provisions shall be applicable to the Concessionaire. 
a. The income tax rate applicable to the Concessionaire shall in no case during the first 25 Years exceed 25 % provided that taxable income shall be computed in accordance with Schedule 6 and otherwise by applicable Law.
The Concessionaire shall during the first 25 Years be exempt from the Surtax on high yield projects imposed by Sections 730-732 of Schedule 6. 
16.4 Mineral Development and Research Fund. On the First Payment Date and pursuant to Section 18.4 of the Mining Law, the Concessionaire shall make a one¬ 
time payment to the Government of US$50,000. Such amounts shall be paid into the general account of the Minister of Finance for the Mineral Development Fund. 
16.5 Other Support. The Concessionaire shall also make an annual contribution of US$100,000 during the Term of this Agreement, with the first annual payment 
due on the First Payment Date.
</t>
  </si>
  <si>
    <t xml:space="preserve">The Concessionaire shall be exempt from real property tax Surface Rent. In lieu of the amounts prescribed by Schedule 6, Surface Rent for all Land within the Concession Area shall be US$100,000 per year for the first 10 years after the Effective Date and US$250,000 per year for the next 15 years. 
16.6 Up-front Payment. In consideration of the rights granted to it hereunder, the Concessionaire shall pay the Government US$40,000,000 in cash, of </t>
  </si>
  <si>
    <t>SECTION 15 - ROYALTIES AND SURFACE RENT 
15.1 Royalties. The royalty rate for shipments or sales of Iron Ore in any month during the Term shall be as follows: 
(i) when the Index Price is US$100 per metric ton or less the royalty will be 3.25%, 
(ii) when the Index price is greater than US$100 per metric ton and less than US$125 per metric ton, the royalty will be 3.5%. 
(iii) when the Index Price is greater than US$125 per metric ton and less than US$150 per metric ton. ﻿the royalty will be 4.0%, and (jv) when the Index Price is US$150 per metric ton or more the royalty will be 4.5%.</t>
  </si>
  <si>
    <t xml:space="preserve">14.3 Special Provisions.
e. The Concessionaire shall be exempt during the first 25 Years from the payment of export taxes, if any, on Iron Ore.
f. The Concessionaire shall be exempt from all import duties on all goods related to Production or Operations during the first 10 Years but shall pay customs service (user) fees on any imports not subject to duty provided that such custom user fees shall be capped at $400,000 per year during the first 10 Years
</t>
  </si>
  <si>
    <t xml:space="preserve">14.4 Stabilzation
Any amendments, additions, revisions, modifications or other changes to the Revenue Code (or any similar Law) made after the Effective Date shall not be applicable to the Concessionaire except as this Agreement specifically provides for the matter to be governed by applicable Law. 
Furthermore, any future amendment, additions, revisions, modifications or other changes to any Law' (other than the Revenue Code (or any similar Law)) applicable to the Concessionaire or the Operations that would have the effect of imposing an additional or higher tax, duty, custom, royalty or similar charge on the Concessionaire shall not apply to the Concessionaire to the extent it would require the Concessionaire to pay such additional tax, duty, royalty or charge. 
</t>
  </si>
  <si>
    <t xml:space="preserve">14.3 Special Provisions.
d. As provided by Section 1001 of Schedule 6, the Concessionaire shall be exempt during the first 25 Years from the payment of the Goods and Services tax on capital goods used in (x) the conduct of Operations or (y) the construction and equipping of facilities 
</t>
  </si>
  <si>
    <t xml:space="preserve">14.3 Special Provisions.
c. In lieu of the withholding rates provided by Section 806 of Schedule 6 for non-residents and as provided by the Revenue Code for residents, the Concessionaire shall withhold tax on payments made to non¬ residents and residents at the following rates for the first 12 Years: 
i) Dividends, 0 percent. 
ii) Interest, 5 percent. 
</t>
  </si>
  <si>
    <t xml:space="preserve">https://resourcecontracts.org/contract/ocds-591adf-6387856838/view#/text </t>
  </si>
  <si>
    <t>MINERAL DEVELOPMENT AGREEMENT Between THE GOVERNMENT OF THE REPUBLIC OF LIBERIA PUTU IRON ORE MINING, INC., and MANO RIVER IRON ORE LTD.</t>
  </si>
  <si>
    <t xml:space="preserve">14.2 (e ) The corporate income tax rate is to be reduced to 25% for the initial term of the contract; However, the corporate income tax rate is to be 30%. 
SECTION 3 TERM OF THE AGREEMENT
The term of this Agreement commences on the Effective Date. The initial term of this Agreement is 25 years, subject to earlier termination as provided in this Agreement, and will be automatically extended to match any extension under Section 5.8(a) of the term of any Mining License
</t>
  </si>
  <si>
    <t xml:space="preserve">SECTION 707 - SPECIAL RULE FOR NET OPERATING LOSS CARRYFORWARD
For the purposes of determining taxable income of a mining project, the Section 203(e) period for carryforward of net operating loss shall begin with the first tax period in which commercial production begins and shall be seven years.
</t>
  </si>
  <si>
    <t>SECTION 704 - ROYALTIES AND SURFACE RENT
(b) Surface Rent. A producer who has entered into an MDA shall pay an annual surface rent.
(1) The surface rent is:
(A) Land within a mining exploration contract area. US$0.20 (Twenty United States Cents) per acre.
(B) Land within a mining license contract area.
(i) Contract Year 1-10 US$5.00 per acre.
(ii) Contract Year 1 1-25 US$10.00 per acre.
(2) Annual payments are due on or before the effective date of the agreement and on the agreement anniversary date thereafter.
(3) Surface rent amounts stated in this section shall be subject to inflationary adjustment in accordance with the GDP Implicit Price Deflator as published and revised from time to time by the U.S. Department of Commerce Bureau of Economic Analysis ("the deflator"). The inflation-adjusted rent shall be effective January 1 of each calendar year based on the ratio of the value of the revised deflator for the second quarter of the immediately preceding calendar year to the value of the revised deflator for the second quarter of 2008.</t>
  </si>
  <si>
    <t>SECTION 14 ROYALTIES, DETERMINATION OF FAIR MARKET VALUE, EXPORT SALES PRICE
14.1 Royalties.
a. The Company shall pay the Government a royalty of 4.5 percent (the “Royalty Rate”) multiplied by the fair market value determined in accordance with Section 703 of Exhibit 3 (such payment collectively, the "Royalty”).
(a) Royalties. A royalty is due and payable to the Government of Liberia at the time of each shipment and in the amount of the stated percent of the value of commercially shipped mineral, regardless of whether the shipment is a sale or other disposition:
(1) Iron ore. 4.5 percent.
(2) Gold and other base metals. 3 percent.
(3) Commercial diamonds. 5 percent.</t>
  </si>
  <si>
    <t>13.2 Fiscal Regime.
b. From the Effective Date until the expiry of five years following the Start of Commercial Production the Company shall be exempt from all import duties, customs and excise charges, and related fees, subject to the payment of a customs user fee as provided in the Revenue Code, on all modules, plant, equipment, construction material, machinery, and light and heavy vehicles, spare parts as well as raw materials, intermediate inputs and consumables (other than gasoline and gas oil), including those items referred to in Exhibit 7 to this Agreement.
d. The customs user fee in respect of all items not subject to the import duty as provided for by applicable Law shall be:
• US$400,000 per annum from the Effective Date until the date of commencement of construction of any Mine, Mining Plant or Infrastructure or the date which is 12 months following date on which a Mining License is issued, whichever is the earlier;
• US$600,000 per annum from the date of commencement of construction of any Mine, Mining Plant or Infrastructure or the date which is 12 months following date on which a Mining License is issued, whichever is the earlier, until the Start of Commercial Production; and
• 1.5% of the CIF Liberian Port value (within the meaning of the Revenue Code) of the imported goods thereafter.
For the avoidance of doubt, no customs user fees shall be payable in respect of any goods which are subject to import duty but will be subject to inspection fees.</t>
  </si>
  <si>
    <t xml:space="preserve">15 years stability 
</t>
  </si>
  <si>
    <t>13.3 Stabilization.
b. The Government hereby agrees that with respect to those items set out in this Section 14.3 the rates and provisions provided in this Agreement shall be fixed as of the Effective Date for the Term of this Agreement but not to exceed 15 years from the grant of the first Mining License (which shall extend to the end of the fiscal year applicable to the Company in which the 15th anniversary of the grant of the first Mining License occurs to the extent the anniversary does not fall on such date). For the avoidance of doubt, during such period any future amendment, additions, revisions, modifications or other changes to any Taxes and Duties (or the provisions or practice relating to any Taxes and Duties) applicable to the Company or the Operations that would have the effect of imposing an additional or higher Tax or similar charge on the Company or the Operations shall not apply to the extent itwould require the Company to pay such additional or higher Tax or similar charge, including any future amendment, additions, revisions, modifications or other changes in relation to any of the following:
i) The income tax rate;
ii) The rate of royalty on mineral production;
iii) The Special rule for extended net operating loss carry forward;
iv) The Special rule for depreciation and other cost recovery;
v) The rate for withholding of tax on payments;
vi) The exemption from goods and services tax in Sectioin 1001(e)(6) and 1001(g)(5);
vii) The exemption from import duties provided in Section 1708(b); and
viii) The exemption from real property taxes provided in Section 2009(ii).
ix) The exemption from export duties provided in Section 1701(a)(2).</t>
  </si>
  <si>
    <t xml:space="preserve">13.2 Fiscal Regime.
c. The Company shall withhold tax on payments made to nonresidents at the following rates:
(1) Interest, 5 percent;
(2) Payments for services, 6 percent; and(3) Dividends, 5 percent.
</t>
  </si>
  <si>
    <t xml:space="preserve">CONCESSION AGREEMENT AMONG THE GOVERNMENT OF THE REPUBLIC OF LIBERIA, WESTERN CLUSTER LIMITED, SESA GOA LIMITED, BLOOM FOUNTAIN LIMITED AND ELENILTO MINERALS AND MINING LLC. </t>
  </si>
  <si>
    <t xml:space="preserve">SECTION 702. RATE OF TAX 
(a) Rate. The rate of tax on taxable income from a mining project shall be 30 percent. 
</t>
  </si>
  <si>
    <t xml:space="preserve">16.7 Up-Front Payments. 
The Company shall pay to the Government a fee of US$25,000,000 (the “Up- Front Payment"), payable according to the following schedule: 
(i) US$ 12.5 million within ten (10) days after the Effective Date; and 
(ii) US$ 12.5 million within ninety (90) days after the first payment; 
</t>
  </si>
  <si>
    <t xml:space="preserve">SECTION 15 ROYALTIES, DETERMINATION OF FAIR MARKET VALUE, EXPORT SALES PRICE 
 15.1 Royalties. The Company shall pay the Government a royalty of 4.5 percent (the “Royalty Rate") multiplied by the fair market value.
</t>
  </si>
  <si>
    <t xml:space="preserve">14.2 Fiscal Regime. 
(c) From the Effective Date until the expiry of two (2) years following Start of Commercial Production with respect to the Production Area related to each Mining License, the Company shall be exempt from all import duties, and excise charges, but shall be subject to the payment of a Customs User Fee, on all modules, plants, equipment, construction material, machinery, and heavy vehicles, capital spare parts, raw materials (other than gasoline and gas oil), and intermediate inputs, all of 
(d) The Company shall pay a Customs User Fee not exceeding 1.5 percent (1.5%) of the C1F Liberian Port value of imported goods or US$10,000,00 per item, which ever is less.
</t>
  </si>
  <si>
    <t xml:space="preserve">14.2 Fiscal Regime. 
(b) 15 years stability but with periodic review (only with consent of both parties) every 5 years
</t>
  </si>
  <si>
    <t xml:space="preserve">14.2 Fiscal Regime. 
(b) Effective Date for the period equal to the lesser of the Term or 15 years provided that such Taxes and Duties may be subject to adjustment as a result of periodic review of those items every five years, if the Company and the Government mutually agree on any such adjustments as provided in Section 31.2. After the Effective date, should the Government reduce the applicable Taxes and Duties below those applicable to the Company then the Company will become entitled to such reductions upon providing notice to the Minister of Finance. 
</t>
  </si>
  <si>
    <t xml:space="preserve">14.3 Withholding Tax
(a) In the case of a transfer of an interest in the Company, the Company or any transferor of such interest shall pay a withholding tax to the Government of fifteen 15 percent of the value of all cash and other consideration received directly or indirectly by the transferor or any other entity
Bloom agrees that it shall withhold 15% of the consideration payable to Elenilto in the amount of US$13,500,000 (Thirteen Million Five Hundred Thousand Dollars) for the purchase of 51% of the outstanding shares of capital stock of the Company, which is US$90,000,000 (Ninety Million Dollars), and remit such amount to the Government directly from the escrow account by JPMorgan in accordance with applicable procedures
</t>
  </si>
  <si>
    <t xml:space="preserve">CODE GENERAL DES IMPÔTS SUIVANT LA LOI DE FINANCES 2015 </t>
  </si>
  <si>
    <t>Article 01.01.10.-
2...
Cet amortissement peut cependant être calculé suivant un système dégressif, compte tenu de la durée d’amortissement normale dans les conditions suivantes : 
a) L’amortissement des biens d’équipement, autres que les immeubles d’habitation, les chantiers et les locaux servant à l’exercice de la profession, peut être calculé suivant un système d’amortissement dégressif permanent.
b) Il est appliqué un taux fixe annuel de 30p.100 de la valeur résiduelle des biens.
c) Pour le calcul de la période d’amortissement, l’exercice d’acquisition est décompté pour une année entière même lorsque l’acquisition se situe en cours d’exercice, 
d) Les amortissements dégressifs qui auraient été différés au cours d’exercices déficitaires peuvent être imputés sur les résultats des premiers exercices bénéficiaires suivants, en plus de l’annuité afférente à ces exercices.</t>
  </si>
  <si>
    <t>CHAPITRE VII 
CALCUL DE L’IMPOT 
Article 01.01.14.-  I- Le taux de l’impôt est fixé à 20p.100. 
....Les entreprises nouvelles exerçant une activité industrielle, artisanale, agricole, minière, de transport, touristique, ou hôtelière sont affranchies de l'impôt sur les revenus et du minimum de perception pour les deux premiers exercices à compter de la date de leur constitution définitive.</t>
  </si>
  <si>
    <t>CHAPITRE IV 
BASE D’IMPOSITION                                                                                                                                                                                                                                                                                        
11° Du déficit subi au cours des exercices antérieurs qui n’a pas pu être déduit des résultats desdits exercices. Ce report peut être effectué sur une période de 5 ans. Cette déduction est opérée avant celle des amortissements différés. Toutefois, ne sont pas admis en deduction les déficits subis relatifs aux activités de marchés publics visés par l’article 06.02.01 et suivants.</t>
  </si>
  <si>
    <t xml:space="preserve">CHAPITRE II CHAMP D'APPLICATION 
SECTION I AFFAIRES TAXABLES 
 Article 06.01.02.- Les affaires réalisées à Madagascar par les personnes physiques ou morales qui, habituellement ou occasionnellement et d’une manière indépendante achètent pour revendre ou accomplissent des actes relevant d’une activité commerciale, industrielle, agricole, artisanale, minière, hôtelière, d’exploitation de jeux, de prestation de services ou de professions libérales, sont soumises à la taxe sur la valeur ajoutée sauf exonération expresse prévue par le présent texte.                                                                                                                                                                                                                                                                                  
CHAPITRE VI TAUX DE LA TAXE 
 Article 06.01.12.- Le taux normal de la taxe sur la valeur ajoutée est fixé à 20p.100. 
 Les exportations de biens et de services sont taxées au taux de 0p.100. </t>
  </si>
  <si>
    <t>Article 01.01.10
3 Les modalités d’application des provisions pour reconstitution de gisement du secteur minier seront fixées par décision du Ministre chargé de la réglementation fiscale.</t>
  </si>
  <si>
    <t xml:space="preserve">Loi n°2001-031 du 08 octobre 2002 établissant un régime spécial pour les grands investissements dans le secteur minier malagasy (LGIM) modifiée par la Loi n°2005-022 </t>
  </si>
  <si>
    <t xml:space="preserve">Article 48 - Des Taux de l’IBS.   
Sous réserve des dispositions des alinéas suivants, le taux de l’IBS applicable au Titulaire et à ses Sous-traitants est fixé à 25% ; et le taux de l'IBS applicable à l'Entité de Transformation et à ses Sous-traitants est fixé à 10%.   Alinéa 2 (nouveau).- Toutefois, « pour les projets qui visent les pierres précieuses et les métaux précieux, » à compter de l'exercice au cours duquel le Titulaire et l’Entité de Transformation réalisent ensemble un Taux de Rendement Interne (TRI) après impôt de 20% ou plus sur leurs résultats historiques, et pour tout exercice ultérieur en période de Taux de Rendement Interne (TRI) de l’ensemble des opérations du Titulaire et de l’Entité de Transformation de 20% ou plus, le taux de l'Impôt sur les Bénéfices des Sociétés (IBS) applicable au Titulaire et à l’Entité de Transformation sera de 35%.   
Alinéa 3 (nouveau).- Et, « pour les mêmes projets, » à compter de l'exercice au cours duquel le Titulaire et l’Entité de Transformation réalisent ensemble un Taux de Rendement Interne (TRI) après impôt de 25% ou plus sur leurs résultats historiques, et pour tout exercice ultérieur en période de Taux de Rendement Interne (TRI) de l’ensemble des opérations du Titulaire et de l’Entité de Transformation de 25% ou plus, le taux de l' Impôt sur les Bénéfices des Sociétés (IBS) applicable  au Titulaire et à l’Entité de Transformation  sera de 40%. 
Article 47.  De l’Exonération Temporaire du Minimum de Perception.   
Pour les cinq (5) premiers exercices fiscaux à compter de leurs Dates de Commencement de l’Exploitation Effective respectives, le Titulaire et ses Sous-traitants, ainsi que l’Entité de Transformation et ses Sous-traitants, ne sont pas soumis, au titre de l’Impôt sur les Bénéfices des Sociétés (l’IBS), au minimum de perception. Toutefois, ils paient l’impôt réel en cas de résultats bénéficiaires.   </t>
  </si>
  <si>
    <t xml:space="preserve">Article 50 - Des Déductions.  
Sont déductibles des revenus du Titulaire, de l’Entité de Transformation et/ou de leurs Sous-traitants, selon le cas,  imposables à l’IBS, en particulier : 
 1) (nouveau) tous les frais d’administration, redevances minières et autres droits et charges payés par le Titulaire conformément aux dispositions du Code Minier « en vigueur à la Date de Certification de l’Eligibilité de l’Investissement »; 
 2) la dotation du compte de provision pour la réhabilitation et la protection de l’environnement constitué par le Titulaire et/ou l’Entité de Transformation conformément à la réglementation en vigueur ; 
 3) les intérêts, frais, commissions et pénalités payés par le Titulaire ou l’Entité de Transformation au titre de ses emprunts dans le cadre du financement du Projet ; 
 4) toutes les charges fiscales payées par le contribuable qui ont un caractère professionnel, à l’exclusion de l’IBS, des frais de transaction, confiscation et pénalité de toute nature mises à sa charge en cas d’infraction à la loi, conformément aux dispositions de l’article 01-01-06, 4e du Code Général des Impôts ; 
 5) les amortissements réellement effectués dans les limites et conditions fixées par le Code Général des Impôts et confirmées dans la procédure de certification d'éligibilité comme il est exposé ci-dessus; 
 6) les amortissements qui auraient été différés au cours des exercices antérieurs déficitaires, jusqu’à l’épuisement desdits amortissements ; et 
 7) le déficit cumulé subi au cours des exercices antérieurs, qui n’a pas pu être déduit des résultats desdits exercices ; ce report de déficit peut être effectué sur une période de cinq (5) ans, et est opéré, le cas échéant, avant les amortissements différés. </t>
  </si>
  <si>
    <t xml:space="preserve">Article 50 - Des Déductions.  
 Sont déductibles des revenus du Titulaire, de l’Entité de Transformation et/ou de leurs Sous-traitants, selon le cas,  imposables à l’IBS, en particulier : 
7) le déficit cumulé subi au cours des exercices antérieurs, qui n’a pas pu être déduit des résultats desdits exercices ; ce report de déficit peut être effectué sur une période de cinq (5) ans, et est opéré, le cas échéant, avant les amortissements différés. 
</t>
  </si>
  <si>
    <t>Permis de recherche 10 15 20
Permis d’exploitation industrielle 75 100 200
Permis d’exploitation semi-industrielle 20 50 100</t>
  </si>
  <si>
    <t xml:space="preserve">TITRE VI
DU REGIME JURIDIQUE GARANTI
CHAPITRE PREMIER
DES DROITS ET OBLIGATIONS LIES AUX PERMIS MINIERS DU PROJET
Article 91. De la Redevance Minière.
La première vente des produits extraits donne lieu à la perception d’une redevance minière et d’une ristourne dont les montants respectifs sont équivalents à 0,60% et 1,40% de leur valeur.
</t>
  </si>
  <si>
    <t>Article 2 (nouveau).- De la Relation entre cette Loi et la Garantie de Stabilité Selon le Code Minier. 
Les dispositions de la présente loi sont stabilisées au profit des titulaires de permis miniers qui optent pour la garantie de stabilité exposée au Titre VIII du Code Minier en vigueur à la date de l’option. Par conséquent, le titulaire d'un permis de recherche minier qui s'engage à investir au moins le montant minimum pour bénéficier de la stabilité selon « les dispositions du Code Minier en vigueur à la date de l’option », et qui réalise cet investissement, pourra ainsi :   
• s'assurer de la stabilité des dispositions de la présente loi pendant la durée de stabilité garantie conformément « aux dispositions du Code Minier en vigueur à la date de l’option » ;  
• « s’assurer de la stabilité du seuil de l’éligibilité et des taux des changes pour le calcul de l’éligibilité de son investissement pendant 30 mois ; » 
• obtenir éventuellement la certification de l'éligibilité d'un Investissement dans un Projet conformément aux dispositions de la présente loi pendant cette durée ; et 
• bénéficier des dispositions de la présente loi pendant la Durée de l'Eligibilité.
Par ailleurs, les investisseurs dont le financement du Projet excède le seuil précisé à l'article 4, mais qui ne souhaiteraient pas obtenir la certification de l’éligibilité de leur investissement au régime spécial établi par la présente loi, peuvent opter pour la garantie de stabilité prévue par le Code Minier « en vigueur en ce moment ».  Le cas échéant, ils bénéficient de la garantie de stabilité dans les conditions prévues par le Code Minier « en vigueur en ce moment ».                                                    
TITRE II DES GARANTIES DONNEES PAR L'ETAT MALAGASY 
CHAPITRE PREMIER DE LA GARANTIE DE STABILITE DES REGIMES INSTAURES 
Article 27.  De la Garantie de Stabilité et de sa Portée.   
L’Etat Malagasy garantit l’application non discriminatoire des dispositions du régime spécial en matière des changes, et en matière fiscale, douanière et juridique exposées dans  la présente loi à l’égard de l’Investissement, du Titulaire et  de l’Entité de Transformation, et le cas échéant, des Soustraitants pendant la Durée de l’Eligibilité. 
En matières des changes, et en matière fiscale et douanière, le régime spécial consiste en l’application des dispositions constitutionnelles, légales et réglementaires en vigueur en la matière au 31 décembre 1999 en tenant compte des modifications relatives: 
1) aux mesures plus favorables au Titulaire, à l’Entité de Transformation, aux Sous-traitants ou aux Investisseurs, instituées par des actes législatifs ou réglementaires, prenant effet après le 31 décembre 1999 et avant la Date de Certification de l'Eligibilité ; et 
2) les dispositions de la présente loi. 
En matière juridique, le régime spécial consiste en l’application des dispositions Constitutionnelles, législatives et réglementaires en vigueur à la Date de Certification de l’Eligibilité, telles que modifiées par les dispositions de la présente loi.   
Sous réserve des dispositions de la présente loi, l’Investissement, le Titulaire, l’Entité de Transformation, les Sous-traitants et les Investisseurs restent soumis aux dispositions du régime de droit commun malagasy qui leur sont légalement et réglementairement applicables.                                                                                                                  
TITRE IV DU VOLET FISCAL DU REGIME GARANTI  
CHAPITRE PREMIER DES GENERALITES 
Article 46.  Des Dispositions Applicables du Code Général des Impôts.   
Au sens du présent Titre, sauf indication contraire précise, une référence au Code Général des Impôts veut dire le Code Général des Impôts de Madagascar, tel que modifié par la Loi de Finances Rectificative pour 1999 en date du 21 Avril 1999. Toutefois, en application des dispositions de l’article 27 ci-dessus, si des mesures fiscales plus favorables au Titulaire, à l’Entité de Transformation, aux Sous-traitants ou aux Investisseurs sont prises par des lois qui prennent effet entre le 21 Avril 1999 et la Date de Certification de l’Eligibilité de l’Investissement, elles sont applicables aux lieu et place des dispositions correspondantes dudit Code Général des Impôts, sans que le Titulaire, l’Entité de Transformation ou les Investisseurs aient  besoin de manifester leur volonté d’opter pour cet ajustement.</t>
  </si>
  <si>
    <t xml:space="preserve"> Les titulaires de permis de recherche de substances minérales bénéficient pendant toute la durée de la recherche de l'exonération de:
- la Taxe sur la Valeur Ajoutée (TVA) pour,
•leurs importations de matériaux et pièces de rechange nécessaires au _x000B_fonctionnement des matériels et équipements professionnels à l'exception des _x000B_matériaux de construction, des pièces de rechange automobile, de mobiliers ;
•les services fournis par les sous-traitants directs ;
    -l'Impôt Minimum Forfaitaire (IMF) ;
    -l'impôt sur les Bénéfices Industriels et Commerciaux ou l’Impôt sur les Sociétés;
    -la contribution des patentes ;
    -lacontributionàlaformationprofessionnelle;
    -droits d'enregistrement et de timbre ;
    -la Contribution Foncière Unique (CFU) ;
    -l'Impôt sur le Revenu des Valeurs Mobilières (IRVM) ;
    -la taxe d'apprentissage.
Les titulaires d'un permis de recherches ainsi que leurs sous-traitants directs sont exonérés de la TVA pour leurs importations de biens figurant sur la liste minière dûment approuvée à l'exclusion des biens exclus du droit à déduction conformément aux dispositions du Code des impôts.
Les importations de biens ne figurant pas sur la liste minière et les achats locaux sont passibles de la TVA. L’entreprise bénéficiera du remboursement de la TVA collectée dans le cadre des achats locaux des biens à l’exception des produits pétroliers.</t>
  </si>
  <si>
    <t>QIT-Fer et Titane Inc., Concession (Part 2), 1998</t>
  </si>
  <si>
    <t xml:space="preserve">19.1.2 Régime d'amortissement
Tous les biens corporels et incorporels inscrits à l'Actif de QMM SA et fiscalement amortissables conformément au code général des impôts malagasy ainsi que ceux mis à sa disposition dans le cadre de la convention d'occupation du domaine public ouvrent droit en faveur de QMM SA à l'amortissement fiscal. Le montant des amortissements fiscaux sera calculé selon le régime d'amortissement prévu par la législation malagasy et/ou selon le régime des amortissements de caducité tels qu'adaptés aux nécessités du projet conformément aux dispositions contenues dans l'annexe comptable et fiscale.
</t>
  </si>
  <si>
    <t>ARTICLE 19
DISPOSITIONS FISCALES
19 Impôt sur le Bénéfice des Sociétés (IBS) QMM SA est exonérée de l'IBS pendant les cinq premières années d'exploitation effective L'exploitation effective désigne l'exploitation commerciale, étant entendu toutefois que la période de mise au point industrielle et de formation de la main d'oeuvre qui précède l'exploitation commerciale ne doit pas excéder 12 mois.
 Si le début de l'exploitation effective a lieu en cours d'année, le premier exercice d'exonération à l'IBS court à partir de la date de cette exploitation effective jusqu'au 31 décembre de l'année suivante, soit un exercice exceptionnel supérieur à douze (12) mois.
 QMM SA est soumise à IBS au taux de 10% de la sixième à la sixième à la dixième année d'exploitation inclusivement.
 QMM SA est soumise à IBS au taux de 15% à l'issue de la dixième année d'exploitation et jusqu'à expiration du régime Fiscal privilégié prévu par la présente Conve
ntion.
 QMM SA est assujettie au paiement du droit minimum de l'IBS dans la limite de 5/1000 du Chiffre d'Affaire après la période d'exonération prévue au présent article. le montant impôt minimum s'impute sur le montant de l'IBS dû sur le bénéfice imposable.
 Les sociétés non-résidentes qui réalisent des travaux pour le compte du Projet seront passibles de l'IBS selon des modalités simplifiées figurant dans l'annexe fiscale et comptable.</t>
  </si>
  <si>
    <t xml:space="preserve">19.1.3 Report déficitaire
Les pertes peuvent être reportées sur les cinq exercices suivant l'exercice déficitaire. Toutefois, les amortissements réputés différés en période déficitaire, période d'exonération incluse, peuvent être cumulés et reportés sans limitation de temps sur les exercices subséquents jusqu'à atteindre le revenu imposable. S'il y a lieu, des corrections doivent être apportées pour tenir compte des variations des taux de change.
</t>
  </si>
  <si>
    <t xml:space="preserve">QMM SA versera à l’État une redevance minière de 2 % de la valeur de la production pendant toute la durée de la convention.
</t>
  </si>
  <si>
    <t xml:space="preserve">ARTICLE 18
Après la période d'exonération, les investissements réalisés donneront droit à des réductions d'impôt sur les bénéfices de 75 % du montant des investissements.
Les droits à réduction non utilisés peuvent être déduits de l'impôt au titre des exercices suivants dans la limite de 5 exercices consécutifs.
</t>
  </si>
  <si>
    <t xml:space="preserve">Pendant la durée de la convention, aucune décision législative ou réglementaire prenant effet après le 1er août 1996 ne peut avoir pour conséquence de supprimer ou restreindre à l'égard de QMM SA, ses affiliés ou actionnaires et employés les dispositions du régime privilégié dont ils bénéficient dans le cadre de la convention, ainsi que les principes fondamentaux du droit malagasy qui sont applicables à cette même date. Ce principe garantit notamment la stabilité des clauses de la convention.
En cas de modification imprévue des circonstances économiques bouleversant l'économie du projet au détriment de QMM SA, affilié ou actionnaire, non imputable à l'une de ces sociétés et non lié à la valeur de l'Ilménite sur le marché international, l’État prendra les mesures appropriées pour rétablir l'équilibre économique bouleversé, sauf cas de force majeure.
ARTICLE 21 AUTRES DISPOSITIONS
La stabilité du régime fiscal est garantie aux entreprises visées à l'article 18 selon les dispositions applicables au 1er août 1996 etdans les conditions prévues par la convention et en particulier l'annexe fiscale et comptable, tant pour l'assiette que pour les modalités de perception et contrôle. Le personnel expatrié bénéficiera de plus du régime de stabilité des charges sociales dont ils seront passibles à Madagascar. Il ne peut être rclamé à ces entreprises de taxes créées ou modifiées après cette date. Le régime fiscal ne peut être modifié que sur accord mutuel écrit entre l’État et QMM SA et après approbation législative.
En cas de modification des dispositions fiscales et douanières de droit commun, QMM SA peut choisir d'être régie par le droit commun et renoncer à toutes les dispositions du régime fiscal. Cette option est définitive et prendra effet dès sa notification officielle.
QMM SA peut choisir d'être régie par l'ensemble des dispositions fiscales et douanières accordées à un concurrent qui exerce une activité identique ou similaire à condition de renoncer à l'ensemble du régime fiscal. </t>
  </si>
  <si>
    <t xml:space="preserve">19.2 Impôt sur les Revenus de Capitaux Mobiliers (IRCM)
Les intérêts des emprunts contractés pour la réalisation des investissements nécessaires au projet et octroyé par des organismes prêteurs situés à l'étranger sont exonérés de l'impôt sur les revenus des capitaux mobiliers. QMM SA procédera à la retenue à la source au taux de 10 %, sur les dividendes distribués aux actionnaires étrangers et sur les intérêts payés par QMM SA à ces mêmes actionnaires au titre de leurs avances en compte courant, cette imposition étant libératoire de toute autre imposition qui pourrait être due à Madagascar par ces mêmes actionnaires dans le cadre de leur participation dans le projet.
</t>
  </si>
  <si>
    <t>19.1.5 Déductions du revenu imposable
Sont déductibles du revenu imposable la redevance minière et le montant total des intérêts et autres rémunérations et frais dus au titre des prêts et avances souscrits par QMM SA et affiliés.</t>
  </si>
  <si>
    <t>https://resourcecontracts.org/contract/ocds-591adf-8935235821/view#/</t>
  </si>
  <si>
    <t>CHAPTER 41:01
TAXATION
ARRANGEMENT OF SECTIONS - MALI TAX LAW</t>
  </si>
  <si>
    <t>ELEVENTH SCHEDULE
RATES OF INCOME TAX
Cap. 61:01
(ca) in the case of companies engaged in mining operations under a licence issued under the Mines and Mineral Act-
(i) 30 per cent of taxable income: Provided that an additional tax of 5 per cent of taxable income shall be charged in respect of all companies not
incorporated in Malawi;
(ii) an additional resource rent tax of 10 per cent shall be levied on profits after tax, if the company’s rate of return exceeds 20 per cent.</t>
  </si>
  <si>
    <t>12. Subject to this Part, where a person carrying on mining operations incurs mining expenditure in any year of assessment he shall be entitled to an allowance equal to 100 per cent of such expenditure in the first year of assessment.</t>
  </si>
  <si>
    <t>12. Subject to this Part, where a person carrying on mining operations incurs mining expenditure in any year of assessment he shall be entitled to an allowance equal to 100 per cent of such expenditure in the first year of assessment.
42. From the amount of assessable income there shall be deducted any assessed loss arising solely out of trading operations in Malawi, whether determined under this Act or any previous law, incurred by the taxpayer in any previous year of assessment to the extent to which such assessed loss has not been allowed as a deduction from his income of a previous year of assessment.
100% write-off of all eligible mining expenditures.</t>
  </si>
  <si>
    <t xml:space="preserve">Rates specified in the regulations are: 
- 5% generally or 10% for exports of rough uncut precious and semi-precious stones; and 
- 7% for exports of unprocessed industrial minerals
</t>
  </si>
  <si>
    <t xml:space="preserve">WHT 16.5%. Exemption for range of capital items.
</t>
  </si>
  <si>
    <t xml:space="preserve">http://www.mra.mw/assets/upload/downloads/Taxation_Act.pdf  </t>
  </si>
  <si>
    <t>[Chap6101]CHAPTER 61:01
MINES AND MINERALS - Malawi Mining Law</t>
  </si>
  <si>
    <t>SCHEDULE (reg. 5)
ROYALTY
2. Rates of royalty
Royalty is payable in respect of—
(a) building and industrial minerals at the rate of— (i) seven per cent of the gross value of the minerals where the minerals are exported in an unmanufactured state; or (ii) five per cent of the gross value of the minerals in any other case; 
(b) precious stones at the rate of— (i) ten per cent of the gross value of the minerals where the precious stones are exported as rough uncut stones; or (ii) five per cent of the gross value of the minerals in any other case;
(c) semi-precious stones at the rate of— (i) ten per cent of the gross value of the minerals where the semi-precious stones are exported as rough uncut stones; or (ii) five per cent of the gross value of the minerals in any other case;
(d) radioactive minerals at the rate of five per cent of the gross value of the mineral;
(e) precious metals at the rate of five per cent of the gross value of the minerals; or
(f) any other minerals at the rate of—(i) five per cent of the gross value of the minerals where the minerals are exported
in an unmanufactured state; or (ii) five per cent of the gross value of the minerals in any other case.</t>
  </si>
  <si>
    <t xml:space="preserve">Paladin (Africa) Limited, Paladin Energy Minerals NL, Kayelekera, Concession, 2007 </t>
  </si>
  <si>
    <t xml:space="preserve">ATTACHMENT "B" 
Item 1 Fiscal Regime ...
(b) the Taxation Act (Cap 41:01 of the Laws of Malawi) imposes a resources rent tax of 10% shall be levied on profits after tax if the Company's rate of return exceeds 20% per annum; but in the case of the Company, the resources rent tax is not to be payable by the Company for the Life of Mine; </t>
  </si>
  <si>
    <t xml:space="preserve">22. ROYALTY REGIME ...
22.2 (a) during the period the Company is obliged to pay a Royalty of 1.5%, any  additional costs or expenses incurred by the Company as a consequence of a country, other than Malawi and through which the yellowcake is to pass for the purposes of export, imposing such costs or expenses on the transport and export of that yellowcake; and The Company will pay the Royalty as follows: 
Years post commencement of sale of yellowcake Royalty Rate 1 to 3 1.5 % 
4 and onwards 3 % 
</t>
  </si>
  <si>
    <t xml:space="preserve">https://resourcecontracts.org/contract/ocds-591adf-4270474629/view#/ </t>
  </si>
  <si>
    <t xml:space="preserve">Nyala Mines Limited, Concession, 2008 </t>
  </si>
  <si>
    <t xml:space="preserve">ARTICLE 3
Government Obligations
1. In consideration of Nyala's agreement to issue ten percent (10%) of Nyala's equity to the Government pursuant to Article 2 (1) (d) and to pay the Sales Royalty, the Government agrees-
(b) that Nyala be exempt from Resource Rent Tax;
</t>
  </si>
  <si>
    <t>ARTILCE 3 Government Obligations
(d) that Nyala be exempt from Fuel Duty at the ruling rate for fuel used in direct mining operations only. The said fuel shall be purchased from an approved supplier in an approved manner. Approval shall be granted by the Malawi Revenue Authority upon a satisfactory submission by the supplier.</t>
  </si>
  <si>
    <t xml:space="preserve">ARTILCE 3 Government Obligations
(c) that Nyala be exempt from Value Added Tax on capital purchases for the use in the mining and processing of minerals
</t>
  </si>
  <si>
    <t xml:space="preserve">https://resourcecontracts.org/contract/ocds-591adf-1002152174/view#/ </t>
  </si>
  <si>
    <t>Code General des Impost - Mali Tax Law</t>
  </si>
  <si>
    <t>Article 51
Le bénéfice net est établi sous déduction de toutes charges, celles-ci comprenant notamment :
...
B)...Pourront faire l’objet d’un amortissement accéléré:
1. les matériels et outillages remplissant à la fois la triple condition:
a) d’être utilisés exclusivement pour les opérations industrielles de fabrication, de manutention et de transport
b) d’être normalement utilisables pendant plus de trois ans ;
c) d’avoir une valeur CAF frontière Mali au moins égale à 1.000.000 Francs.
Le taux applicable pour le calcul de cet amortissement accéléré est obtenu en multipliant le taux d’amortissement linéaire correspondant à la durée normale d’utilisation du bien par un coefficient fixé à 1,5. La première annuité d’amortissement calculée d’après leur durée d’utilisation normale pourra être double, cette durée étant alors réduite d’une année.</t>
  </si>
  <si>
    <t>Taux d'imposition des sociétés : 40, 5 %
Article 45
Les entreprises minières et pétrolières, qu'elles soient exploitées par des concessionnaires, des amodiataires, sous amodiataires ou par des titulaires de permis d'exploitation sont imposables à l'impôt sur les bénéfices industriels et commerciaux suivant des modalités prévues dans les législations particulières les concernant.</t>
  </si>
  <si>
    <t>Article 52
Les entreprises assujetties à l’impôt sur les bénéfices industriels et commerciaux sont autorisées à déduire de leur bénéfice imposable dans la limite d’un pour mille (1‰) de leur chiffre d’affaires les versements qu’elles ont effectués au profit des collectivités publiques ou d’oeuvres ou d’organismes d’intérêt général de caractère philanthropique, éducatif, scientifique, social, familial ou culturel.</t>
  </si>
  <si>
    <t xml:space="preserve">Article 60
En cas de déficit subi pendant un exercice, ce déficit est considéré comme une charge de l’exercice suivant et déduit du bénéfice réalisé pendant ledit exercice. Si ce bénéfice n’est pas suffisant pour que la déduction puisse être intégralement opérée, l’excédent du déficit est reporté successivement sur les exercices suivants jusqu’au troisième exercice qui suit l’exercice déficitaire.
</t>
  </si>
  <si>
    <t>Les produits miniers des groupes 1, 2, 3 et 4 sont soumis à un impôt special dit" Impôt Spécial sur Certains Produits (ISCO) " et à une redevance additionnelle dite taxé ad Valorem.
Les produits miniers des substances du groupe 5 sont soumis à une redevance additionnelle dite taxé ad Valorem.
La base taxable de l'ISCP est le chiffre d'affaires hors TVA.
La base taxable de la taxe ad valorem est la valeur départ carreau-mine des substances extraites, exportées ou non, en déduisant. Les frais et charges intermédiaires.
Les taux de l'ISCP et de la Taxe. Ad Valorem sont fixés par un décret pris en Conseil des Ministre</t>
  </si>
  <si>
    <t>Les revenus des valeurs mobilières sont passibles d’un impôt proportionnel dont le taux est fixé comme suit :
1. 15% pour les lots payés aux créanciers et aux porteurs d’obligations ;
2. 18% pour tous autres revenus.
Le taux de 18% visé à l’article précédent est ramené à :
1. 13% pour les intérêts, arrérages et autres produits des obligations représentées par des titres négociables en représentation d’emprunts contractés par des sociétés ayant leur siège au Mali ou qui exerçant une activité au Mali sont constituées sous une forme qui les rendraient imposables si elles avaient leur siège au Mali ;
2. 9% pour les intérêts, arrérages et autres produits des dépôts à vue ou à échéance fixe et des comptes courants ;
3. 10% pour les dividendes régulièrement mis en distribution. Les produits, lots et primes de remboursement des obligations versées à des personnes morales non établies dans l’un des pays membres de l’Union Economique et Monétaire Ouest Africaine sont exonérés de l’impôt sur le revenu des valeurs mobilières.
Cette exonération s’applique également aux personnes physiques fiscalement domiciliées hors de l’Union Economique et Monétaire Ouest Africaine.
Les dispositions de l’article 23.8 du  Code fiscal  ne sont pas applicables aux intérêts, arrérages et tous autres produits des comptes courants figurant dans les recettes provenant de l’exercice d’une profession industrielle, commerciale ou agricole ou d’une exploitation minière, sous la double condition que :
1. les contractants aient l’un et l’autre l’une des qualités d’industriel, de commerçant ou d’exploitant agricole ou minier ;
2. les opérations inscrites à un compte courant se rattachent exclusivement à l’industrie, au commerce ou à l’exploitation des deux parties.</t>
  </si>
  <si>
    <t xml:space="preserve">https://www.dropbox.com/s/oiixd14shqryro1/CODE%20DES%20IMPOTS.pdf?dl=0 </t>
  </si>
  <si>
    <t>CODE MINIER 2012 - Mali Mining Act</t>
  </si>
  <si>
    <t>130. ARTICLE 130 Les titulaires de permis d’exploitation, d’autorisation d’exploitation de petite mine et d’autorisation d’exploitation de carriers visées à l’article 101 du présent Code minier, bénéficient du régime de l’amortissement accéléré conformément aux dispositions du Code Général des Impôts.
CHAPITRE V : DU REGIME FISCAL ET DOUANIER PARTICULIER
135. ARTICLES 135 Les titulaires de permis d’exploitation ou d’autorisation d’exploitation de petite mine pourront, à leur demande, bénéficier du régime fiscal et douanier particulier correspondant au régime fiscal et douanier habituellement accordé aux titulaires de ces deux titres miniers. Ce régime particulier sera accordé dans les conditions suivantes:
a)effectuer des travaux d’extension d’activités anciennes au Mali, sur la base d’une étude de faisabilité préalablement approuvées par l’Etat ; le régime particulier ne s’appliquant qu’aux seules extensions et aux modifications des procédés;
b)effectuer des investissements représentant une importance particulière pour le développement de l’industrie minière au Mali.
La durée du régime et de deux ans pour les extensions liées aux modifications du procédé de transport et/ou de traitement des minerais.
L’octroi du régime particulier est constaté par un avenant à la convention d’établissement initiale, approuvé par décret du Chef du Gouvernement.
Les conditions d’application du régime fiscal et douanier particulier sont fixées dans le décret d’application du présent Code minier.</t>
  </si>
  <si>
    <t xml:space="preserve">128. ARTICLE 128 
Nonobstant les dispositions de l'articles 126 ci-dessus, les titulaires de permis d'exploitation, d'autorisation d'exploitation de petite mine bénéficient de la réduction du taux de l'impôt sur les Bénéfices Industriels et Commerciaux ou l'impôt sur les Sociétés (IBIC-IS) à 25% sur quinze ans suivant la date de démarrage de la production.
Les titulaires de permis d’exploitation ou d’autorisation d’exploitation de petite mine pourront, à leur demande, bénéficier du régime fiscal et douanier particulier correspondant au régime fiscal et douanier habituellement accordé aux titulaires de ces deux titres miniers. Ce régime particulier sera accordé dans les conditions suivantes :
    a)effectuer des travaux d’extension d’activités anciennes au Mali, sur la base d’une étude de faisabilité préalablement approuvées par l’Etat ; le régime particulier ne s’appliquant qu’aux seules extensions et aux modifications des procédés ;
    b)effectuer des investissements représentant une importance particulière pour le développement de l’industrie minière au Mali.
La durée du régime et de deux ans pour les extensions liées aux modifications du procédé de transport et/ou de traitement des minerais.
L’octroi du régime particulier est constaté par un avenant à la convention d’établissement initiale, approuvé par décret du Chef du Gouvernement.
Les conditions d’application du régime fiscal et douanier particulier sont fixées dans le décret d’application du présent Code minier.  
</t>
  </si>
  <si>
    <t xml:space="preserve">130. ARTICLE 130 
Les titulaires de permis d’exploitation ou d’autorisation d’exploitation de petite mine pourront, à leur demande, bénéficier du régime fiscal et douanier particulier correspondant au régime fiscal et douanier habituellement accordé aux titulaires de ces deux titres miniers. Ce régime particulier sera accordé dans les conditions suivantes :
a)effectuer des travaux d’extension d’activités anciennes au Mali, sur la base d’une étude de faisabilité préalablement approuvées par l’Etat ; le régime particulier ne s’appliquant qu’aux seules extensions et aux modifications des procédés ;
b)effectuer des investissements représentant une importance particulière pour le développement de l’industrie minière au Mali.
La durée du régime et de deux ans pour les extensions liées aux modifications du procédé de transport et/ou de traitement des minerais.
L’octroi du régime particulier est constaté par un avenant à la convention d’établissement initiale, approuvé par décret du Chef du Gouvernement.
Les conditions d’application du régime fiscal et douanier particulier sont fixées dans le décret d’application du présent Code minier. 
</t>
  </si>
  <si>
    <t xml:space="preserve">130. ARTICLE 130 
Les titulaires de permis d’exploitation ou d’autorisation d’exploitation de petite mine pourront, à leur demande, bénéficier du régime fiscal et douanier particulier correspondant au régime fiscal et douanier habituellement accordé aux titulaires de ces deux titres miniers. Ce régime particulier sera accordé dans les conditions suivantes :
    a)effectuer des travaux d’extension d’activités anciennes au Mali, sur la base d’une étude de faisabilité préalablement approuvées par l’Etat ; le régime particulier ne s’appliquant qu’aux seules extensions et aux modifications des procédés ;
    b)effectuer des investissements représentant une importance particulière pour le développement de l’industrie minière au Mali.
La durée du régime et de deux ans pour les extensions liées aux modifications du procédé de transport et/ou de traitement des minerais.
L’octroi du régime particulier est constaté par un avenant à la convention d’établissement initiale, approuvé par décret du Chef du Gouvernement.
Les conditions d’application du régime fiscal et douanier particulier sont fixées dans le décret d’application du présent Code minier. 
</t>
  </si>
  <si>
    <t>CHAPITRE V : DU REGIME FISCAL ET DOUANIER PARTICULIER
135. ARTICLES 135 
Les titulaires de permis d’exploitation ou d’autorisation d’exploitation de petite mine pourront, à leur demande, bénéficier du régime fiscal et douanier particulier correspondant au régime fiscal et douanier habituellement accordé aux titulaires de ces deux titres miniers. Ce régime particulier sera accordé dans les conditions suivantes :
a)effectuer des travaux d’extension d’activités anciennes au Mali, sur la base d’une étude de faisabilité préalablement approuvées par l’Etat ; le régime particulier ne s’appliquant qu’aux seules extensions et aux modifications des procédés ;
b)effectuer des investissements représentant une importance particulière pour le développement de l’industrie minière au Mali.
La durée du régime et de deux ans pour les extensions liées aux modifications du procédé de transport et/ou de traitement des minerais.
L’octroi du régime particulier est constaté par un avenant à la convention d’établissement initiale, approuvé par décret du Chef du Gouvernement.
Les conditions d’application du régime fiscal et douanier particulier sont fixées dans le décret d’application du présent Code minier.</t>
  </si>
  <si>
    <t xml:space="preserve">133. ARTICLE 133
Pendant la phase de recherche ou prospection, les matériels techniques, machines, appareils, véhicules utilitaires et groupes électrogènes importés par des titulaires d’autorisation de prospection ou de permis de recherche dans le cadre de leurs activités sont places sous le régime douanier de l’Admission Temporaire au prorota temporis gratuit pendant toute la durée de validité du permis de recherche ou de l’autorisation de prospection, conformément à la liste minière.
A l’expiration de l'autorisation de prospection ou du permis de recherche, ces matériels, machines, appareils, véhicules utilitaires et groupes électrogènes devront être réexportés. A moins que les bénéficiaires ne justifientde leur utilisation en phase d’exploitation. 
134. ARTICLE 134
Les titulaires de permis d’exploitation au d’autorisation d’exploitation de petite mine bénéficient des avantages ci-après pendant une période se terminant à la fin de la troisième année suivant la Date du démarrage de la production :
a)Le régime de l’admission temporaire au prorata gratuit pour les matériels,machines et appareils, engins lourds, véhicules utilitaires et autres bien placés sous ce régime et figurant sur la liste Minière.
b)L’exonération des tous droits et taxes d’entrée exigibles sur l’outillage, les produits chimiques, les produits réactifs, les produits pétroliers, huiles et graisses pour machines nécessaires à leurs activités, les pièces de rechange (à l’exclusion de celles destinées aux véhicules de tourisme et à tous véhicules à usage privé), les matériaux et les machines et appareils destinées à être intégrés à titre définitif dans les ouvrages et figurant sur la liste minière ;
c)L’exonération de tous droits et taxes de sortie, habituellement exigibles à la réexportation, pour les objectifs et effets du personnel ainsi que l’équipement ayant servi à l’exécution des travaux d’exploitation. </t>
  </si>
  <si>
    <t>135. ARTICLES 135
Les titulaires de permis d’exploitation ou d’autorisation d’exploitation de petite mine pourront, à leur demande, bénéficier du régime fiscal et douanier particulier correspondant au régime fiscal et douanier habituellement accordé aux titulaires de ces deux titres miniers. Ce régime particulier sera accordé dans les conditions suivantes :
a)effectuer des travaux d’extension d’activités anciennes au Mali, sur la base d’une étude de faisabilité préalablement approuvées par l’Etat ; le régime particulier ne s’appliquant qu’aux seules extensions et aux modifications des procédés ;
b)effectuer des investissements représentant une importance particulière pour le développement de l’industrie minière au Mali.
La durée du régime et de deux ans pour les extensions liées aux modifications du procédé de transport et/ou de traitement des minerais.
L’octroi du régime particulier est constaté par un avenant à la convention d’établissement initiale, approuvé par décret du Chef du Gouvernement.
Les conditions d’application du régime fiscal et douanier particulier sont fixées dans le décret d’application du présent Code minier.</t>
  </si>
  <si>
    <t xml:space="preserve">118. ARTICLE 118 
La stabilité du régime fiscal et douanier est garantie aux titulaires de titres miniers pendant la période de validité de leurs titres.
Pendant la période de validité des titres miniers, les assiettes et les taux des impôts et taxes demeureront tels qu'il existaient à la date de délivrance desdits titres et aucune nouvelle taxe ou imposition de quelque nature que ce soit ne sera applicable au titulaire ou bénéficiaire pendant cette période, à l'exception des droits, taxes et redevances minières ainsi que ceux qui pourraient être édictés par les organisations internationales dont le Mali est membre.
Cependant, en cas de diminution des charges fiscales et douanières ou leur remplacement par un régime fiscal et douanier plus favorable, les titulaires de titres miniers ne pourront opter pour ce régime plus favorable que s'ils l'adoptent dans sa totalité. 
</t>
  </si>
  <si>
    <t>127. ARTICLE 127 
Les titulaires de permis d'exploitation, d'autorisation d'exploitation de petite mine sont exonérés de la taxe sur la Valeur Ajoutée (T.V.A), pendant une période se terminant à la fin de la troisième Anne suivant la Date de démarrage de la production. 
135. ARTICLES 135 
Les titulaires de permis d’exploitation ou d’autorisation d’exploitation de petite mine pourront, à leur demande, bénéficier du régime fiscal et douanier particulier correspondant au régime fiscal et douanier habituellement accordé aux titulaires de ces deux titres miniers. Ce régime particulier sera accordé dans les conditions suivantes :
    a)effectuer des travaux d’extension d’activités anciennes au Mali, sur la base d’une étude de faisabilité préalablement approuvées par l’Etat ; le régime particulier ne s’appliquant qu’aux seules extensions et aux modifications des procédés ;
    b)effectuer des investissements représentant une importance particulière pour le développement de l’industrie minière au Mali.
La durée du régime et de deux ans pour les extensions liées aux modifications du procédé de transport et/ou de traitement des minerais.
L’octroi du régime particulier est constaté par un avenant à la convention d’établissement initiale, approuvé par décret du Chef du Gouvernement.
Les conditions d’application du régime fiscal et douanier particulier sont fixées dans le décret d’application du présent Code minier.</t>
  </si>
  <si>
    <t xml:space="preserve">About the Dividend tax
During the research and construction phase: exoneration;
During the exploitation phase: 16%;
About the Income (receveible) tax:
During the research and construction phase: exoneration;
During the exploitation phase: Exoneration
135. ARTICLES 135 
Les titulaires de permis d’exploitation ou d’autorisation d’exploitation de petite mine pourront, à leur demande, bénéficier du régime fiscal et douanier particulier correspondant au régime fiscal et douanier habituellement accordé aux titulaires de ces deux titres miniers. Ce régime particulier sera accordé dans les conditions suivantes :
    a)effectuer des travaux d’extension d’activités anciennes au Mali, sur la base d’une étude de faisabilité préalablement approuvées par l’Etat ; le régime particulier ne s’appliquant qu’aux seules extensions et aux modifications des procédés ;
    b)effectuer des investissements représentant une importance particulière pour le développement de l’industrie minière au Mali.
La durée du régime et de deux ans pour les extensions liées aux modifications du procédé de transport et/ou de traitement des minerais.
L’octroi du régime particulier est constaté par un avenant à la convention d’établissement initiale, approuvé par décret du Chef du Gouvernement.
Les conditions d’application du régime fiscal et douanier particulier sont fixées dans le décret d’application du présent Code minier. </t>
  </si>
  <si>
    <t xml:space="preserve">https://www.a-mla.org/masteract/46 </t>
  </si>
  <si>
    <t>Papillon Resources Limited, La Société d'Exploitation, Fékola, MOU, 2014</t>
  </si>
  <si>
    <t>Mali, Gounkoto SA - Gounkoto - Concession, 2012</t>
  </si>
  <si>
    <t>ARTICLE 15 : REGIME FISCAL ...
15.2 A compter de l'entrée en vigueur de la présente Convention et pendant les trois (3) premières années de production y compris la période de Mise en Valeur, Gounkoto, ses sociétés affiliées et ses sous traitants selon le cas seront exonérés de tous impôts, droits, contributions ou toutes autres taxes directes ou indirectes qu'ils auraient à acquitter personnellement ou dont de auraient à supporter la charge.
Nonobstant les dispositions ci-dessus, Gounkoto est soumise à l'impôt sur les bénéfices Industriels et commerciaux ou l'impôt sur les sociétés a compter de la 3eme année suivant la date de première production.</t>
  </si>
  <si>
    <t xml:space="preserve">The mining property tax: 50.000 Francs CFA/Km2/year for the three first years; After the three years 75.000 Francs CFA/Km2/year
</t>
  </si>
  <si>
    <t xml:space="preserve">ARTICLE 15 : REGIME FISCAL ...
15.2 A compter de l'entrée en vigueur de la présente convention et pendant les 3 premières années de production y compris la période de mise en valeur, Gounkoto, ses sociétés affiliées et/ou ses sous traitants selon le cas seront exonérés de tous impôts, droits, contributions ou toutes autres taxes directes ou indirectes qu'ils auraient à acquitter personnellement ou dont de auraient à supporter la charge à l'exception de la taxe ad valorem au taux de 3%
</t>
  </si>
  <si>
    <t>Gounkoto SA, ses Sociétés Affiliées et Sous-traitants bénéficieront des avantages douaniers ci-après pendant la phase de Mise en Valeur et pendant les trois (3) premières années de production suivant la Date de Première Production:
a) Régime de l'admission temporaire au prorata temporis gratuit pour les matériels, machines et appareils, engins lourds, véhicules utilitaires et autres biens destinés à être réexportés après les travaux de Mise en Valeur ou d'exploitation à l'exception de la redevance statistique (RS), du prélèvement communautaire (PC) et du prélèvement communautaire de solidarité (PCS) liquidés sous ce régime et qui restent dus.
b) Régime de droit commun pour les véhicules de tourisme utilisés pour les activités de Gounkoto SA ainsi qu'à tout véhicule destiné à un usage privé.
c) Exonération des droits et taxes d'entrées (à l'exception de la redevance statistique, le prélèvement communautaire et le prélèvement communautaire de Solidarité), exigibles sur l'outillage, les produits chimiques, les produits réactifs, les produits pétroliers, huiles et graisses pour machines nécessaires à leurs activités, les matériels informatiques et accessoires, les matériels de communication et accessoires, les pièces de rechange, (à l'exclusion de celles destinées aux véhicules de tourisme), les matériaux et les matériels, machines et appareils destinés à être incorporés définitivement à la mine.
16.2 Le personnel expatrié de Gounkoto SA, ses Sociétés Affiliées et Sous-traitants bénéficie pour ce qui concerne ses effets personnels, de l'exonération des droits et taxes, sur une période de six mois à compter de sa première installation au Mali.
16.3 A l'exportation, les Produits sont exonérés de tous droits et taxes de sortie, de toutes taxes sur le chiffre d'affaires à l'exportation et de tous autres droits perçus à la sortie durant la validité de la présente Convention. Le produit des ventes de ces exportations ne sera passible d'aucun impôt, direct ou indirect, et 14 les Parties, Gounkoto SA pourront disposer du produit en devises de telles ventes. 
16.4 A la réexportation, le matériel et l'équipement ayant servi à l'exécution des travaux de Mise en Valeur et d'exploitation seront exonérés de tous droits et taxes de sortie, habituellement exigibles. 
16.5 En cas de revente au Mali des articles importés en franchise en vertu des dispositions ci-dessus, Gounkoto SA et/ou ses Sociétés Affiliées et Sous-traitants ou leur personnel devront obtenir l'autorisation de l'Etat et resteront redevables des droits sur les articles revendus. Ces articles seront évalues conformément aux dispositions législatives et réglementaires en vigueur. 
16.6 Après les trois (3) premières années de production, Gounkoto SA, ses Sociétés Affiliées et Sous-traitants seront assujettis au paiement des droits et taxes douaniers applicables à la date de signature de la présente Convention à l'exception de ceux applicables aux produits pétroliers, huiles et graisses nécessaires à la production d'énergie, pour l'extraction, le transport et le traitement du minerai. 
Ces produits pétroliers, huiles et graisses nécessaires à la production d’énergie resteront exonérés de toutes taxes et tous droits douaniers pendant la durée de validité de la présente Convention. 
16.7 Pour les investissements complémentaires liés aux travaux d'extension des infrastructures existantes, construction de nouvelles infrastructures et/ou de développement souterrain objet d'une étude de faisabilité approuvée par l'Etat, Gounkoto SA bénéficiera d'une, exonération supplémentaire des droits et taxes d'entrées (à l'exception de la redevance statistique le prélèvement communautaire et le prélèvement communautaire de Solidarité), exigibles sur l'outillage, les matériels, machines, équipements et appareils destinés auxdits travaux d'extension et de développement on souterrain.</t>
  </si>
  <si>
    <t>Article 14 : GARANTIES GENERALES ACCORDÉES PAR L'ETAT 
L'Etat s'engage à garantir à Gounkoto, le maintien des avantages économiques et financiers et des conditions fiscales et douanières prévus dans le présent contrat a l'exception des taxes communautaires. Conformément à l'article 96 du Code Minier, l'Etat garantit à Gounkoto SA, le maintien du régime fiscal sous réserve des dispositions de l'article 14.1 de la présente Convention.
ARTICLE 15 : REGIME FISCAL
Pendant la durée de validité de la présente Convention, aucune modification ne pourra être apportée aux règles d'assiette, de perception de taxes et tarifs règlementaires, sans l'accord préalable écrit de Gounkoto SA selon le cas.
Toute disposition plus favorable qui serait prise après la date de signature du présent contrat, dans le cadre d'une législation générale, sera étendue de plein droit à Gounkoto.
Pendant la durée de validité de la présente Convention, Gounkoto SA ne pourra être soumise aux impôts, taxes et contributions perçus et liquidés par l'Etat dont la création viendrait à être décidée.
Il reste entendu que les droits et obligations des parties résultant de la présente convention cherchent à établir, au moment de la signature de ladite convention, l'équilibre économique (fiscal, douanier et financier) entre les parties.</t>
  </si>
  <si>
    <t>Mali, Utah - Syama - Concession, 1987</t>
  </si>
  <si>
    <t>Art. 28.3...
Exceptionnellement, pour les investissements effectues jusqu'a la date de Premiere Production lies a la construction de la Premiere Mine dans le cadre de la presente Convention, UTAH sera autorisee, a son choix apratiquer soit un amortissement aux taux fixes par les textes ci-dessus vises, soit un amortissement accelere au taux de 33-1/3% par an. UTAH devra notifier par ecrit a l'Etat trente (30) jours avant la cloture de son bilan d'exploitation correspondant a l'annee fiscale de la Premiere Production de la Premiere Mine, sa decision de pratiquer l'amortissement aux taux generalement applicables ou l'amortissement accelere.</t>
  </si>
  <si>
    <t xml:space="preserve">Article 28 - Dispositions Fiscales
Le régime fiscal défini par la présente Convention variera selon les différentes phases d'opérations.
28.1. Pendant la phase de Recherches et de mise en valeur de toute mine (la date d'Entrée en Vigueur de la présente Convention à la date de la Première Production), UTAH, ses société affiliées et/ou ses sous-traitants, selon le cas, seront exonérés de tous impôts, droits, contributions ou toutes autres taxes directes ou indirectes qu'ils auraient à acquitter personnellement ou dont ils auraient à supporter la charge à l'exception de :...
3 Le benefice net imposable de UTAH soumis a l'impot direct de 50% </t>
  </si>
  <si>
    <t xml:space="preserve"> -10 Francs CFA par Km2 pour la première annee;
- 20 Francs CFA par Km2 pour la deuxieme année;
- 30 Francs CFA par Km2 pour la troisleme Annee;
- 250 Francs CFA par Km2 pour les annees suivantes.
</t>
  </si>
  <si>
    <t>UTAH, l’Opérateur, la SEP et leurs sours-traitants bénéficieront des avantages douaniers cl-aprés durant la validité du Permis de Recherches et les cinq premitéres années de la Phase d’Exploitation :
a) Le régime de l’admission temporaire gratuit pour les matériels, machines et apparells, véhicules utilitaires et autres biens destinés à ētre réexportés après les travaux de Recherches ou d’Exploitation.
b) Le régime de l’importation temporaire pour les véhicules de tourisme utilisés pour les activités de UTAH.
c) Exonération des droits et taxes d’entrées, y compris la Contribution pour Prestations de Services particuliers rendus (CPS), exigibles sur l’outillage, les produits chimiques, huiles et graisses pour machines nécessaires à leurs activités, à l’exclusion des produits pétroliers et alimentaires, les piéces de rechange, (à l’exclusion de celles destinées aux véhicules de tourisme), les matériels, machines et apparells destinés à étre incorporés définitivement à la Mine.
29.2. Le personnel expatrie de UTAH beneficie pour ce qui concerne ses effets personneis. de l'exoneration des droits et taxes.y coopris la CPS.sur une periode de six mois a compter de sa premiere installation au mail.
29.3 A l'exportation, les produits sont exoneres de tous droits et taxes de sortie, y compris la CPS, durant la validite de la presente convention. Le produit des ventes de ces exportations ne sera passible d'aucun impot.direct ou indirect. et les parties pourront disposer du produit en devises de telles ventes.
29.4 A la reexportation, le materiel et l'equipement ayant servi a I'execution des travaux de Recherches et d'Exploitation seront exoneres de tous droits et taxes de sortie, y compris la CPS habituellement exigible.</t>
  </si>
  <si>
    <t xml:space="preserve">Article 27 - Garanties Générales Accordées par l'Etat
L'Etat s'engage à garantir à UTAH, la SEP et l'Opérateur la stabilité des conditions économiques, financières et fiscales L'Etat s'engage à garantir à UTAH, la SEP et l'Opérateur la stabilité des conditions économiques, financières et fiscales prévues dans la présente Convention. Toute modification pouvant être apportée à l'avenir à la loi et à la réglementation malienne, notamment au Code Minier, ne sera pas applicable à UTAH, la SEP et l'Opérateur, sans leur accord écrit préalable. Toute disposition plus favorable qui serait prise après la date de signature de la présente Convention, dans le cadre d'une législation générale, sera étendue de plein droit à UTAH, la SEP et l'Opérateur.
</t>
  </si>
  <si>
    <t xml:space="preserve">Mali, AGEM - Sadiola - Concession,1990
</t>
  </si>
  <si>
    <t xml:space="preserve">ARTICLE 16 - AVANTAGES FISCAUX
16.1 Pendant les cinq premières années suivant la date de première production de chaque mine, A.G.E.M, ses associés, ses affiliés et ses sous-traitants bénéficieront du régime fiscal de l'exonération de l'impôt sure les bénéfices, ou autres biens, à l'exclusion de ceux ]détailles ci-dessous:
a) des redevances superficiaires additionnelles per permis d'exploitation aux taux en vigueur à la date de signature de la présente Convention, conformément aux dispositions du Code Minier;
b) le taxe fixe ad valorem au taux de 5 % de la valeur départ champ définie à l'article 3.24, percue au choix de la société, soit au moment de la vente des produits à l'intérieur du Mali, soit lors du rapatriement des devises produites par l'exploitation;
c) la contribution forfaitaire à la charge des employeurs sur la base du total du montant brut des rémunérations, traitements et  salaires des employés;
d) les charges et cotisations sociales dues pour les employés confornément à la réglémentation en vigueur;
e) limpos sur les affaires at services et toute autre taxe pouvant le remplacer ulterieurement ou les taxes sur le chiffre d'affaires incorporees dans le prix des biens acquis et services rendus sur le marche local aux taux en vigueur a la signature de la presente Convention;
 f) les vignettes sur les vehicules a l'exception des vehicule: de chantier et/ou autre vehicule directement lie aux operations d'explopitation;
 g) les droits d'enregistrement; 
 h) les droits de timbres, a l'exception des droits de timbres sur toutes autres operations d'importation; toutefois ces droits seront dus dans les cas d'importation de vehicules, autres sque les vehicules de chantier et ou directement lies aux operations d'exploitation; 
 i) la taxe sur les contrats d'assurances souscrits aupres d'assurances residant au Mali;
 j) I'impot sur les benefices a compter de la sixieme annee de la date de premiere production, au taux en vigueur; 
 k) l'impot sur le revenu foncier et la taxe sur les biens de main-morte sous reserve des exonerations prevues a l'article 66 du Code Minier; 
 l) les droits de patente;
 m) la taxe de logement fixee au taux de 1 % de la masse salariale des employes;
 n) l'impot sur les revenus de valeur mobiliere normalement do sur les distributions faites par la societe de 'Exploitation, lorsque l'Etat n' pas pris la participation prevue a l'article 12.3, A.G.E.M, ses associes et affilies seront tenus en outre au paiement du droit sur le produit de la vente au taux de 7 % calcule sur la base du produit net de fondeur teqie defini a l'article 3.19 de la presente Convention.
</t>
  </si>
  <si>
    <t xml:space="preserve">A compter de l’Entrée en Vigueur de la présente Convention et pendant les trois premières années de Production, AGEM, la société d'exploitation et leurs Sociétés Affiliées et/ou leurs sous-traitants, selon le cas, seront exonérés de tous impôts (y compris la TVA et la TPS), droits, contributions ou toutes autres taxes directes ou indirectes qu'ils auraient à acquitter personnellement ou don't ils auraient à supporter la charge à l'exception de:
a) la taxe fixe de délivrance d'une Autorisation de Prospection 300.000 F
b) la taxe fixe de délivrance d'une Autorisation d'Exploitation 700.00 F 
c) la redevance superficiaire additionnelle pour les permis de recherche et autorisation de prospection, pendant toute la durée de la convention:
- 50 F/km² par an pour la premiére période:
- 100 F/km² par an pour le premier renouvellement;
- 200 F/km² par an pour le deuxiére renouvellement;
</t>
  </si>
  <si>
    <t>Article 16.1 
Pendant les 5 premières années suivant la date de première production de chaque mine, AGEM, ses associés, ses affiliés et ses sous-traitants bénéficieront du régime fiscal de l'exonération de l'impôt sur les bénéfices, ou autres biens, à l'exclusion du taxe fixe ad valorem au taux de 5 % de la valeur départ champ, perçue au choix de la société, soit au moment de la vente des produits à l'intérieur du Mali, soit lors du rapatriement des devises produites par l'exploitation.</t>
  </si>
  <si>
    <t>ARTICLE 7: - AVANTAGES DOUANIERS
AGEM, la société d'exploitation et les Sociétés Affiliées et sous-traitants bénéficieront des avantage douaniers ci-après durant la validité de l'Autorisation de Prospection pendant les trois (3) premières années de production
(a) Le régime de l'admission temporaire au 
a) prorata temporis gratuit pour les matériels machines et appareils, engins lourds, véhicules utilitaires et autres biens destinés à être réexportés après les travaux de prospection ou d'Exploitation. 
b) Le régime de droit commun pour les vchicules de tourisme utilisés pour les activités de la Consolidated Mining Corporation (West Africa) SA. et/ou de la Société d'Exploitation ainsi qu'à tout véhicule destiné à un usage privé. 
exigibles sur 1'outillage, les produits chimiques, les produits reactifs, les produits petroliers, huiles et graisses pour nachines necessaires a leurs activites, les pieces de rechange, (a l'exclusion de cellos destinees aux vehicules de tourisne), les materiaux et,les materiels, machines et appareils destines a atre incorpores definitivement a la Mine.</t>
  </si>
  <si>
    <t>ARTICLE 17: - ENGAGEMENTS DE L'ETAT 
Mali s'engage à garantir à AGEM, la société d'exploitation et leurs sous-traitants, la stabilité des avantages économiques et financiers et des conditions fiscales et douanières prévues dans la présente convention, pendant toute sa durée d'exécution. Toutes dispositions plus favorables qui seraient prises après la date de signature de la présente convention, seront étendues de plein droit à AGEM, la société d'exploitation et leurs sous-traitants sauf renonciation expresse de leur part.</t>
  </si>
  <si>
    <t>A compter de l’Entrée en Vigueur de la présente Convention et pendant les trois premières années de Production, AGEM, la société d'exploitation et leurs Sociétés Affiliées et/ou leurs sous-traitants, selon le cas, seront exonérés de tous impôts (y compris la TVA et la TPS),</t>
  </si>
  <si>
    <t>Mali, BHP - Morila - Concession, 1992</t>
  </si>
  <si>
    <t xml:space="preserve">Article 22. - Regime Fiscal ...
22.5 A compter de l’Entrée en Vigueur de la présente Convention et pendant les cinq premières années de Production, BHP Minerals International et la Société des Mines de Morila et leurs Sociétés Affiliées et/ou leurs sous-traitants, selon le cas, seront exonérés de l'impôt sur le bénéfice de société.
Au delà, L’impôt sur les bénéfices est prélevé  au taux de 35%,nonobstant les dispositions liées à la stabilité du régime fiscal.
</t>
  </si>
  <si>
    <t>22.5 e) BHP et/ou la S.A. sera autorisee a reporter a nouveau, pour ne periode de cing ans, toutes pertes d'Exploitation encourues apres la Premiere Production. A cette fin, les pertes d'Exploitation signifieront l'excedent de toutes deductions prevues a l'article 104 du Code Minier sur tous revenus prevus a l'article 103 dudit Code.</t>
  </si>
  <si>
    <t>A compter de l’Entrée en Vigueur de la présente Convention et pendant les trois premières années de Production,BHP Minerals International et la Société des Mines de Morila et leurs Sociétés Affiliées et/ou leurs sous-traitants, selon le cas, seront exonérés de tous impôts (y compris la TVA et la TPS), droits, contributions ou toutes autres taxes directes ou indirectes qu'ils auraient à acquitter personnellement ou don't ils auraient à supporter la charge à l'exception de:
a) la taxe fixe de délivrance d'une Autorisation de Prospection 300.000 F
b) la taxe fixe de délivrance d'une Autorisation d'Exploitation 700.00 F 
c) la redevance superficiaire additionnelle pour les permis de recherche et autorisation de prospection, pendant toute la durée de la convention:
- 50 F/km² par an pour la premiére période:
- 100 F/km² par an pour le premier renouvellement;
- 200 F/km² par an pour le deuxiére renouvellement;</t>
  </si>
  <si>
    <t>Article 22.2 ...
m) la taxe Ad-Valorem au taux de 3% de la valeur depart champ. IL faut entendre par la valeur depart champ, la valeur des Produits vendus a la raffinerie diminues de tous couts de raffinage ou de tout autre procede ou moyen de traitement necessaire a la transformation des Substances Minerales en produit fini commerical, des commissions pour la commercialisation des Produits, les couts de transport, pesage, analyses, le cas echeant qui n'ont pas deja ete deduits par l' acheterur.
n) la contribution pour Presentation de Services rendus au taux de 3% de la valeur depart champ telle que definie a l' article 22.2 (m) ci-dessus.</t>
  </si>
  <si>
    <t xml:space="preserve">Article 23. Regime Douanier
BHP Minerals International et la Société des Mines de Morila et les Sociétés Affiliées et sous-traitants bénéficieront des avantage douaniers ci-après durant la validité de l'Autorisation de Prospection pendant les trois (3) premières années de production
(a) Le régime de l'admission temporaire au 
a) prorata temporis gratuit pour les matériels machines et appareils, engins lourds, véhicules utilitaires et autres biens destinés à être réexportés après les travaux de prospection ou d'Exploitation. 
b) Le régime de droit commun pour les vchicules de tourisme utilisés pour les activités de la Consolidated Mining Corporation (West Africa) SA. et/ou de la Société d'Exploitation ainsi qu'à tout véhicule destiné à un usage privé. 
exigibles sur 1'outillage, les produits chimiques, les produits reactifs, les produits petroliers, huiles et graisses pour nachines necessaires a leurs activites, les pieces de rechange, (a l'exclusion de cellos destinees aux vehicules de tourisne), les materiaux et,les materiels, machines et appareils destines a atre incorpores definitivement a la Mine. </t>
  </si>
  <si>
    <t>Article 21. - Garanties Generales Accordees par l'Etat 
L'Etat s'engage à garantir à BHP Minerals International et la Société des Mines de Morila le maintien des avantages économiques at financiers at des conditions fiscales et douanières prévus dans la présente Convention. Toute modification pouvant être apportée à l’avenir à la  Loi et à règlementation malienne, notamment au Code Miner ne sera pas applicable la Consolidated Mining Corporation (West Africa) S.A. et la Société d'Exploitation sans leur accord écrit préalable. Toute disposition plus favorable qui serait prise Apres la date de signature de la présente Convention, dans le cadre d'une législation générale, sera étendue de plein droit à la Consolidated Mining Corporation (West Africa) S.A. et la Société d'Exploitation.</t>
  </si>
  <si>
    <t>Article 22. - Regime Fiscal
A compter de l’Entrée en Vigueur de la présente Convention et pendant les trois premières années de Production, BHP Minerals International et la Société des Mines de Morila et leurs Sociétés Affiliées et/ou leurs sous-traitants, selon le cas, seront exonérés de tous impôts (y compris la TVA et la TPS),</t>
  </si>
  <si>
    <t>Mali, Eltin - Yatéla - Concession, 1994</t>
  </si>
  <si>
    <t xml:space="preserve">Article 22 - REGIME FISCAL ...
22.2 A compter de l’Entrée en Vigueur de la présente Convention et pendant les cinq premières années de Production, la Consolidated Mining Corporation (West Africa) S.A. , la Société d'Exploitation et leurs Sociétés Affiliées et/ou leurs sous-traitants, selon le cas, seront exonérés de l'impôt sur le bénéfice de société.
Au delà, L’impôt sur les bénéfices est prélevé  au taux de 35%,nonobstant les dispositions liées à la stabilité du régime fiscal.
</t>
  </si>
  <si>
    <t>14.6 ... c) Somilo sera autorisee a reporter a nouveau,pour une periode de cinq ans, toutes pertes d'exploitation encourues apres le Premiere Production. A cette fin, les pertes d'exploitation signifieront l'excedent de toutes deductions prevues a l'article 104 du Code Minier sur tous revenuus prevus a l'article 103 dudit Code.</t>
  </si>
  <si>
    <t>14.3 ... A compter de l’Entrée en Vigueur de la présente Convention et pendant les trois premières années de Production, la Consolidated Mining Corporation (West Africa) S.A. , la Société d'Exploitation et leurs Sociétés Affiliées et/ou leurs sous-traitants, selon le cas, seront exonérés de tous impôts (y compris la TVA et la TPS), droits, contributions ou toutes autres taxes directes ou indirectes qu'ils auraient à acquitter personnellement ou don't ils auraient à supporter la charge à l'exception de:
a) la taxe fixe de délivrance d'une Autorisation de Prospection 300.000 F
b) la taxe fixe de délivrance d'une Autorisation d'Exploitation 700.00 F 
c) la redevance superficiaire additionnelle pour les permis de recherche et autorisation de prospection, pendant toute la durée de la convention:
- 50 F/km² par an pour la premiére période:
- 100 F/km² par an pour le premier renouvellement;
- 200 F/km² par an pour le deuxiére renouvellement;</t>
  </si>
  <si>
    <t>ARTICLE 14.3 
...g) la taxe Ad-Valorem au taux de 3% de la valeur depart champ. Il faut entedre par la valeur depart champ, la valeur des Produits vendus a la raffinerie dimiunes de tous coots de raffinage ou de tout autre procede ou moyen de traitement necessaire a la transformation des substances minerales en produit fini commercial, des commissions pour la commercialisation des produits, les coots de transport, pesage, analyses, le cas echeant qui n'ont pas deja ete deduits par l'acheteur;
h) la contribution pour Prestation de Services Particuliers Rendus sur la vente des produits miniers nationaux instauree par la Loi N.91-32/AN-RM du 18 fevrier 1992 au taux de 3% de la valeur depart champ telle que definie a l'Article 14.3(g) ci-dessus.</t>
  </si>
  <si>
    <t xml:space="preserve">Article 23 - REGIME DOUANIER
la société d'Exploitation et les Sociétés Affiliées et sous-traitants bénéficieront des avantage douaniers ci-après durant la validité de l'Autorisation de Prospection pendant les trois (3) premières années de production
(a) Le régime de l'admission temporaire au 
a) prorata temporis gratuit pour les matériels machines et appareils, engins lourds, véhicules utilitaires et autres biens destinés à être réexportés après les travaux de prospection ou d'Exploitation. 
b) Le régime de droit commun pour les vchicules de tourisme utilisés pour les activités de la Consolidated Mining Corporation (West Africa) SA. et/ou de la Société d'Exploitation ainsi qu'à tout véhicule destiné à un usage privé. 
exigibles sur 1'outillage, les produits chimiques, les produits reactifs, les produits petroliers, huiles et graisses pour nachines necessaires a leurs activites, les pieces de rechange, (a l'exclusion de cellos destinees aux vehicules de tourisne), les materiaux et,les materiels, machines et appareils destines a atre incorpores definitivement a la Mine. </t>
  </si>
  <si>
    <t>Article 21 - GARANTIES GENERALES ACCORDEES PAR L’ETAT 
 L'Etat s'engage à garantir à la Société d'Exploitation le maintien des avantages économiques at financiers at des conditions fiscales et douanières prévus dans la présente Convention. Toute modification pouvant être apportée à l’avenir à la  Loi et à règlementation malienne, notamment au Code Miner ne sera pas applicable la Consolidated Mining Corporation (West Africa) S.A. et la Société d'Exploitation sans leur accord écrit préalable. Toute disposition plus favorable qui serait prise Apres la date de signature de la présente Convention, dans le cadre d'une législation générale, sera étendue de plein droit à la Consolidated Mining Corporation (West Africa) S.A. et la Société d'Exploitation.</t>
  </si>
  <si>
    <t>Article 22 - REGIME FISCAL 
A compter de l’Entrée en Vigueur de la présente Convention et pendant les trois premières années de Production, la Consolidated Mining Corporation (West Africa) S.A. , la Société d'Exploitation et leurs Sociétés Affiliées et/ou leurs sous-traitants, selon le cas, seront exonérés de tous impôts (y compris la TVA et la TPS),</t>
  </si>
  <si>
    <t>Mali, Somilo - Loulo - Concession, 1993</t>
  </si>
  <si>
    <t>ARTICLE 14 RÉGIME FISCAL
14.2...
A compter de l’entrée en vigueur de la présente contrat et pendant la période de mise en valeur [ensemble des activités couvrant les travaux de recherche complémentaires nécessaires élaboration de l'Etude de Faisabilité et à la mise en place des infrastructures d'exploitation], la Société des Mines de Loulo et ses sous-traitants seront exonérés de l'impôt sur les bénéfices.
A compter de la première production et pendant les trois premières années de production La Société des Mines de Loulo et ses sous-traitants selon le cas seront exonérés de l'impôt sur les bénéfices
Le bénéfice net imposable de la Société des Mines de Loulo, soumis a l'impôt direct au taux de 45% sera déterminé selon les dispositions des articles 103 et 104 du Code Minier sous réserve des définitions et modifications stipulées par l’article 14.6.</t>
  </si>
  <si>
    <t>ARTICLE 14.3 …
La redevance annuelle pour les permis et autorisations d'exploitation : -50,000 F/km2 par an.</t>
  </si>
  <si>
    <t>ARTICLE 14.3 
A compter de la première production et pendant les trois premières années de production. Somilo et ses sociétés affiliées et/ou leurs sous-traitants, selon le cas seront exonérés de tous impôts, droits, contributions ou toutes autres taxes directes ou indirectes qu'ils auraient a acquitter personnellement ou dont ils auraient a supporter la charge a l'exception de la taxe ad-valorem au taux de 3% de la valeur départ champ. Il faut entendre par la valeur départ champ, la valeur des produits vendus a la raffinerie diminués de tous coûts de raffinage ou de tout autre procédé ou moyen de traitement nécessaire à la transformation des substances minérales en produit fini commercial, des commissions pour la commercialisation des produits, les coûts de transport, pesage, analyses, le cas échéant qui n'ont pas déjà été déduits par l'acheteur.</t>
  </si>
  <si>
    <t>ARTICLE 28: MODIFICATIONS
Les droits et obligations des parties résultant du présent contrat cherchent a établir, au moment de la signature du contrat, l'équilibre économique entre les parties. Si au cours de l'exécution de la contrat, des variations très importantes dans les conditions économiques imposaient des charges sensiblement plus lourdes à l'une ou l'autre des parties que celles prévues au moment de la signature de la contrat, aboutissant a des conséquences inéquitables pour l'une ou l'autre des parties, il est convenu que les parties réexamineront les dispositions du  présent contrat dans un esprit d'objectivité et de loyauté afin de retrouver l'équilibre initial.</t>
  </si>
  <si>
    <t xml:space="preserve">Article 22 - REGIME FISCAL ..
A compter de l’Entrée en Vigueur de la présente Convention et pendant les cinq premières années de Production, la Consolidated Mining Corporation (West Africa) S.A. , la Société d'Exploitation et leurs Sociétés Affiliées et/ou leurs sous-traitants, selon le cas, seront exonérés de l'impôt sur le bénéfice de société.
Au delà, L’impôt sur les bénéfices est prélevé  au taux de 35%,nonobstant les dispositions liées à la stabilité du régime fiscal.
</t>
  </si>
  <si>
    <t>e) La Societe d'Exploitation sera aurorisee a reporter a nouveau; pour une periode de cinq ans, toutes pertes d'exploitation encourues apres la Premiere Production .</t>
  </si>
  <si>
    <t>Article 22 - REGIME FISCAL A compter de l’Entrée en Vigueur de la présente Convention et pendant les trois premières années de Production, la Consolidated Mining Corporation (West Africa) S.A. , la Société d'Exploitation et leurs Sociétés Affiliées et/ou leurs sous-traitants, selon le cas, seront exonérés de tous impôts (y compris la TVA et la TPS), droits, contributions ou toutes autres taxes directes ou indirectes qu'ils auraient à acquitter personnellement ou don't ils auraient à supporter la charge à l'exception de:
a) la taxe fixe de délivrance d'une Autorisation de Prospection 300.000 F
b) la taxe fixe de délivrance d'une Autorisation d'Exploitation 700.00 F 
c) la redevance superficiaire additionnelle pour les permis de recherche et autorisation de prospection, pendant toute la durée de la convention:
- 50 F/km² par an pour la premiére période:
- 100 F/km² par an pour le premier renouvellement;
- 200 F/km² par an pour le deuxiére renouvellement;</t>
  </si>
  <si>
    <t xml:space="preserve">Article 22 - REGIME FISCAL 
I) La Taxe Ad-Valorem au Taux de 3 % 
m ) La CPS au Taux de 3% </t>
  </si>
  <si>
    <t xml:space="preserve">Article 23 - REGIME DOUANIER 
La société ELTIN Minerals PTY Ltd,  la société d'Exploitation et leurs Sociétés Affiliées et sous-traitants bénéficieront des avantage douaniers ci-après durant la validité de l'Autorisation de Prospection pendant les trois (3) premières années de production
(a) Le régime de l'admission temporaire au 
a) prorata temporis gratuit pour les matériels machines et appareils, engins lourds, véhicules utilitaires et autres biens destinés à être réexportés après les travaux de prospection ou d'Exploitation. 
b) Le régime de droit commun pour les vchicules de tourisme utilisés pour les activités de la Consolidated Mining Corporation (West Africa) SA. et/ou de la Société d'Exploitation ainsi qu'à tout véhicule destiné à un usage privé. 
exigibles sur 1'outillage, les produits chimiques, les produits reactifs, les produits petroliers, huiles et graisses pour nachines necessaires a leurs activites, les pieces de rechange, (a l'exclusion de cellos destinees aux vehicules de tourisne), les materiaux et,les materiels, machines et appareils destines a atre incorpores definitivement a la Mine. </t>
  </si>
  <si>
    <t xml:space="preserve">Article 21 - GARANTIES GENERALES ACCORDEES PAR L’ETAT  
L'Etat s'engage à garantir à La société ELTIN Minerals PTY Ltd, et à la Société d'Exploitation le maintien des avantages économiques at financiers at des conditions fiscales et douanières prévus dans la présente Convention. Toute modification pouvant être apportée à l’avenir à la  Loi et à règlementation malienne, notamment au Code Miner ne sera pas applicable la Consolidated Mining Corporation (West Africa) S.A. et la Société d'Exploitation sans leur accord écrit préalable. Toute disposition plus favorable qui serait prise Apres la date de signature de la présente Convention, dans le cadre d'une législation générale, sera étendue de plein droit à la Consolidated Mining Corporation (West Africa) S.A. et la Société d'Exploitation.
</t>
  </si>
  <si>
    <t>Article 22 - REGIME FISCAL 
A compter de l’Entrée en Vigueur de la présente Convention et pendant les trois premières années de Production, la société  ELTIN Minerals PTY Ltd. , la Société d'Exploitation et leurs Sociétés Affiliées et/ou leurs sous-traitants, selon le cas, seront exonérés de tous impôts (y compris la TVA et la TPS),</t>
  </si>
  <si>
    <t>Mali, CMC (WA) - Ségala - Concession, 1995</t>
  </si>
  <si>
    <t xml:space="preserve">ARTICLE 18 - REGIME FISCAL ...
18.2 A compter de l’Entrée en Vigueur de la présente Convention et pendant les cinq premières années de Production, la Consolidated Mining Corporation (West Africa) S.A. , la Société d'Exploitation et leurs Sociétés Affiliées et/ou leurs sous-traitants, selon le cas, seront exonérés de l'impôt sur le bénéfice de société.
Au delà, L’impôt sur les bénéfices est prélevé  au taux de 35%,nonobstant les dispositions liées à la stabilité du régime fiscal.
</t>
  </si>
  <si>
    <t>ARTICLE 18 - REGIME FISCAL ...
e) La Société d'Exploitation sera autorisée à reporter à nouveau, pour une période de cinq ans, toutes pertes d'exploitation encourues après la première production A cette fin les pertes d'exploitation signifieront l'excedent de toutes déductions provues à l'article 105 du code Minier sur tous revenus prévus à l'aricle 103 du dit Code</t>
  </si>
  <si>
    <t>ARTICLE 18 - REGIME FISCAL
18.2 A compter de l’Entrée en Vigueur de la présente Convention et pendant les trois premières années de Production, la Consolidated Mining Corporation (West Africa) S.A. , la Société d'Exploitation et leurs Sociétés Affiliées et/ou leurs sous-traitants, selon le cas, seront exonérés de tous impôts (y compris la TVA et la TPS), droits, contributions ou toutes autres taxes directes ou indirectes qu'ils auraient à acquitter personnellement ou don't ils auraient à supporter la charge à l'exception de:
a) la taxe fixe de délivrance d'une Autorisation de Prospection 300.000 F
b) la taxe fixe de délivrance d'une Autorisation d'Exploitation 700.00 F 
c) la redevance superficiaire additionnelle pour les permis de recherche et autorisation de prospection, pendant toute la durée de la convention:
- 50 F/km² par an pour la premiére période:
- 100 F/km² par an pour le premier renouvellement;
- 200 F/km² par an pour le deuxiére renouvellement;</t>
  </si>
  <si>
    <t>18.2 …
i) la taxe Ad-Valorem au taux de 3%;
j) la CPS au taux de 3%</t>
  </si>
  <si>
    <t xml:space="preserve">Article 19 REGIME DONATER
La Consolidated Mining Corporation Nest Afric et/o1 la société d'Exploitation et leurs Sociétés Affiliées et sous-traitants bénéficieront des avantage douaniers ci-après durant la validité de l'Autorisation de Prospection pendant les trois (3) premières années de production
(a) Le régime de l'admission temporaire au 
a) prorata temporis gratuit pour les matériels machines et appareils, engins lourds, véhicules utilitaires et autres biens destinés à être réexportés après les travaux de prospection ou d'Exploitation. 
b) Le régime de droit commun pour les vchicules de tourisme utilisés pour les activités de la Consolidated Mining Corporation (West Africa) SA. et/ou de la Société d'Exploitation ainsi qu'à tout véhicule destiné à un usage privé exigibles sur 1'outillage, les produits chimiques, les produits reactifs, les produits petroliers, huiles et graisses pour nachines necessaires a leurs activites, les pieces de rechange, (a l'exclusion de cellos destinees aux vehicules de tourisne), les materiaux et,les materiels, machines et appareils destines a atre incorpores definitivement a la Mine. </t>
  </si>
  <si>
    <t xml:space="preserve">ARTICLE 17 - GARANTIES GÉNÉRALES ACCORDÉES PAR L'ETAT
 L'Etat s'engage à garantir à in Consolidated Mining Corporation (West Africa) S.A., et à la Société d'Exploitation le maintien des avantages économiques at financiers at des conditions fiscales et douanières prévus dans la présente Convention. Toute modification pouvant être apportée à l’avenir à la  Loi et à règlementation malienne, notamment au Code Miner ne sera pas applicable la Consolidated Mining Corporation (West Africa) S.A. et la Société d'Exploitation sans leur accord écrit préalable. Toute disposition plus favorable qui serait prise Apres la date de signature de la présente Convention, dans le cadre d'une législation générale, sera étendue de plein droit à la Consolidated Mining Corporation (West Africa) S.A. et la Société d'Exploitation.
</t>
  </si>
  <si>
    <t>ARTICLE 18 - REGIME FISCAL
A compter de l’Entrée en Vigueur de la présente Convention et pendant les trois premières années de Production, la Consolidated Mining Corporation (West Africa) S.A. , la Société d'Exploitation et leurs Sociétés Affiliées et/ou leurs sous-traitants, selon le cas, seront exonérés de tous impôts (y compris la TVA et la TPS),</t>
  </si>
  <si>
    <t>Mali, Avnel - Kalana - Concession, 2003</t>
  </si>
  <si>
    <t xml:space="preserve">ARTICLE 19 : REGIME FISCAL
Le régirne fiscal applicable aux titulaires d'un titre minier est defini dans les articles 102 a 113 du Code Minier (the previous mining Law before the one from 2012).
</t>
  </si>
  <si>
    <t xml:space="preserve">ARTICLE 19 : REGIME FISCAL ...
Doivent être portés au credit du compte d'exploitation des titulaires de titres miniers les provisions constituées a titre de dotation du fonds de reconstitution des gisernents, correspondent a une sornme estimee necessaire pour la marcla, des operations mais ne pouvant pas exceder quinze pour cent (15 %) de la valeur carreau-mine des produits extraits dans I'annee de reference, dans la lirnite de cinquante pour cent (50 %) du bénéfice net détermine toutefois sans la présente.
 Le fonds de reconstitution de gisement est inscrit a une rubrique speciale au passif du bilan pour faire ressortir le montant de dotations de chaque exercice. 
En cas de non utilisation effective des sommes reservees aux travaux auxquels elles sont destinees dans le Mai de trois ans apres leur inscription, elles sont affectees au benefice de Vann&amp; suivant immediatement a l'expiration du delai triennal.
</t>
  </si>
  <si>
    <t>ARTICLE 19 : REGIME FISCAL
L' attribution des titres miniers, leur transfert par cession ou transmission ainsi que leur renouvellement sont soumis au paiement des droits et taxes suivants :
- taxe de delivrance d'un permis de recherche
independamment de sa surface :  500 000 F
- taxe de renouvellement d'un pennis de recherche a cheque renouvellement :500 000 F
- taxe de delivrance d'une autorisation d'exploitation de petite mine: 1.000.000 F
- taxe de renouvellement d'une autorisation
d'exploitation de petite mine: 1.500.000 F
- taxe de delivrance d'un permis d'exploitation independamment de sa surface :1 500 000 F
- taxe de renouvellement d'un permis d'exploitation : 2 000 000 F
- taxe sur la plus-value de cession ou de transmission d'un titre minier de recherche et ou d'exploitation : 10 %
Les titulaires de permis de recherche, de Perrnis d'exploitation et d' autorisation d'exploitation de petite mine sont tenus de s'acquitter d'une recievance superficiaire annuelle, cornme suit :
pour les permis de recherche :
1000 F/Km2/ year pour la premiere periode de validite ;
1500 FiKm2/ year pour le premier renouvellement ;2000 F/Km2 /ann.ee pour le deuxieme renouvellement ;
pour les permis d'exploitation : 100 000 F/Km2/ year ;
pour les autorisations d'exploitation de petite Mine 50.000 F/Km2lannee.</t>
  </si>
  <si>
    <t xml:space="preserve">ARTICLE 19 : REGIME FISCAL
Il reste entendu que la stabilite du regime fiscal et douanier est garantie a la SOCIETE SANDEEP GARG &amp; COMPANY SARL et a la Societe d'exploitation pendant la periode de validite des titres afin qu'ils ne puissent etre penalisés par tout changement ayant comme effet une augmentation de la charge fiscale. Pendant la période de validite des titres miniers, les taux, assiettes des impôts et taxes demeureront tels qu'ils existaient a la date de delivrance desdits titres et  aucune nouvelle taxe ou imposition de quelque nature que ce soit n'est applicable a la SOCIETE SANDEEP GARG &amp; COMPANY SARL et a la Societe d'exploitation pendant cette periode a l'exception des droits, taxes et redevances minieres.
Cependant, en cas de diminution des charges fiscales et clouanieres ou leur remplacement par un regime fiscal et douanier plus favorable, la Société SANDEEP GARG &amp; COMPANY SARL et la Societe d'Exploitation ne pourront opter pour ce regime plus favorable que si ils l'adoptent dans sa totalité.
</t>
  </si>
  <si>
    <t>LA SOCIETE est exonerée de Taxe sur la Valeur Ajoutée jusqu'à trois ans après la date de déarrage de la production.</t>
  </si>
  <si>
    <t>ARTICLE 19 : REGIME FISCAL
"Les produits miniers sont soumis a un impot special dit ""Impôt Special sur Certains Produits (ISCP)"", au taux de 3%. La base taxable est le chiffre d'affaire hors taxe."</t>
  </si>
  <si>
    <t>Mali, SGNC - Tienfala - Concession, 2009</t>
  </si>
  <si>
    <t xml:space="preserve">ARTICLE 18 - REGIME FISCAL …
Le régirne fiscal applicable aux titulaires d'un titre minier est defini dans les articles 102 a 113 du Code Minier (the previous mining Law before the one from 2012).
</t>
  </si>
  <si>
    <t xml:space="preserve">ARTICLE 18.1
REGIME FISCAL
L' attribution des titres miniers, leur transfert par cession ou transmission ainsi que leur renouvellement sont soumis au paiement des droits et taxes suivants :
- taxe de delivrance d'un permis de recherche
independamment de sa surface :  500 000 F
- taxe de renouvellement d'un pennis de recherche a cheque renouvellement :500 000 F
- taxe de delivrance d'une autorisation d'exploitation de petite mine: 1.000.000 F
- taxe de renouvellement d'une autorisation d'exploitation de petite mine: 1.500.000 F
- taxe de delivrance d'un permis d'exploitation independamment de sa surface :1 500 000 F
- taxe de renouvellement d'un permis d'exploitation : 2 000 000 F
- taxe sur la plus-value de cession ou de transmission d'un titre minier de recherche et ou d'exploitation : 10 %
Les titulaires de permis de recherche, de Perrnis d'exploitation et d' autorisation d'exploitation de petite mine sont tenus de s'acquitter d'une recievance superficiaire annuelle, cornme suit :
pour les permis de recherche :
1000 F/Km2/ year pour la premiere periode de validite ;
1500 FiKm2/ year pour le premier renouvellement ;2000 F/Km2 /ann.ee pour le deuxieme renouvellement ;
pour les permis d'exploitation : 100 000 F/Km2/ year ;
pour les autorisations d'exploitation de petite Mine 50.000 F/Km2lannee.
</t>
  </si>
  <si>
    <t xml:space="preserve">ARTICIL 18 REGIME FISCAL
Il reste entendu que la stabilite du regime fiscal et douanier est garantie a la SOCIETE SANDEEP GARG &amp; COMPANY SARL et a la Societe d'exploitation pendant la periode de validite des titres afin qu'ils ne puissent etre penalisés par tout changement ayant comme effet une augmentation de la charge fiscale. Pendant la période de validite des titres miniers, les taux, assiettes des impôts et taxes demeureront tels qu'ils existaient a la date de delivrance desdits titres et  aucune nouvelle taxe ou imposition de quelque nature que ce soit n'est applicable a la SOCIETE SANDEEP GARG &amp; COMPANY SARL et a la Societe d'exploitation pendant cette periode a l'exception des droits, taxes et redevances minieres.
Cependant, en cas de diminution des charges fiscales et clouanieres ou leur remplacement par un regime fiscal et douanier plus favorable, la Société SANDEEP GARG &amp; COMPANY SARL et la Societe d'Exploitation ne pourront opter pour ce regime plus favorable que si ils l'adoptent dans sa totalité.
</t>
  </si>
  <si>
    <t>LA SOCIETE  est exonerée de Taxe sur la Valeur Ajoutée jusqu'à trois ans après la date de déarrage de la production.</t>
  </si>
  <si>
    <t xml:space="preserve">ARTICIL 18 REGIME FISCAL
Les produits miniers sont soumis a un impot special dit "Impôt Special sur Certains Produits (ISCP)", au taux de 3%. La base taxable est le chiffre d'affaire hors taxe.
18.18
Doivent être portés au credit du compte d'exploitation des titulaires de titres miniers les provisions constituées a titre de dotation du fonds . de reconstitution des gisernents, correspondent a une sornme estimee necessaire pour la marcla, des operations mais ne pouvant pas exceder quinze pour cent (15 %) de la valeur carreau-mine des produits extraits dans I'annee de reference, dans la lirnite de cinquante pour cent (50 %) du bénéfice net détermine toutefois sans la présente.
</t>
  </si>
  <si>
    <t>Mali, Robex - Mininko - Concession, 2011</t>
  </si>
  <si>
    <t xml:space="preserve">ARTICLE 18 : REGIME FISCAL
 18.1 Le régirne fiscal applicable aux titulaires d'un titre minier est defini dans les articles 102 a 113 du Code Minier (the previous mining Law before the one from 2012).
</t>
  </si>
  <si>
    <t>ARTICLE 18 : REGIME FISCAL ...
18.2 L' attribution des titres miniers, leur transfert par cession ou transmission ainsi que leur renouvellement sont soumis au paiement des droits et taxes suivants :
- taxe de delivrance d'un permis de recherche
independamment de sa surface :  500 000 F
- taxe de renouvellement d'un pennis de recherche a cheque renouvellement :500 000 F
- taxe de delivrance d'une autorisation d'exploitation de petite mine: 1.000.000 F
- taxe de renouvellement d'une autorisation d'exploitation de petite mine: 1.500.000 F
- taxe de delivrance d'un permis d'exploitation independamment de sa surface :1 500 000 F
- taxe de renouvellement d'un permis d'exploitation : 2 000 000 F
- taxe sur la plus-value de cession ou de transmission d'un titre minier de recherche et ou d'exploitation : 10 %
Les titulaires de permis de recherche, de Perrnis d'exploitation et d' autorisation d'exploitation de petite mine sont tenus de s'acquitter d'une recievance superficiaire annuelle, cornme suit :
pour les permis de recherche :
1000 F/Km2/ year pour la premiere periode de validite ;
1500 FiKm2/ year pour le premier renouvellement ;2000 F/Km2 /ann.ee pour le deuxieme renouvellement ;
pour les permis d'exploitation : 100 000 F/Km2/ year ;
pour les autorisations d'exploitation de petite Mine 50.000 F/Km2lannee.</t>
  </si>
  <si>
    <t xml:space="preserve">Il reste entendu que la stabilite du regime fiscal et douanier est garantie a la SOCIETE SANDEEP GARG &amp; COMPANY SARL et a la Societe d'exploitation pendant la periode de validite des titres afin qu'ils ne puissent etre penalisés par tout changement ayant comme effet une augmentation de la charge fiscale. Pendant la période de validite des titres miniers, les taux, assiettes des impôts et taxes demeureront tels qu'ils existaient a la date de delivrance desdits titres et  aucune nouvelle taxe ou imposition de quelque nature que ce soit n'est applicable a la SOCIETE SANDEEP GARG &amp; COMPANY SARL et a la Societe d'exploitation pendant cette periode a l'exception des droits, taxes et redevances minieres.
Cependant, en cas de diminution des charges fiscales et clouanieres ou leur remplacement par un regime fiscal et douanier plus favorable, la Société SANDEEP GARG &amp; COMPANY SARL et la Societe d'Exploitation ne pourront opter pour ce regime plus favorable que si ils l'adoptent dans sa totalité.
</t>
  </si>
  <si>
    <t xml:space="preserve">ARTICLE 18 : REGIME FISCAL
Les produits miniers sont soumis a un impot special dit "Impôt Special sur Certains Produits (ISCP)", au taux de 3%. La base taxable est le chiffre d'affaire hors taxe.
"Doivent être portés au credit du compte d'exploitation des titulaires de titres miniers les provisions constituées a titre de dotation du fonds . de reconstitution des gisernents, correspondent a une sornme estimee necessaire pour la marcla, des operations mais ne pouvant pas exceder quinze pour cent (15 %) de la valeur carreau-mine des produits extraits dans I'annee de reference, dans la lirnite de cinquante pour cent (50 %) du bénéfice net détermine toutefois sans la présente.
 Le fonds de reconstitution de gisement est inscrit a une rubrique speciale au passif du bilan pour faire ressortir le montant de dotations de chaque exercice. 
En cas de non utilisation effective des sommes reservees aux travaux auxquels elles sont destinees dans le Mai de trois ans apres leur inscription, elles sont affectees au benefice de Vann&amp; suivant immediatement a l'expiration du delai triennal."
</t>
  </si>
  <si>
    <t xml:space="preserve">CORPORATE INCOME TAX (Amended Law) </t>
  </si>
  <si>
    <r>
      <t>13.2. A non-current asset shall have the following period of use. Depreciation and amortization rates thereof shall be calculated on a straight-line method: 
Non-current assets Period of use (in years)
1 Building and construction 40%
2 Machinery and equipment 10%
3 Computer, computer parts, and software %3      
4 Intangible asset with indefinite useful life %10 
5 Intangible asset with definite useful life (includes license for mineral exploration and mining) Valid period 
6 Other non-current asset %10                                                                                                                                                                                                                                                                                                                         
13.5. A mining license holder shall depreciate its non-current assets used for production and social infrastructure</t>
    </r>
    <r>
      <rPr>
        <sz val="11"/>
        <color rgb="FF000000"/>
        <rFont val="Calibri"/>
        <family val="2"/>
        <scheme val="minor"/>
      </rPr>
      <t xml:space="preserve"> at constant rate over useful life of asset and account the incurred expense as deductible expenses each year as set forth in Article 12 of this law.</t>
    </r>
  </si>
  <si>
    <t>Article 17. Tax Rate 
17.1. If annual taxable income determined in accordance with Articles 16.2, 16.8, and 16.9 of this law is 0-3.0 (zero to three) billion togrogs, it shall be taxed at the rale of 10 %. If annual taxable income exceeds 3.0 (three) billion togrogs, it shall be 300.0 (three hundred) million togrogs plus 25 % of income exceeding 3.0 billion togrogs</t>
  </si>
  <si>
    <t xml:space="preserve">20.2. The loss specified in Article 20.1 of this law shall be deducted from taxable income of two subsequent years since the loss incurred. 
20.3. The annual amount of loss deductible from taxable income as provided in Article 20.2 of this law shall not exceed 50 (fifty) percent of taxable income in a given tax year. </t>
  </si>
  <si>
    <t xml:space="preserve">19.2. Investment tax credit equal to 10 (ten) percent shall be granted for investments made in priority sectors of Mongolia after January 1, 2007. </t>
  </si>
  <si>
    <t xml:space="preserve">17.2.1. Income from dividend at 10 (ten) percent; 
17.2.2. Income from royalty at 10 (ten) percent, 
17.2.5. Income from sale of immovable property at 2 (two) percent; 
17.2.6. Income from interest at 10 (ten) percent; 
17.2.7. Income from sale of right at 30 (thirty) percent;  
17.2.9. Following income of a non-resident-taxpayer earned in Mongolia shall be taxed at the rate of 20 (twenty) percent: 
a) Dividend income received from a corporate entity registered and operating in Mongolia; 
b) Loan interest and guarantee payments; 
c) Income from royalty, leasing interest, payment for administrative expenses, rent, management expenses, and income from use of tangible and intangible asset; 
d) Income from goods sold, work performed and services provided in the territory of Mongolia. </t>
  </si>
  <si>
    <t>Law: https://resourcegovernance.org/sites/default/files/Corporate%20Income%20Tax%20Law.pdf.                                                                                                                                       Amended in 2017: http://bcmongolia.org/knowledge-base/laws/d/amendment-cit-2017-11-10</t>
  </si>
  <si>
    <t>Law on Mongolia on Minerals (Revised) + Valued Added Tax Act</t>
  </si>
  <si>
    <t>61.1. All costs incurred for exploration and all expenses incurred in preparing a mine site for production shall be amortized on a straight line basis over a period of five (5) years commencing with the tax year in which mine production commences.
61.2. The costs of acquisition of a license, either directly or by transfer, shall be amortized on a straight line basis over the term of the license.
61.3. Fixed assets used in mining operations shall be depreciated on a straight line basis.</t>
  </si>
  <si>
    <t>61.4.  A loss incurred in any tax year may be deducted from taxable income during the two (2) tax years following the year in which the loss was incurred</t>
  </si>
  <si>
    <t xml:space="preserve">Article 32. License fees 
32.1.  The license holder shall pay license fees annually as set forth in this 
law. 
32.2.  Exploration license fees shall be payable for each hectare included within the exploration area at the following rates: US$ 0.1 for the first year, US$ 0.2 for the second and US$ 0.3 for the third year of the term of the exploration license; US$ 1.00 for each of the fourth to sixth years of the term of the exploration license; US$ 1.50 for each of the seventh to ninth years of the term of the exploration license. 
32.3.  Mining license shall be payable for each hectare include in the mining area at US$ 15.00. For coal and other common mineral resources the fee shall be US$ 5.00 for each hectare. </t>
  </si>
  <si>
    <t>47.3. The royalty rates shall be as follows:
47.3.1. royalties for domestically sold coal for energy and common mineral recourses shall be two and one-half (2.5) per cent of the sales value of all products extracted from the mining claim which are sold, shipped for sale, or used; 
47.3.2. royalties for extracted products other than those set forth in Article 47.3.1 shall be five (5.0) per cent of the sales value of all products extracted from the mining claim that are sold, shipped for sale, or used.</t>
  </si>
  <si>
    <r>
      <t xml:space="preserve">Article 29. Investment agreement 
29.1.  In order to provide a stable environment for operations of the mining license holder and at the license holder’s request, an investment agreement may be concluded with a mining license holder who undertakes to invest in Mongolia no less than fifty (50) million US Dollars during the first five (5) years of its mining project.  The Agreement shall contain the following: 29.1.1. </t>
    </r>
    <r>
      <rPr>
        <b/>
        <sz val="11"/>
        <rFont val="Calibri"/>
        <family val="2"/>
        <scheme val="minor"/>
      </rPr>
      <t>maintain a stable tax environment</t>
    </r>
    <r>
      <rPr>
        <sz val="11"/>
        <rFont val="Calibri"/>
        <family val="2"/>
        <scheme val="minor"/>
      </rPr>
      <t>;</t>
    </r>
  </si>
  <si>
    <t xml:space="preserve">Section 12. Charge to Zero Rate 
12.1. The following exported goods, works and services shall be subjected to the rate indicated under Subsection 11.2 of this Act: … 
12.1.7. final mineral products. Section 13. Exemption to Charge 
13.1. The following goods are exempt from tax: 13.1.13. mineral products exported other than those under Clause 12.1.7 of this Act; </t>
  </si>
  <si>
    <t xml:space="preserve">http://bcmongolia.org/knowledge-base/laws/d/minerals-law </t>
  </si>
  <si>
    <t>INVESTMENT AGREEMENT BETWEEN THE GOVERNMENT OF MONGOLIA AND IVANHOE MINES MONGOLIA INC LLC. / Erdenes MGL LLC, Ivanhoe Oyu Tolgoi (BVI) Ltd, Oyu Tolgoi Netherlands B.V., Oyu Tolgoi LLC, Oyu Tolgoi Deposit-6708A-6710A, Amended and Restated Shareholders' Agreement, 2011/ Erdenes Oyu Tolgoi LLC, Turquoise Hill Resources Limited, Oyu Tolgoi Netherlands B.V., Rio Tinto International Holdings Limited, Oyu Tolgoi LLC, THR Oyu Tolgoi Ltd., Oyu Tolgoi Deposit-6708A-6710A, Underground Mine Development and Financing Plan, 2015.</t>
  </si>
  <si>
    <t>2.5. The annual taxable income of 0-3.0 billion togrogs of the Investor taxable under Corporate Income Tax Law shall be taxed at the rate of 10% (ten percent). If annual taxable income exceeds 3.0 billion togrogs it shall be 300.0 million togrogs plus 25% (twenty five percent) of taxable income exceeding 3.0 billion togrogs.
2.24.2. If a law or regulation enters into force after the date of this Agreement, or an international treaty becomes available to the Investor, and such law, regulation or  international treaty contains Tax rates that are less than those specified in this  Agreement or which would otherwise have the effect of reducing Taxes payable  by the Investor under this Agreement then the Investor may notify the  Government in writing that it wishes to enjoy the benefit of that law, regulation or international treaty. In such event, and as provided for in Article 29.1.1 of the Minerals Law:
 2.24.2.1  without affecting Clause 2.24.2.2, the lower rates or reduced Tax liability will apply in determining the Investor’s Tax liability under this Agreement;
 2.24.2.2 if a later amendment to a law, regulation or international treaty  changes the rates or Tax liability so it is no longer at a lower rate or reduced Tax liability, the Investor shall, from the date this later amendment comes into effect, be returned to the status or position it occupied before it gave notice to the Government in writing under this Clause 2.24.2.</t>
  </si>
  <si>
    <t>2.12.
In accordance with Government Resolution Number 287 approving a procedure on carrying tax loss forward in mining and infrastructure dated 16 September 2009 made under the authority of the Corporate Income Tax Law, the tax loss of the Investor to be determined in accordance with Articles 20.1 and 20.2 of the Corporate Income Tax Law shall be carried forward and deducted from the taxable income of the Investor in the next 8 (eight) consecutive years after the tax year in which such tax loss was incurred. This will not apply for losses specified in tax statements for the tax year occurring before 1 January 2007. Tax losses of the Investor specified in the tax statements of that tax year occurring during the period from 1 January 2007 to 31 December 2009 (inclusive) shall be carried forward and deducted from the Investor’s taxable income in the next 2 (two) consecutive years after the tax year in which such tax loss was incurred and the amount of loss to be deducted annually shall not exceed 50% (fifty percent) of the Investor’s
taxable income for that year. However, tax losses of the Investor specified in tax statements for each tax year occurring from 1 January 2010 shall be carried forward and  deducted from the Investor’s taxable income in the next 8 (eight) consecutive years after the tax year in which such tax loss was incurred and the amount of loss to be deducted annually shall not exceed 100% (one hundred percent) of the Investor’s taxable income for that year.</t>
  </si>
  <si>
    <t>3.13. The Investor shall pay a royalty under Article 47.3.2 of the Minerals Law at the date of this Agreement equal to 5% (five percent) of the sales value of all Products mined from the Contract Area that are sold, shipped for sale, or used by the Investor, and such royalty is Stabilized.</t>
  </si>
  <si>
    <t>2.33. The benefits specified in Article 19.2 of the Corporate Income Tax Law as in force at the date of this Agreement shall be granted to the Investor as follows:
2.33.1. In accordance with Government Resolution Number 288 dated 16 September 2009 making amendment to the Annexure of Resolution Number 83 of 2008, the Investor is entitled to an investment tax credit equal to 10% (ten percent) of its investment in depreciable non-current assets made up to the end of the Construction Period 2.33.2. This investment tax credit shall not be granted if the investment is made for the purchase of an asset not connected with Core Operations.
2.33.3. The credit shall not be subtracted from the depreciated cost of the asset to which the credit relates.
2.33.4. If the investment tax credit exceeds the amount of income tax of that tax year specified in Article 17.1 of the Corporate Income Tax Law, the exceeding amount shall be credited in the subsequent 3 (three) profitable tax years of the Investor.</t>
  </si>
  <si>
    <t>1.3. Except as provided by Clause 2.24.2, Taxes payable by the Investor shall remain Stabilized (as described in Clause 2.1 and Clause 2.24). 
2.1.Except as provided elsewhere in this Agreement, the Investor shall only be subject to the Taxes listed in Article 7 of the General Taxation Law as in force on the date of this Agreement. The Parties agree that, in accordance with Article 29.1.1 of the Minerals Law, the following Taxes are Stabilized (the "Stabilized Taxes"):
 (1) Income tax of business entities (corporate income tax);
 (2) Customs duty;
 (3) Value-added tax;
 (4) Excise tax (except as provided for in Clause 2.23);
 (5) Payment for use of mineral resources (royalty) (as specified in Clause 3.13);
 (6) Payment for mineral exploration and mining licenses;
 (7) Immovable property tax and/or Real Estate Tax; and
 (8) Tax on price increase of some products, which as from 1 January 2011 shall be invalidated by the WPT Invalidating Law.
 Taxes listed in Article 7 of the General Taxation Law (as in force on the date of this Agreement) not listed above will be payable in accordance with the laws and regulations effective in that tax year of Mongolia (the "Non-Stabilized Taxes").</t>
  </si>
  <si>
    <t>In accordance with Articles 11.2 and 12 of the Value-Added Tax Law, value-added tax rates on the following exported products, works and services connected with the OT Project shall be 0 (zero) rated:
 2.20.1. goods (except for gold) exported by the Investor from the territory of Mongolia for sale or goods declared to the Customs Office;
 2.20.2. passenger and cargo transportation services from the territory of Mongolia to a foreign country, from a foreign country to the territory of Mongolia, or through the territory of Mongolia to a foreign country;
 2.20.3. services rendered (including non taxable services) outside the territory of Mongolia;
 2.20.4. services (including non taxable services) rendered to a foreign citizen or a legal person, who is outside the territory of Mongolia at the time the services are rendered; and
 2.20.5. exported final mining products.</t>
  </si>
  <si>
    <t>2.7. Tax shall be imposed on the following income of the Investor at the following rates:
 2.7.1. Dividends shall be taxed at the rate of 10% (ten percent);
 2.7.2. Income from royalties shall be taxed at the rate of 10% (ten percent);
 2.7.3. Income from disposal of an immovable property shall be taxed at the rate of 2% (two percent);
 2.7.4. Income from interest shall be taxed at the rate of 10% (ten percent);
 2.7.5. Income from sale of rights shall be taxed at the rate of 30% (thirty percent). 
2.8. Without affecting Clause 2.27 and the rights of the Investor to avail itself of applicable double tax treaties, the Parties agree that, for the purposes of tax required to be withheld by the Investor under Article 17.2.9 of the Corporate Income Tax Law, the following
 income of a non-resident taxpayer, but which are earned in Mongolia, shall be taxed when transferred to the non-resident taxpayer at the following rates:
 2.8.1. Loan interest and payment for issuing a guarantee shall be taxed at the rate of 20% (twenty percent).
 2.8.2. Income from royalties, income from interest on financial leases, payments for administrative expenses, rent payments, lease payments and income from use of tangible and non-tangible assets shall be taxed at the rate of 20% (twenty percent).
 2.8.3. Income from goods sold, work performed and services provided within the territory of Mongolia shall be taxed at the rate of 20% (twenty percent).</t>
  </si>
  <si>
    <t>Law No. 15/2002 (Tax System Basic Law), Law No. 2/2006 (General Tax Law) and other laws.</t>
  </si>
  <si>
    <t>IRPC rate 32%</t>
  </si>
  <si>
    <t>Capital losses on the disposal of fixed assets (i.e. voluntary losses) can be set off against the taxable income. However, capital losses derived from involuntary losses (i.e. damages arising from disaster or theft or negative changes in equity which are not reflected in taxable profit defined in balance sheet terms) can only be set off against the taxable base under certain conditions.</t>
  </si>
  <si>
    <t xml:space="preserve">The import of goods or equipment into Mozambique is liable to Customs Duties, at a rate that can vary between 0% and 20%. The specific import charges should be computed for each specific item, based on a case by case analysis, as per the Customs tariffs schedule. </t>
  </si>
  <si>
    <t xml:space="preserve">VAT rate 17%. The import of goods or equipment into Mozambique is liable to VAT, at a rate that can be 0% or 17%.  </t>
  </si>
  <si>
    <t>WHT dividends 20%. Exempt if paid to another local company in which the shareholding is at least 20% for a period of at least 2 years. Not exclusively for mining companies. WHT interest and royalties 20%.</t>
  </si>
  <si>
    <t xml:space="preserve">https://eiti.org/sites/default/files/documents/mireme_eiti_relatorio_final_por.pdf </t>
  </si>
  <si>
    <t>Mining Law No.28/2014 and Comments on Flash News - Decree No. 28/2015, of December 28, enacting the new Regulations applicable to the Tax Regime of the Mining activities, as approved by Law No. 28/2014, of 23.09.2014. The new Statute has entered into force in January 1st 2016.</t>
  </si>
  <si>
    <t>The taxpayer must submit a VAT on imports exemption request with the following elements: 
(i) identification of the importer, 
(ii) legal grounds of the exemption, 
(iii) quantity and value of the goods to be imported, 
(iv) calculation of the customs duties/charges, 
(v) copy of the invoices and 
(vi) any other relevant documents</t>
  </si>
  <si>
    <t>http://www.eisourcebook.org/cms/February%202016/Mozambique%20Mining%20Law%202014.pdf</t>
  </si>
  <si>
    <t>Riversdale Moçambique, Limitada, Benga, Concession, 2009</t>
  </si>
  <si>
    <t>15.5 O valor das despesas incorridas pelo Concessionário Mineiro, na construção e reabilitação de estradas, linhas férreas, portos e aeroportos públicos, sistemas de fornecimento e escoamento de águas, sistemas de fornecimento de energia eléctrica, escolas públicas, hospitais e clínicas médicas e dentárias incluindo equipamentos, ambulâncias e fornecimentos bem como outras obras e infra-estruturas de serviços públicos será sujeito a amortização pelo Concessionário Mineiro nos termos da Cláusula 15.1.6.</t>
  </si>
  <si>
    <t xml:space="preserve">15.1.3 A taxa de IRPC está fixada em 32% ou outra taxa menor aprovada ocasionalmente pela Autoridade Competente durante a validade da Concessão Mineira, mediante solicitação pelo concessionário mineiro, da aplicação dessa taxa menor nos termos da lei aplicável. 
15.5.3 O valor dos custos incorridos na formação profissional de nacionais moçambicanos será deduzido na sua totalidade como custo fiscal.
</t>
  </si>
  <si>
    <t>6-B.1 O Contratado terá direito às isenções, reduções, benefícios e outros termos fiscais, aduaneiros e cambiais, tal como previsto no Artigo 9, Anexo C, assim como na Lei 5/94 de 13 de Setembro, Decreto 53/94, o Código dos Impostos sobre o Rendimento aprovado pelo Decreto 3/87 de 30 de Janeiro, na sua redacção alterada, o Código de IVA tal como está aprovado pelo Decreto 51/98, de 29 de Setembro, na sua redacção alterada, e sem prejuízo das disposições de 18.10.6-B.2 Sem prejuízo das disposições de 6-B.1, o Contratado terá o direito de importar e exportar materiais, equipamentos e serviços para uso nas Operações com Minerais Pesados com isenção de direitos aduaneiros, IVA e outros impostos e encargos sobre a importação e exportação de equipamentos, bens e outros materiais respeitantes às Operações com Minerais Pesados, incluindo obter a documentação de importação e exportação necessária em conformidade com os termos do regime fiscal previsto no Anexo C;6-B.3 Sem prejuízo das disposições de 6-B.1, se os bens ou serviços sejam de origem moçambicano ou disponíveis na República de Moçambique numa base de comparação internacional em termos de qualidade, preç</t>
  </si>
  <si>
    <t>15.1 Princípios gerais As Operações do Contrato beneficiarão do e o Concessionário Mineiro terá o direito ao seguinte regime fiscal e de investimento pela duração das Operações do Contrato relativamente à Licença de Prospecção e Pesquisa n° 881 L e Concessão Mineira a ser emitida para a Área do Contrato. O Concessionário Mineiro sujeita-se ao regime fiscal estabelecido nas Leis 11 e 13/2007, ambas de 27 de Junho e noutra aplicável. 
15.1.1 De acordo com o disposto no artigo 33. n.° 2, da Lei de Minas, e no artigo 11 da Lei 13/2007 bem como nos termos do presente Contrato, o Estado garante que o regime fiscal aplicável às Operações do Contrato não é alterado, a não ser em beneficio do ou solicitado pelo Concessionário Mineiro. 
15.11 Estabilidade Fiscal. Sem prejuízo do disposto na Cláusula 3.7, no caso de alterações à legislação fiscal, o Concessionário Mineiro será sujeita a impostos no âmbito do regime-fiscal estabelecido no presente Contrato, desde que seja feita Notificação ao Ministro optando pelo regime geral tributário ou um regime fiscal especial aplicável à actividade mineira em vigor. O Governo reconhece que tal opção é vinculativa.</t>
  </si>
  <si>
    <t>15.4 Direitos e Impostos na Importação/Exportação Nos termos da Lei 13/2007 de 27 de Junho, conforme alterada de tempos a tempo, os bens de equipamento, maquinaria, e outros bens, incluindo peças sobressalentes e acessórias acompanhantes (conforme permitido pela Lei Aplicável), classificados na Classe K da Pauta Aduaneira ou os bens constantes do Anexo da Lei 13/2007 de 27 de Junho, impostos incluindo IVA, e ICE (Imposto sobre Consumos Específicos) estão isentos dos direitos aduaneiros devidos na importação. A isenção mantém-se valida dentro de cinco (5) anos a contar da data do início da Exploração Mineira das Operações do Contrato. 
15.4.4 Na exportação, o Produto Mineral Comercial está isento de direitos, IVA, ICE e outros impostos (mas não incluindo o Imposto sobre a Produção).</t>
  </si>
  <si>
    <t>15.1.4 O Concessionário Mineiro gozará do direito a suspensão da obrigação do pagamento do IRPC incidente sobre os dividendos a ele atribuídos, apenas se o Preço do Produto Mineral Comercial médio de exportação dos diferentes tipos de Carvão não se elevar em mais de 4% em relação ao preço médio considerado no modelo financeiro do projecto (Anexo D). Neste contexto qualquer elevação do Preço do Produto Mineral Comercial médio superior aos 4%, determinará a cessação do gozo do benefício da suspensão.</t>
  </si>
  <si>
    <t>Contract of prospection, development and production of minerals in the Moma, Congolone and Quinga areas (January 2002) - Kenmare</t>
  </si>
  <si>
    <t>ANEXO C
ITEM | BENEFÍCIO | BASE/CITAÇÃO
Imposto de Rendimiento. 35% Taxa Normal. (art. 133 de Codigo de Imposto de Rendimiento - Decreto n.3/87 de 30 de Janeiro e alteracoes. 17.5% - primeiros 10 anos ápos o inicio da producao our periodo de recuperacao do investimento. - artigo 20.2 do Decreto no. 53/94</t>
  </si>
  <si>
    <t>9.1 A Imposto sobre a Produção (Royalty) de acordo com o artigo 5.2(d) do Decreto 53/94, será fixada a uma taxa máxima de 3% do valor de mercado imputado a todos os Concentrados de Minerais Pesados produzidos de acordo com os termos desto Contrato conforme descrito em 5.2.</t>
  </si>
  <si>
    <t>6-B.2 Sem prejuízo das disposições de 6-B.1, o Contratado terá o direito de importar e exportar materiais, equipamentos e serviços para uso nas Operações com Minerais Pesados com isenção de direitos aduaneiros, IVA e outros impostos e encargos sobre a importação e exportação de equipamentos, bens e outros materiais respeitantes às Operações com Minerais Pesados, incluindo obter a documentação de importação e exportação necessária em conformidade com os termos do regime fiscal previsto no Anexo C</t>
  </si>
  <si>
    <t>ANEXO B - PLANO II PLANO DE DE ENCERRAMENTO
lsencao - primeiros 10 anos do periodo de recuperacao de investimento. - art. 20.3 do Decreto no. 53/94. 
15% de retencao de imposto sobre agamentos a nao residentes. - art.20.4 do Decreto no.53/94, artigo 133 do Codigo de Imposto de Rendimento.</t>
  </si>
  <si>
    <t xml:space="preserve">ANEXO C
Unidade de Mineração | Mais do que uma Área Mineira, incluindo os custos das áreas de Prospecção e Pesquisa não comercial que podem ser acrescentados para fins do cálculo da receita bruta tributável incluindo deduções. Despesas do capital residual de uma mina fechada podem ser imputadas a outra mina em produção | artigo 1 (p) e Artigo 8 do Regulamento do Regime Fiscal Mineiro aprovado pelo Decreto n.° 53/94  Acumulação de despesas e Depreciação Acelerada | Acumulação de despesas de Prospecção e Pesquisa e desenvolvimento e depreciação opcional a 25% ao ano </t>
  </si>
  <si>
    <t xml:space="preserve">http://www.resourcecontracts.org/contract/ocds-591adf-3541607034/view#/pdf </t>
  </si>
  <si>
    <t>Contrato Mineiro relativo a Concessao Mineira da mina de Carvao de Moatize 2007</t>
  </si>
  <si>
    <t>8.1.4 Redução em vinte e cinco por cento (25%) da taxa do IRPC- Imposto Sobre o Rendimento das Pessoas Colectivas, incidente sobre os lucros da empresa, por um período máximo de cinco (5) anos, contados a partir do primeiro exercício fiscal em que a Concessionária obtiver lucro tributável, de acordo com o n.° 1 do artigo 42 do Código dos Benefícios Fiscais (CBF), aprovado pelo Decreto n.° 16/2002, de 27 de Julho. Por um período de dez (10) anos, contados a partir do início da implementação do Projecto, considerar como custos para efeitos de determinação da matéria colectável do IRPC, o montante correspondente a 150% (cento e cinquenta por cento) dos valores dispendidos com as despesas autorizadas por despacho conjunto dos Ministros de tutela e das Finanças realizadas na construção e reabilitação de estradas, caminhos de ferro, telecomunicações, abastecimento de água, energia eléctrica, escolas, hospitais, e outras obras, quando consideradas de domínio e utilidade pública, de acordo com o disposto no artigo 19 do Código dos Benefícios Fiscais (CBF), aprovado pelo Decreto n.° 16/2002, de 27 de Julho.</t>
  </si>
  <si>
    <t>8.1.5 Por um período de dez (10) anos, contados a partir do início da implementação do Projecto, considerar como custos para efeitos de determinação da matéria colectável do IRPC, o montante correspondente a 150% (cento e cinquenta por cento) dos valores dispendidos com as despesas autorizadas por despacho conjunto dos Ministros de tutela e das Finanças realizadas na construção e reabilitação de estradas, caminhos de ferro, telecomunicações, abastecimento de água, energia eléctrica, escolas, hospitais, e outras obras, quando consideradas de domínio e utilidade pública, de acordo com o disposto no artigo 19 do Código dos Benefícios Fiscais (CBF), aprovado pelo Decreto n.° 16/2002, de 27 de Julho.</t>
  </si>
  <si>
    <t>8.1.3 Dedução dos prejuízos fiscais confirmados dos últimos o lucros tributáveis até aos primeiros quinze (15) anos, c da data do início da produção, passando a deduzir p confirmados dos últimos (5) cinco anos aos lucros trib trigésimo quinto (35°) ano, nos termos do Código do Im Rendimento das Pessoas Colectivas, aprovado pel 21/2002, de 30 de Julho; não sendo porém recuperáveis e nem dedutíveis para efeitos fiscais, os encargos relativos ao bónus de assinatura para atribuição da concessão para pesquisa e prospecção mineira do carvão de Moatize.</t>
  </si>
  <si>
    <t>8.1.6 A dispensa de retenção na fonte do IRPC, nos termos do artigo 84 do Código do IRPC, aprovado pelo Decreto n.° 21/2002, de 30 de Julho, ao rendimento concernente a serviços de grande dimensão, isto é, de valor superior a US$ 1.000.000 (um milhão de dólares norte-americanos), ou não disponíveis no mercado moçambicano e de especialidade ou qualidade requeridos pelo Projecto, sujeitos a IRPC de acordo com o artigo 83 do mesmo Código , por um período máximo de cinco (5) anos, contados a partir da Data Efectiva do presente Contrato, bem como a não retenção na fonte do IRPC dos juros decorrentes de empréstimos de investimentos contraídos durante o mesmo período. 
8.1.8 Redução em vinte e cinco por cento (25%) da taxa de IRPC- Imposto Sobre o Rendimento das Pessoas Colectivas devido na distribuição de dividendos aos accionistas da empresa implementadora do Projecto, provenientes dos lucros anuais gerados pelo Projecto, durante cinco (5) anos, contados a partir do primeiro ano que se proceder a referida distribuição, de acordo com o n° 1 do artigo 42 do Código dos Benefícios Fiscais (CBF), aprovado pelo Decreto n° 16/2002, de 27 de Julho.</t>
  </si>
  <si>
    <t>Contrato Mineiro - Minas Moatize 2013</t>
  </si>
  <si>
    <t xml:space="preserve">15.1.2.3 Deduções de prejuízos fiscais: Os prejuízos fiscais apurados em determinado exercício, caso haja, são deduzidos, havendo-os, em um ou mais dos cinco exercícios posteriores.sócios do Concessionário Mineiro não são consideradas como sendo rendimento sujeito à tributação.
</t>
  </si>
  <si>
    <t>CONVENTION MINIÈRE ENTRE LA RÉPUBLIQUE DU NIGER ET AREVA NC POUR LE PERMIS POUR GRANDE EXPLOITATION -PÉRIMÈTRE D'IMOURAREN</t>
  </si>
  <si>
    <t>Taux d’amortissement selon un schéma détaillé en Annexe II.
ANNEXE II.
TAUX D’AMORTISSEMENT
Mature du bien à amortir | Taux d’amortissement annuel
Dépenses de recherches, frais-d’études et essais | 20%
Dépenses de recherche complémentaire concernant l’uranium ou l’approvisionnement en eau (prospection de surface, sondages, essais de pompage, prospection par travaux souterrains à F aidé de galeries principales et secondaires, sondages percutants, descenderies, montages, albraques, y compris les travaux d’aérage et réfrigération liés) | 20%
Constructions légères, cases et tous bâtiments de chantier démontables et transportables | 20%
Bâtiments légers avec sol bétonné | 5%
Bâtiments, immeubles et constructions en dur
- à usage industriel | 5%
- habitations, bureaux | 2%.
Voirie et. adduction d’eau | 5%
Génie civil (terrassements, fondations, etc.)
-à. usage industries | 5%
-habitations, bureaux | 2%
Aménagement interior des ateliers | 10%.
Mobilier de bureau | 10%
Téléphone | 10%
Aires de stockage | 5%
Machines de bureau | 15%
Compresseurs fixes | 10%
Machines outils, machines d’extraction | 10%
Moteurs, pompes de moins de 5CV | 20% Type of asset to be depreciated | Annual depreciation tax
Motors, pumps over 5HP | 15%
Rolling bridges, gantries (porticos, cross beams), cranes | 10%
Hoists and motorized winches up to 2T | 10%
Material-handling equipment: hoists, winches | 20%
Small tools | 20%
Measurement and regulation devices | 20%
Stationary laboratory equipment | 10%
Mobile laboratory equipment | 20%
Stationary generators | 10%
Mobile generators | 20%
High-voltage distribution material
- Transformers | 5%
- Switchgears | 5%
- Transmission lines | 5%
HTA transformation and distribution stations in cell
- Interior type | 5%
- Exterior type | 5%
- Daily mobile type | 20%
- Background mobile "groundfloor" type | 20%
B.T. Distribution Material
- Surface material | 10%
- Daily mobile type | 20%
- Background mobile "groundfloor" type | 20% 
Nature du bien à amortir Taux d'amortissement  annuel 
Câbles électriques rigides
- câbles rixes au jour 10% 
- câbles fixes au fond 10% 
Lampes de chapeau et lampes portatives 20% 
Bancs de charge 10% 
Appareils d'éclairage jour et fond 20% 
Installations mobiles ou semi fixes de préparation physique et manutention de minerai 20% 
Matériels et équipements de l'usine de traitement du minerai (filtres, séchoirs, broyeurs, concasseurs, cribles, trommels, chaudières, cuves réservoirs...) sauf matériels spécifiés dans les autres chapitres 10% 
Transporteurs à bande sauf bandes 25% 
Bandes 50% 
Machines frigorifiques mobiles pour le fond 20%
Échangeurs mobiles pour le fond 20% 
Installations frigorifiques fixes 10% 
Matériels et équipement de génie civil, chargement, transport, manutention 33,33% 
Matériels et équipements de l'exploitation souterraine (chargeurs, transporteurs, boulonneuses....) sauf matériels et équipements spécifiés dans les autres  chapitres 33,33% 
Ventilateurs principaux 15% 
Ventilateurs secondaires 33,33% 
Equipements de foration 33,33% 
Equipements d'extraction (trémies, culbuteurs) 33,33%</t>
  </si>
  <si>
    <t>17.1.3 Avantages particuliers accordés à la Société d'Exploitation.
Nonobstant ce qui précède, la Société d'Exploitation bénéficie des avantages fiscaux et douaniers suivants pour ses activités se rapportant aux Opérations Minières:...b) Jusqu'à la Date de Première Production et trois (3) ans après cette date, exonération:
- de l'impôt sur les bénéfices,
- de la taxe d'apprentissage,</t>
  </si>
  <si>
    <t xml:space="preserve">17.1.3 Avantages particuliers accordés à la Société d'Exploitation ...
La Société d'Exploitation est autorisée à constituer, en franchise de l'impôt sur les bénéfices, une provision pour la diversification des ressources.
</t>
  </si>
  <si>
    <t xml:space="preserve">17.1.3 Avantages particuliers accordés à la Société d'Exploitation...
En cas de déficit fiscal subi pendant un exercice durant la période d'exonération, ce déficit est considéré comme une charge fiscale de l'exercice suivant et déduit du bénéfice fiscal réalisé pendant ledit exercice. Si ce bénéfice n'est pas suffisant pour que la déduction puisse être intégralement opérée, l'excédent du déficit est reporté successivement sur les exercices fiscaux suivants dans les conditions prévues par la législation en vigueur. 
</t>
  </si>
  <si>
    <t xml:space="preserve">17.1 Régime fiscal
La Société d'exploitation dans le cadre des grands projets miniers est soumise au paiement d'une redevance superficiaire dont le taux est:
Pour une superficie supérieure à cent cinquante (150) Km2 et inférieure ou égale à deux cents (200) Km2
- première période de validité deux millions (2 000 000) FCFA/Km2/an;
- renouvellements : deux millions cinq cent mille (2 500000) FCFA/Km2/an.
</t>
  </si>
  <si>
    <t>Redevance minière calculée par un rapport à un chiffre représentant le résultat d'exploitation, divisé par les produits d'exploitation. Si ce chiffre est inférieur ou égal à 20%, la redevance sera de 5.5%. Si ce chiffre est supérieur à 20% mais inférieur à 50%, la redevance sera de 9%. S'il est supérieur à 50%, la redevance sera de 12%. L'assiette de la redevance est égale à la valeur marchande du produit final FOB.</t>
  </si>
  <si>
    <t>17.2 Régime douanier
Les avantages douaniers consentis à la Société d'Exploitation consistent en Admission Temporaire et en exonérations.
a) Pendant toute la durée de validité du Permis d'Exploitation, la Société d'Exploitation bénéficie de l'exonération totale des droits et taxes de douane, exigibles sur les produits pétroliers destinés à la production d'énergie, à l'extraction, au transport et au traitement du mineral ainsi qu'au fonctionnement et à l'entretien des infrastructures sociales et sanitaires. Cette exonération ne s'applique pas aux taxes de prestations de service, en l'occurrence, la Redevance Statistique (RS), le Prélèvement Communautaire (PC) et le Prélèvement Communautaire de Solidarité (PCS).
b) Pendant toute la durée de validité du permis en phase d'exploitation, la Société d'Exploitation bénéficie de l'exonération totale des droits et taxes d'entrée sur les produits chimiques, les réactifs, les huiles et les graisses pour les biens d'équipements. Cette exonération ne s'applique pas aux taxes de prestations de service, en l'occurrence, la Redevance Statistique (RS), le Prélèvement Communautaire (PC) et le Prélèvement Communautaire de Solidarité (PCS).
c) Pendant une période se terminant à la Date de Première Production, la Société d'Exploitation bénéficie de l'exonération de tous droits et taxes d'entrée, y compris de la TVA, exigibles sur:
- l'outillage, les pièces de rechange, à l'exclusion de celles destinées aux véhicules de tourisme et tout véhicule à usage privé;
- les matériaux et les matériels destinés à être intégrés à titre définitif dans les ouvrages.
Cette exonération ne s'applique pas aux taxes de prestationsde service, en l'occurence, la Radevance Statisque (RS), le Prélèvement Communautaire (PC) et le Prélèvement Communautaire de Solidarité (PCS).
d) A partir de la Date de Première Production et pendant toute la durée de validité du Permis d'Exploitation, la Société d'Exploitation bénéficie de l'exonération de la TVA et d'un abattement de soixante-cinq pour cent (65%) sur les droits et taxes d'entrée exigibles sur:
- l'outillage, les pièces de rechange, à l'exclusion de celles destinées aux véhicules de tourisme et de tout véhicule à usage privé;
- les matériaux et les matériels destinés à être intégrés à titre définitif dans les ouvrages.
Cet abattement ne s'applique pas aux taxes de prestations de service en l'occurrence la Redevance Statistique (RS), le Prélèvement Communautaire (PC) et le Prélèvement Communautaire de Solidarité (PCS).
e) Jusqu'à la Date de Première Production et trois (3) ans après la Date de Première Production, la Société d'Exploitation bénéficie de la suspension des droits et taxes de douane exigibles à l'entrée, y compris la TVA, sur les biens d'équipements importéspour les Opérations Minières et leur inscription en régime d'Admission Temporaire Normale (ATN) pendant toute la durée de leur utilisation.
f) A compter de la quatrième année suivant la Date de Première Production, la Société d’Exploitation bénéficie de l’exonération de la TVA et abattement de soixante-cinq pour cent (65%) sur les droits et taxes de douane exigibles à l'entrée sur Ses nouvelles acquisitions de biens d'équipements importés pour les Opérations Minières.
Cet abattement ne-s'applique pas aux taxes de prestations de service en f occurrence la Redevance Statistique (RS), le Prélèvement Communautaire (PC) et le Prélèvement Communautaire de Solidarité (PCS).
17.2.2 : A l'exportation, les Produits sont exonérés de tous droits et taxes de sortie durant toute la période de validité du Permis d'Exploitation.
Le personnel expatrié, résidant au Niger, employé par la Société d'exploitation pour l'exécution des travaux de recherches ou d'exploitation. bénéficie de la franchise des droits et taxes dus à l'occasion de l'importation au Niger de ses effets et objets personnels en cours d'usage conformément à la Réglementation des Douanes.</t>
  </si>
  <si>
    <t xml:space="preserve">ARTICLE 16 - GARANTIES GENERALES ACCORDÉES PAR L'ÉTAT
L'Etat garantie à la société la stabilité des conditions générales, juridiques, administratives, douanières et fiscales prévues dans la convention.
</t>
  </si>
  <si>
    <t xml:space="preserve">ARTICLE 17 - DISPOSITIONS FISCALES ET DOUANIERES
17.1.3 Exonération pendant toute la durée de validité du Permis d'Exploitation de la taxe sur la valeur ajoutée (TVA).
</t>
  </si>
  <si>
    <t xml:space="preserve">17.1 Régime fiscal
17.1.2 Les intérêts et autres produits des sommes empruntées par la Société d'Exploitation pour les besoins d'équipement ou de son exploitation sont exemptés de tous impôts ou taxes de quelque nature que ce soit. La Société d'Exploitation a l'obligation de procéder à toutes les retenues à la source de droit commun en vigueur.
</t>
  </si>
  <si>
    <t>Code general de Imposts - Niger Tax Law</t>
  </si>
  <si>
    <t>IV- DETERMINATION DE LA BASE D’IMPOSITION
Art. 12- Le bénéfice net est établi sous déduction de toutes charges ; celles-ci comprennent notamment :...
2) les amortissements comptabilisés, déterminés selon le mode linéaire, qui portent sur des éléments d’actif immobilisés, appartenant à l’entreprise, soumis à dépréciation et dont les montants correspondent à cette dépréciation.
Sous réserve de dispositions spéciales, les taux admis sont les suivants :
- frais d’établissement 20%
- immeuble industriel 5%
- immeuble d’habitation ou commercial 2%
- mobilier de bureau 10%
- matériel informatique et logiciel 50%
- matériel et outillage industriel 10%
- autre matériel et outillage 25%
- agencements et aménagements 20%
- matériel roulant 25%</t>
  </si>
  <si>
    <t xml:space="preserve">V –TAUX
Art. 27- Le taux de l’impôt sur les bénéfices est fixé à 30%, sans abattement, du bénéfice net imposable et arrondi au millier de francs inférieur.
</t>
  </si>
  <si>
    <t xml:space="preserve">Le taux normal de la taxe sur la valeur ajoutée est de 19%.
</t>
  </si>
  <si>
    <t xml:space="preserve">Le taux de l’impôt est fixé à :
- 10% pour les dividendes. Pour les dividendes distribués par les sociétés cotées par une bourse des valeurs mobilières agréée par le Conseil Régional de l’Epargne Public et des Marchés Financiers (CREPMF) au sein de l’UEMOA, le taux est de 7% ;
- 7% pour les plus-values de cession des actions et parts sociales ;
- 6% pour les revenus des obligations quel que soit l’émetteur desdites obligations ;
- 3% pour les obligations émises par les collectivités publiques et leurs démembrements, lorsque la durée des obligations est comprise entre cinq (5) ans et dix (10) ans ;
- 0% pour les obligations émises par les collectivités publiques et leurs démembrements, dont la durée est supérieure à dix (10) ans ;
- 5% pour les plus-values de cession des obligations ;
- 15% pour les autres produits.
Les dispositions des articles 79 et 80 ( relatives à l'impôt sur les revenus des créances et cautionement) ne sont pas applicables aux intérêts, arrérages et autres produits des comptes courants figurant dans les recettes provenant de l’exercice d’une profession industrielle, commerciale, artisanale ou agricole ou d’une exploitation minière sous deux conditions :
1) que les contractants aient l’un et l’autre l’une des qualités d’industriel, de commerçant, d’artisan ou d’exploitant agricole ou minier ;
2) que les opérations inscrites au compte courant se rattachent exclusivement à l’activité des deux parties.
</t>
  </si>
  <si>
    <t>Niger Mining Code</t>
  </si>
  <si>
    <t>22.2.3. Specific benefits granted during the operation phase:...(b) The mining company may benefit from the system of accelerated depreciation. 
Article 93 (new): EXEMPTIONS DURING MINING PHASE
During mining phase, holders of mining and quarry titles shall be granted the following customs and tax advantages: Holders of mining permits may benefit from the system of accelerated depreciation.</t>
  </si>
  <si>
    <t>Art. 87 - DIRECT TAX ON BENEFITS 
In addition to fixed fees, area and mining taxes, extraction taxes provided for in this ordinance, holders of mine substance mining permits and legal entities holding quarry opening and exploitation licenses shall also be liable to direct tax on industrial and commercial profits calculated each year based on the statement of income of the fiscal year closed in the previous year. Companies holding artisanal mining licenses shall also be liable to direct tax on industrial and commercial profits. 
This tax shall be calculated in conformity with the provisions of the tax regime in force. The rate of profits tax is set at 40.5%. 
Holders of large and small scale mining permits are exempt from tax on industrial and commercial profits, for five (5) and two (2) years respectively, from the date of their first commercial shipments. 
During the research phase: Exoneration on the Corporate Tax; 
During the exploitation phase: three years  Exoneration on the corporate Tax from the date of the first production.</t>
  </si>
  <si>
    <t>Prospecting Authorization 
CFA Franc Allocation/Renewal 100.000
Research Permits 
Allocation CFA francs 1,000,000,000
1st renewal  1.000.000
2nd renewal  1.000.000
Transfer 1.500.000
Extension of time  2.000.000
Small Business Licence CFA Francs
Allocation 700,000
1st renewal 700,000
2nd renewal 700,000,000
Transfer or transformation 1,000,000,000
Permit for large operations CFA Francs
Allocation 5,000,000,000
1st renewal 10,000,000,000
2nd renewal 10,000,000,000
Transfer 20,000,000,000
Artisanal mining authorization CFA Francs/Plot
Allocation 20,000
Renewal 20,000
Individual card Allocation/ Renewal 2000
Marketing approval However
Allocation  1.000.000
1st renewal 1.000.000
2nd renewal
Gypsum 1.000.000
Allocation  30.000
1st renewal 30.000
2nd renewal 30.000
Cassiterite and related minerals
Allocation 5,000
1st renewal 5,000
2nd renewal 5,000
Semi-precious and precious stones 
Allocation 100,000
1st renewal 100,000
2nd renewal 100,000  
Any natural or legal person who submits an application for an exploration permit, research permit, operating permit, artisanal mining permit and quarry opening and operating permit is subject to the payment of an annual surface fee at the following rates:
Authorization to Prospect CFA franc/km2/year
Grant or renewal 100
Mining research permits CFA franc/km2/year
1st validity period 1000
1st renewal 2000
2ndrenewal 3000
Extension 5000
Small farm permit CFA franc/km2/year
1st validity period 5.000
1st renewal 10,000
2ndrenewal 12,000
3rdrenewal 13,000
Extensions 15,000
Permit for large operations CFA franc/km2/year
1st validity period 5,000,000,000
1st renewal 7,500,000
2ndrenewal 10,000,000,000
Extensions 20,000,000,000
Authorization for artisanal mining CFA franc per are/year
The entire validity period 1000
Authorization to open and operate CFA franc quarries per ha/year
Permanent career 1000
Temporary career 1500</t>
  </si>
  <si>
    <t xml:space="preserve">During the research phase: exonération totale des droits et taxes de douane dus à l’occasion de l’importation des biens d’équipement, des matériaux, des pièces de rechange, ainsi que des carburants et lubrifiants nécessaires au fonctionnement des machines, équipements et véhicules utilitaires utilisés pour les travaux de recherche, à l’exception du Prélèvement Communautaire de Solidarité (PCS), du Prélèvement Communautaire (PC) et de la Redevance Statistique (RS) ; 
les titulaires de permis d'exploitation bénéficient, dans le cadre de leurs activités spécifiques d'exploitation, des avantages douaniers suivants :
&gt; exonération totale, pendant toute la durée de validité des titres, des droits et taxes de douane dus à l’occasion de l’importation des produits pétroliers destinés à la production d'énergie,à l'extraction, au transport et au traitement du minerai ainsi qu'au fonctionnement et à l'entretien des infrastructures sociales et sanitaires, à l’exception de la redevance statistique (RS);
&gt; exonération de tous les droits et taxes de sortie habituellement dus à l’occasion de la réexportation pour les biens d’équipement ayant servi à l'exécution des travaux d'exploitation ;
&gt; exonération, pendant une période se terminant à la Date de la Première Production, de tous droits et taxes d'entrée exigibles sur l'outillage, les pièces de rechange, à l'exclusion de celles destinées aux véhicules de tourisme et tout véhicule à usage privé, les matériaux et les matériels destinés à être intégrés à titre définitif dans les ouvrages à l’exception du Prélèvement Communautaire de Solidarité, du Prélèvement Communautaire et de la Redevance Statistique ;
&gt; exonération totale, pendant toute la validité des titres, des droits et taxes d'entrée sur les produits chimiques, les réactifs, les huiles et les graisses pour les biens d'équipement;
&gt; Application éventuelle d’un système d’amortissement accéléré ;
&gt; admission temporaire,pendant une période se terminant à la fin de la troisième année à compter de la date de Première Production, des biens d’équipement importés et utilisés pour l'exploitation.
A compter de la fin de cette période de dérogation et pendant toute la durée de validité résiduelle des titres miniers en phase d'exploitation, leurs titulaires sont assujettis au paiement des droits et taxes dus sur les biens d'équipement figurant sur la liste minière et ce, conformément au Code des Douanes.
Les droits et taxes sont perçus sur la base de la valeur résiduelle des biens d’équipement ayant bénéficié du régime de l’admission temporaire.
Conformément au Code des Douanes, le personnel expatrié, résidant au Niger, employé par les titulaires des titres de recherche ou d'exploitation pour l’exécution des travaux de recherche ou d’exploitation, bénéficiera de la franchise des droits et taxes dus à l’occasion de l’importation au Niger de ses effets et objets personnels en cours d'usage Conformément au Code des Douanes. </t>
  </si>
  <si>
    <t xml:space="preserve"> Les entreprises de recherches ou d'exploitation de substances minières bénéficient de la stabilisation des droits fixes, taxes, redevances spécifiques et avantages institués par la présente loi à la date de signature de la convention minière et ce, pendant toute la période de validité de cette convention.
Les titulaires d'autorisation d'ouverture et d'exploitation de carrière permanente bénéficient également de la stabilisation des droits fixes,taxes,redevances spécifiques et avantages institués par la présente loi à la date de signature de l'autorisation et ce pendant toute la durée de validité de celle-ci.
Pendant cette période, les taux, les règles d'assiette et de perception des impôts et taxes susvisés demeurent tels qu'ils existaient à la date d'entrée en vigueur de la convention minière ou de l'autorisation d'ouverture et d'exploitation de carrière permanente à moins qu'entre temps, les taux aient été réduits. Dans ce cas le titulaire bénéficie de ces nouveaux taux. </t>
  </si>
  <si>
    <t>Article 93: DEROGATIONS ACCORDEES EN PERIODE D'EXPLOITATION
Les titulaires de titres miniers ou de carriere sont exoneres, dans le cadre de leurs activites specifiques d exploitation, du paiement des droits fiscaux suivants: la taxe sur la valeur ajoutee pendant une periode s'achevant a la date de la Premiere Production. Toutefois pendant toute la duree de l exportation, sont soumises au taux zero de la taxe sur la valeur ajoutee due a l ocassion de l acquisition des biens et services entrant dans le cadre de leurs operations minieres ou de carriere.</t>
  </si>
  <si>
    <t>Les actionnaires des entreprises d'exploitation minière ou de carrière sont assujettis au paiement d’un impôt sur le revenu des valeurs mobilières assis sur les dividendes, tantièmes, jetons et tous autres produits qui leur sont distribués.  Exoneration en phase d'exploitation sur tous les impôts ou les taxes de quelque nature que ce soit sur les intérêts et autres produits des sommes empruntées par la Société d'Exploitation pour les besoins de son équipement ou de son exploitation.</t>
  </si>
  <si>
    <t>Peru Income Tax law  - Supreme Decree Nº  179-2004-EF, Peru tax Law/1994 (Regulations of Income Tax Law -Supreme Decree Nº 122-94-EF),</t>
  </si>
  <si>
    <r>
      <t xml:space="preserve">Artículo 37.
A fin de establecer la renta neta de tercera categoría se deducirá de la renta bruta los gastos necesarios para producirla y mantener su fuente, así como los vinculados con la generación de ganancias de capital, en tanto la deducción no esté expresamente prohibida por esta ley, en consecuencia son deducibles:...
o) Los gastos de exploración, preparación y desarrollo en que incurran los titulares de actividades mineras, que se </t>
    </r>
    <r>
      <rPr>
        <u/>
        <sz val="11"/>
        <rFont val="Calibri"/>
        <family val="2"/>
        <scheme val="minor"/>
      </rPr>
      <t>deducirán en el ejercicio en que se incurran</t>
    </r>
    <r>
      <rPr>
        <sz val="11"/>
        <rFont val="Calibri"/>
        <family val="2"/>
        <scheme val="minor"/>
      </rPr>
      <t xml:space="preserve">, o se </t>
    </r>
    <r>
      <rPr>
        <u/>
        <sz val="11"/>
        <rFont val="Calibri"/>
        <family val="2"/>
        <scheme val="minor"/>
      </rPr>
      <t>amortizarán en los plazos y condiciones que señale la Ley General de Minería y sus normas complementarias y reglamentarias</t>
    </r>
    <r>
      <rPr>
        <sz val="11"/>
        <rFont val="Calibri"/>
        <family val="2"/>
        <scheme val="minor"/>
      </rPr>
      <t>.
Artículo 22.- DEPRECIACION 
Para el cálculo de la depreciación se aplicará las siguientes disposiciones:...
3. Maquinaria y equipo utilizados por las actividades minera, petrolera y de construcción; excepto muebles, enseres y equipos de oficina. 20%. Otros bienes del activo  fijo 10%.</t>
    </r>
  </si>
  <si>
    <t xml:space="preserve">Décimo Sexta.- Arrastre de pérdidas 
El arrastre de las pérdidas generadas hasta el ejercicio 2000 se regirá por lo siguiente: 
1. Aquellas pérdidas que no hubieran empezado a computar el plazo hasta el ejercicio 2000, se les aplicará 4 (cuatro) años contados a partir del ejercicio 2001, inclusive. 
2. Aquellas pérdidas cuyo plazo de 4 (cuatro) ejercicios hubiera empezado a computarse, terminarán el cómputo de dicho plazo. </t>
  </si>
  <si>
    <t xml:space="preserve">Artículo 54.- Las personas naturales y sucesiones indivisas no domiciliadas en el país estarán sujetas al Impuesto por sus rentas de fuente peruana con las siguientes tasas: 
Dividendos y otras formas de distribución de utilidades,  salvo aquellas señaladas en el inciso f) del artículo 10 de la ley: 5%, Ganancias de capital provenientes de la enajenación de inmuebles 5%,  Los intereses, cuando los pague o acredite un generador de rentas de tercera categoría que se encuentre domiciliado en el país. Dicha tasa será aplicable siempre que entre las partes no exista vinculación o cuando los intereses no deriven de operaciones realizadas desde o a través de países o territorios de baja o nula imposición, en cuyo caso se aplicará la tasa de 30%. 4,99%, Ganancias de capital provenientes de la enajenación de valores mobiliarios realizada fuera del país 30%, Otras rentas provenientes del capital 5%, among others. 
 </t>
  </si>
  <si>
    <t>https://www.dropbox.com/home/Spanish%20Speaking%20Countries%20-%20Documents/Peru/Laws?preview=TUO+de+la+Ley+del+Impuesto+a+la+Renta+-+DS+179-2004-EF.docx , https://www.dropbox.com/ow/msft/edit/home/Spanish%20Speaking%20Countries%20-%20Documents/Peru/Laws/Reglamento%20de%20la%20Ley%20del%20Impuesto%20a%20la%20Renta%20-%20122-94-EF%C2%A0.docx?hpt_click_ts=1519164126997</t>
  </si>
  <si>
    <t>Mining Law - Supreme Decree No. 014-92-EM + Law of Mining Royalty, Law No.28258 + Law No.27623 and Supreme Decree 082-2002-EF</t>
  </si>
  <si>
    <t>Artículo 74.
El valor de adquisición de las concesiones, se amortizará a partir del ejercicio en que de acuerdo a ley corresponda cumplir con la obligación de producción mínima, en un plazo que el titular de actividad minera determinará en ese momento, en base a la vida probable del depósito, calculada tomando en cuenta las reservas probadas y probables y la producción mínima obligatoria de acuerdo a ley. El plazo así establecido deberá ser puesto en conocimiento de la Administración Tributaria al presentar la Declaración Jurada Anual del Impuesto a la Renta correspondiente al ejercicio en que se inicie la amortización, adjuntando el cálculo correspondiente. El valor de adquisición de las concesiones incluirá el precio pagado, o los gastos de petitorio, según el caso. Igualmente, incluirá lo invertido en prospección y exploración hasta la fecha en que de acuerdo a ley corresponda cumplir con la producción mínima, salvo que se opte por deducir lo gastado en prospección y/o exploración en el ejercicio en que se incurra en dichos gastos.
Artículo 75.
Los gastos de exploración en que se incurra una vez que la concesión se encuentre en la etapa de producción mínima obligatoria, podrán deducirse íntegramente en el ejercicio o amortizarse a partir de ese ejercicio, a razón de un porcentaje anual de acuerdo con la vida probable de la mina establecido al cierre de dichos ejercicios, lo que se determinará en base al volumen de las reservas probadas y probables y la producción mínima de ley. Los gastos de desarrollo y preparación que permitan la explotación del yacimiento por más de un ejercicio, podrán deducirse íntegramente en el ejercicio en que se incurran o, amortizarse en dicho ejercicio y en los siguientes hasta un máximo de dos adicionales. El contribuyente deberá optar en cada caso por uno de los sistemas de deducción a que se refieren los párrafos anteriores al cierre del ejercicio en que se efectuaron los gastos, comunicando su elección a la Administración Tributaria al tiempo de presentar la Declaración Jurada Anual del Impuesto a la Renta, indicando, en su caso, el plazo en que se realizará la amortización y el cálculo realizado.
Cuando por cualquier razón la concesión minera fuere abandonada o declarada caduca antes de cumplir con la producción mínima obligatoria, su valor de adquisición se amortizará íntegramente en el ejercicio en que ello ocurra. En el caso de agotarse las reservas económicas explotables, hacerse suelta o declararse caduca la concesión antes de amortizase totalmente su valor de adquisición; podrá, a opción del contribuyente, amortizarse de inmediato el saldo, o continuar amortizándose anualmente hasta extinguir su costo dentro del plazo originalmente establecido.
Artículo 84.
Los contratos a que se refiere el artículo anterior garantizarán al titular de la actividad minera los beneficios señalados en el Artículo 80 de la presente Ley, así como la facultad de ampliar la tasa anual de depreciación de las maquinarias, equipos industriales y demás activos fijos hasta el límite máximo de 20%, (veinte por ciento) anual como tasa global de acuerdo a las características propias de cada proyecto, a excepción de las edificaciones y construcciones cuyo límite máximo será el 5% (cinco por ciento) anual.</t>
  </si>
  <si>
    <t>Artículo 72.- Con el objeto de promover la inversión privada en la actividad minera, se otorga a los titulares de tal actividad los siguientes beneficios:...
d) Las inversiones que efectúen los titulares de la actividad minera en infraestructura que constituya servicio público, serán deducibles de la renta imponible, siempre que las inversiones hubieren sido aprobadas por el organismo del sector competente.</t>
  </si>
  <si>
    <t xml:space="preserve">TITULO SEXTO 
OBLIGACIONES DE LOS TITULARES DE CONCESIONES 
CAPITULO I 
EN CONCESIONES MINERAS 
     Artículo 38.- De conformidad con lo dispuesto por el Artículo 122 de la Constitución Política del Perú, la concesión minera obliga a su trabajo, obligación que consiste en la inversión para la producción de sustancias minerales. 
     La producción no podrá ser inferior al equivalente en moneda nacional a US$ 100.00 por año y por hectárea otorgada, tratándose de sustancias metálicas, y del equivalente en moneda nacional a US$ 50.00 por año y por hectárea otorgada, tratándose de sustancias no metálicas.(*) 
(*) Segundo párrafo sustituido por el Artículo 6 de la Ley Nº 27651, publicada el 24-01-2002, cuyo texto es el siguiente: 
     “La producción no podrá ser inferior al equivalente en moneda nacional a US$ 100.00 por año y por hectárea otorgada, tratándose de sustancias metálicas, y del equivalente en moneda nacional a US$ 50.00 por año y por hectárea otorgada tratándose de sustancias no metálicas. En el caso de pequeños productores mineros la producción no podrá ser inferior al equivalente en moneda nacional a US$ 50.00 por año y por hectárea otorgada sea cual fuere la sustancia. Para el caso de productores mineros artesanales la producción no podrá ser inferior al equivalente en moneda nacional a US$ 25.00 por año y por hectárea otorgada sea cual fuere la sustancia.” </t>
  </si>
  <si>
    <r>
      <t xml:space="preserve">1 a 12% sobre la utilidad operativa. Regalia mínima del 1% sobre las ventas si es aplicable.                                                                                                                                                      
</t>
    </r>
    <r>
      <rPr>
        <b/>
        <sz val="11"/>
        <rFont val="Calibri"/>
        <family val="2"/>
        <scheme val="minor"/>
      </rPr>
      <t xml:space="preserve">Artículo 3. Constitución de la regalía minera 
</t>
    </r>
    <r>
      <rPr>
        <sz val="11"/>
        <rFont val="Calibri"/>
        <family val="2"/>
        <scheme val="minor"/>
      </rPr>
      <t>3.1 La regalía minera será calculada sobre la utilidad operativa trimestral de los sujetos de la actividad minera, considerando los trimestres calendarios siguientes: enero-marzo, abril-junio, juliosetiembre, octubre-diciembre. 
3.2 La utilidad operativa de los sujetos de la actividad minera es el resultado de deducir de los ingresos generados por las ventas realizadas de los recursos minerales metálicos y no metálicos en cada trimestre calendario, en el estado en que se encuentren, el costo de ventas y los gastos operativos, incluidos los gastos de ventas y los gastos administrativos, incurridos para la generación de dichos ingresos, teniendo en cuenta lo dispuesto en el último párrafo del numeral 3.7 del presente artículo. Para estos efectos no son deducibles los costos y gastos incurridos en los autoconsumos y retiros no justificados de los recursos minerales.      Cuando los gastos operativos incidan no solo en la obtención de ingresos generados por las ventas realizadas de los recursos minerales y no sean imputables directamente a dichos ingresos, su deducción se efectuará en forma proporcional a los ingresos generados por las ventas realizadas de los recursos minerales en el estado en que se encuentren.  
3.3 A los ingresos por ventas se les aplicarán los ajustes provenientes de las liquidaciones finales, así como los provenientes de descuentos, devoluciones y demás conceptos de naturaleza similar que correspondan a la costumbre de la plaza. 
3.4 Para efectos de la presente Ley se entiende por “ventas”, a todo acto de disposición por el que se transmite el dominio, a cualquier título, de los recursos minerales metálicos y no metálicos en el estado en que se encuentren, independientemente de la denominación y las condiciones pactadas entre las partes, incluyendo la reorganización simple. Asimismo, las ventas incluyen los autoconsumos y los retiros no justificados de los referidos bienes de acuerdo con lo que establezca el reglamento.      Se entiende por retiros no justificados a los que se efectúen como consecuencia de mermas o desmedros no acreditados conforme a las disposiciones de la Ley del lmpuesto a la Renta, cuyo Texto Único Ordenado ha sido aprobado por el Decreto Supremo 179-2004-EF y normas modificatorias.      
3.5 Las ventas se entenderán realizadas en el trimestre calendario en el que se efectúe la entrega o puesta a disposición de los recursos minerales metálicos y no metálicos. A tal efecto, tratándose de operaciones de comercio exterior se considerará la fecha que se deriva del INCOTERM convenido en el contrato. En el caso de autoconsumo y retiros no justificados de productos mineros, se imputarán al trimestre según la fecha de su retiro.
3.6 El costo de ventas comprenderá los materiales directos utilizados, la mano de obra directa, y los costos indirectos de la producción vendida. Los costos de ventas y los gastos serán determinados de acuerdo con las normas contables, excepto los gastos de exploración los que, a efectos de la presente Ley, serán atribuidos proporcionalmente durante la vida probable de la mina.      No se incluirá dentro del costo de ventas ni de los gastos operativos las mayores depreciaciones y amortizaciones que se generen como consecuencia de las revaluaciones, ni las derivadas de los intereses capitalizados. 
3.7 Los ingresos, el costo de ventas y los gastos operativos serán considerados a valor de mercado, siendo aplicable lo dispuesto en los artículos 31, 32 y 32-A de la Ley del Impuesto a la Renta, cuyo Texto Único Ordenado ha sido aprobado por el Decreto Supremo 179-2004-EF y normas modificatorias.      Tratándose de sujetos de la actividad minera que transfieran los recursos minerales a terceros vinculados domiciliados, en aplicación de las normas del Impuesto a la Renta, se considerará el valor de mercado que corresponda a la venta de los productos procesados, al costo de ventas incurrido por el sujeto de la actividad minera, al costo adicional de la o las empresas vinculadas y los gastos operativos incurridos para su generación. Law of Mining Royalty, Law No.28258</t>
    </r>
  </si>
  <si>
    <t>Artículo 72.- Con el objeto de promover la inversión privada en la actividad minera, se otorga a los titulares de tal actividad los siguientes beneficios:
a) Estabilidad tributaria, cambiaria y administrativa;
Artículo 78.- Los titulares de actividades mineras que inicien o estén realizando operaciones mayores de 350 TM/día y hasta 5,000 TM/día, o los que realicen la inversión prevista en el Artículo 79 del presente texto, gozarán de estabilidad tributaria que se les garantizará mediante contrato suscrito con el Estado, por un plazo de diez años, contados a partir del ejercicio en que se acredite la ejecución de la inversión.                                                                                                                           
Artículo 79.- Tendrán derecho a celebrar los contratos a que se refiere el artículo anterior, los titulares de actividad minera que presenten programas de inversión por el equivalente en moneda nacional a US$ 20’000,000.00. El efecto del beneficio contractual recaerá exclusivamente en las actividades de la empresa minera en favor de la cual se efectúe la inversión. Los titulares de la actividad minera que celebren estos contratos, podrán, a su elección, adelantar el régimen contractual estabilizado a la etapa de inversión, con un máximo de tres ejercicios consecutivos, plazo que se deducirá del garantizado por el contrato.                                                                                                                                  
Artículo 80.- Los contratos de estabilidad a que se refieren los dos artículos anteriores de esta Ley, garantizarán al titular de actividad minera los beneficios siguientes:
a) Estabilidad tributaria, por la cual quedará sujeto, únicamente, al régimen tributario vigente a la fecha de aprobación del programa de inversión, no siéndole de aplicación ningún tributo que se cree con posterioridad. Tampoco le serán de aplicación los cambios que pudieren introducirse en el régimen de determinación y pago de los tributos que le sean aplicables, salvo que el titular de actividad minera opte por tributar de acuerdo con el régimen modificado. Esta decisión deberá ser puesta en conocimiento de la Administración Tributaria y del Ministerio de Energía y Minas, dentro de los ciento veinte días contados desde la fecha de modificación del régimen.
Tampoco le serán aplicables las normas legales que pudieran eventualmente dictarse, que contengan la obligación para titulares de actividades mineras de adquirir bonos o títulos de cualquier otro tipo, efectuar pagos adelantados de tributos o préstamos en favor del Estado. 
Artículo 82.- A fin de promover la inversión y facilitar el financiamiento de los proyectos mineros con capacidad inicial no menor de 5,000 TM/día o de ampliaciones destinadas a llegar a una capacidad no menor de 5,000 TM/día referentes a una o más concesiones o a una o más Unidades Económicas Administrativas, los titulares de la actividad minera gozarán de estabilidad tributaria que se les garantizará mediante contrato suscrito con el Estado, por un plazo de doce años, contados a partir del ejercicio en que se acredite la ejecución de la inversión o de la ampliación, según sea el caso. 
Artículo 83.- Tendrán derecho a celebrar los contratos a que se refiere el artículo anterior, los titulares de la actividad minera, que presenten programas de inversión no menores al equivalente en moneda nacional a US$ 100’000,000.00, para el inicio de cualquiera de las actividades de la industria minera. Tratándose de inversiones en empresas mineras existentes, se requerirá un programa de inversiones no menor al equivalente en moneda nacional a US$ 250’000,000.00. Por excepción, tendrán derecho a acceder a estos contratos, las personas que realicen inversiones no menores al equivalente en moneda nacional a US$ 250’000,000.00, en las empresas que conforman la actividad empresarial del Estado sujetas al proceso de privatización, según el Decreto Legislativo 674....El titular de  la actividad minera que celebre estos contratos, podrá, a su elección, adelantar el régimen contractual estabilizado a la etapa de inversión, con un máximo de 8 ejercicios consecutivos, plazo que se deducirá del garantizado por el contrato. 
“Artículo 83-A.- A fin de promover la inversión y facilitar el financiamiento de los proyectos mineros con capacidad inicial no menor de 15,000 TM/día o de ampliaciones destinadas a llegar a una capacidad no menor de 20,000 TM/día referentes a una o más concesiones o a una o más Unidades Económicas Administrativas, los titulares de la actividad minera gozarán de estabilidad tributaria que se les garantizará mediante contrato suscrito con el Estado, por un plazo de quince años, contados a partir del ejercicio en que se acredite la ejecución de la inversión o de la ampliación, según sea el caso”.
Artículo 83-B.- Los titulares de la actividad minera que inicien o estén realizando actividades de la industria minera que presenten programas de inversión no menores al equivalente en moneda nacional a US$ 500’000,000.00, tendrán derecho a celebrar los contratos a que se refiere el artículo anterior.
Por excepción, tendrán derecho a acceder a estos contratos, las personas que realicen inversiones no menores al equivalente en moneda nacional a US$ 500’000,000.00, en las empresas que conforman la actividad empresarial del Estado sujetas al proceso de privatización, según el Decreto Legislativo 674.  El efecto del beneficio contractual recaerá exclusivamente en las actividades de la empresa minera a favor de la cual se efectúe la inversión, sea que aquellas estén expresamente mencionadas en el programa de inversiones contenido en el estudio de factibilidad que forma parte del contrato de estabilidad; o, las actividades adicionales que se realicen posteriormente a la ejecución del programa de inversiones, siempre que tales actividades se realicen dentro de una o más concesiones o en una o más Unidades Económicas Administrativas donde se desarrolle el proyecto de inversión materia del contrato suscrito con el Estado; que se encuentren vinculadas al objeto del proyecto de inversión; que el importe de la inversión adicional sea no menor al equivalente en moneda nacional a US$ 25´000,000.00; y sean aprobadas previamente por el Ministerio de Energía y Minas, sin perjuicio de una posterior fiscalización del citado Sector."
Las actividades adicionales a que se refiere el párrafo anterior se deberán ejecutar dentro del plazo de la estabilidad garantizada en el Contrato de Estabilidad, sin que suponga una extensión o cómputo de un nuevo plazo de estabilidad.
El titular de la actividad minera que celebre estos contratos, podrá, a su elección, adelantar el régimen contractual estabilizado a la etapa de inversión, con un máximo de 8 ejercicios consecutivos, plazo que se deducirá del garantizado por el contrato.” (*)</t>
  </si>
  <si>
    <t xml:space="preserve">Articulo 80.- e)  Estabilidad de los regímenes especiales, cuando ellos se otorgan, por devolución de impuestos, admisión temporal, y otros similares; Law No.27623 and Supreme Decree 082-2002-EF - VAT early recovery system for the acquisiion of goods and services required for mining exploration. Under this regime the VAT paid is refunded without having to wait until a commercial discovery takes place or production begins.This scheme includes a final waiver of VAT if the exploration is unsuccessful. Mining companies must enter into a "Exploration Investment Agreements" with the Peruvian Government, making a minimum investment commitment of USD 500,000 in mining explorations. </t>
  </si>
  <si>
    <t>https://www.dropbox.com/home/Spanish%20Speaking%20Countries%20-%20Documents/Peru/Laws?preview=Texto+Unico+Ordenado+de+la+Ley+General+de+Miner%C3%ADa.docx</t>
  </si>
  <si>
    <t>Minera Chinalco Perú, Toromocho, Investment Promotion Agreement, 2009</t>
  </si>
  <si>
    <t>Articulo 9.3 
Que tendrá la facultad de ampliar la tasa global anual de depreciación sobre las maquinarias, equipos industriales y demás activos fijos hasta el límite máximo de 20% anual, como tasa global, a excepcion de las edificaciones y construcciones cuyo limite maximo sera el 5% anual, limites maximos que han sido aprobados por la Dirección General de Minería. Las tasas podrán ser variadas anualmente por el titular, previa comunicación a la SUNAT, pero sin exceder el limite señalado anteriormente.</t>
  </si>
  <si>
    <t>PARA 9.5.1: ...La tasa aplicable para el Impuesto a la Renta es del 30 %, más los dos puntos porcentuales a que se refiere el artículo 1.1 de la Ley No.27343 que se aplicarán sobre la tasa del IR.</t>
  </si>
  <si>
    <t xml:space="preserve">9.6.2 LA REGALIA MINERA, CONFORME A LA LEY N° 28258, MODIFICADA POR LA LEY N°28323, SU REGLAMENTO, APROBADO POR DECRETO SUPREMO N° 157-2004-EF Y SUS MEDIDAS COMPLEMENTARIAS, APROBADAS POR DECRETO SUPREMO N° 018-2005-EF.
</t>
  </si>
  <si>
    <t xml:space="preserve">9.5 Que gozará de estabilidad tributaria en los términos establecidos en los incisos a) y e) del artículo 80 del Texto Único Ordenado y en el Reglamento, así como en las Leyes No.27341 y No.27343 y No.27909 que regulan los contratos de estabilidad tributaria sin que las modificaciones y nuevas normas que se dicten a partir de día siguiente de la fecha de suscripción del contrato, le afecten en forma alguna.    
9.5.1 El Impuesto a la Renta, el procedimiento de determinación y las tasas del mismo establecidos por las disposiciones vigentes a la fecha de aprobación del estudio de factibilidad, aplicable al tiempo de y sobre el monto por distribuir de acuerdo con el inciso b) del artículo 72º del Texto Unico Ordenado y el articulo 10' del Reglamento; con las deducciones y condiciones establecidas en el inciso d) del artículo 72° del Texto Unico Ordenado y en la forma dispuesta por el articulo 11º del Reglamento.  
9.5.2 La compensación y/o devolución tributaria, en la forma establecida por los dispositivos vigentes a la fecha de suscripcion del contrato.
9.5.3 Los derechos arancelarios de acuerdo con las normas vigentes a la fecha de suscripcion del contrato.  
9.5.4 Los tributos municipales se aplicarán de acuerdo con las normas vigentes a la fecha de  suscripcion del contrato, 
9.5.5 LA OPCION DE RENUNCIA TOTAL DEL REGIMEN DE ESTABILIDAD TRIBUTARIA QUE GARANTIZA EL PRESENTE CONTRATO, ES POR UNA SOLA Y DEFINITIVA VEZ SIENDO ENTONCES DE APLICACION EL REGIMEN COMUN, DE CONFORMIDAD CON LO ESTABLEQDO EN EL INCISO 2.1) DEL ARTICULO 2° DE LA LEY N° 27343 Y EL ARTICULO 88° DEL TEXTO UNICO ORDENADO, MODIFICADO POR EL ARTICULO 3° DE LA LEY N° 27343. 
9.5.6 LA ESTABILIDAD DEL IMPUESTO GENERAL A LAS VENTAS, IMPUESTO SELECTIVO AL CONSUMO, IMPUESTO DE PROMOOON MUNICIPAL Y CUALQUIER OTRO IMPUESTO AL CONSUMO COMPRENDERA UNICAMENTE SU NATURALEZATRASLADABLE. 
9.5.7 SE INCLUYEN LOS REGIMENES ESPECIALES REFERENTES A LA DEVOLUCION DE IMPUESTO, ADMISION TEMPORAL Y SIMILARES, ASI COMO EL REGIMEN APUCABLE A LAS EXPORTACIONES. 
9.5.8. TRATANDOSE DE EXONERACIONES, INCENTIVOS Y DEMAS BENEFICIOS TRIBUTARIOS REFERENTES A LOS IMPUESTOS Y REGIMENES ESTABILIZADOS, LA ESTABILIDAD ESTARA SUJETA AL PLAZO Y CONDICIONES QUE ESTABLEZCA EL DISPOSITIVO LEGAL VIGENTE A LA FECHA DE SUSCRIPOON DEL PRESENTE CONTRATO. 
</t>
  </si>
  <si>
    <t>Minera Barrick Misquichilca S.A., Alto Chicama, Investment Promotion Agreement, 2004</t>
  </si>
  <si>
    <t>Artículo 9.3 
Que tendrá la facultad de ampliar la tasa global anual de depreciación sobre sus activos fijos, hasta (20%), como tasa gloval, a excepcion de las edificaciones y construcciones cuyo limite maximo sera el 5% anual, limites maximos que han sido aprobados por la Dirección General de Minería. Las tasas podrán ser variadas anualmente por el titular, previa comunicación a la SUNAT, pero sin exceder el limite señalado anteriormente.
Artículo 143-1.
Amortización de las inversiones en la exploración, desarrollo y construcción de minas, y yacimientos de petróleo y gas.  Los gastos preliminares de instalación u organización o de desarrollo o los costos de adquisición o exploración de minas, de yacimientos petrolíferos o de gas y otros recursos naturales no renovables para efectos del impuesto sobre la renta y complementarios seguirán las siguientes reglas para su amortización y su respectiva deducción:
1. Los activos de evaluación y exploración de recursos naturales no renovables determinados en el numeral 4 del artículo 74-1 de este estatuto serán depreciables o amortizables, dependiendo de si se trata de un activo tangible o intangible.</t>
  </si>
  <si>
    <t xml:space="preserve">9.5 Que gozará de estabilidad tributaria en los términos establecidos en los incisos a) y e) del artículo 80p del Texto Único Ordenado y en el Reglamento, sin que las modificaciones o nuevas normas que se dicten a partir de día siguiente de la fecha de aprobación del programa de inversión, le afecten en forma alguna.    9.5.1 El Impuesto a la Renta, el procedimiento de determinación y las tasas del mismo establecidos por las disposiciones vigentes a la fecha de aprobación del estudio de factibilidad, aplicable al tiempo de y sobre el monto por distribuir de acuerdo con el inciso b) del artículo 72º del Texto Unico Ordenado y el articulo 10' del Reglamento; con las deducciones y condiciones establecidas en el inciso d) del artículo 72° del Texto Unico Ordenado y en la forma dispuesta por el articulo 11º del Reglamento.  
9.5.2 La compensación y/o devolución tributaria, en la forma establecida por los dispositivos vigentes a la fecha de aprobación del estudio de factibilidad.  
9.5.3 Los derechos arancelarios de acuerdo con las normas vigentes a la fecha de aprobación del estudio de factibilidad.  
9.5.4 Los tributos municipales se aplicarán de acuerdo con las normas vigentes a la fecha de aprobación del estudio de Factibilidad., 9.5.5 LA OPCION DE RENUNCIA TOTAL DEL REGIMEN DE ESTABILIDAD TRIBUTARIA QUE GARANTIZA EL PRESENTE CONTRATO, ES POR UNA SOLA Y DEFINITIVA VEZ SIENDO ENTONCES DE APLICAOON EL REGIMEN COMUN, DE CONFORMIDAD CON LO ESTABLEQDO EN EL INCISO 2.1) DEL ARTICULO 2° DE LA LEY N° 27343 Y EL ARTICULO 88° DEL TEXTO UNICO ORDENADO, MODIFICADO POR EL ARTICULO 3° DE LA LEY N° 27343. 
9.5.6 LA ESTABILIDAD DEL IMPUESTO GENERAL A LAS VENTAS, IMPUESTO SELECTIVO AL CONSUMO, IMPUESTO DE PROMOOON MUNICIPAL Y CUALQUIER OTRO IMPUESTO AL CONSUMO COMPRENDERA UNICAMENTE SU NATURALEZATRASLADABLE. 
9.5.7 SE INCLUYEN LOS REGIMENES ESPECIALES REFERENTES A LA DEVOLUCION DE IMPUESTO, ADMISION TEMPORAL Y SIMILARES, ASI COMO EL REGIMEN APUCABLE A LAS EXPORTACIONES. 
9.5.8. TRATANDOSE DE EXONERACIONES, INCENTIVOS Y DEMAS BENEFIQOS TRIBUTARIOS REFERENTES A LOS IMPUESTOS Y REGIMENES ESTABILIZADOS, LA ESTABILIDAD ESTARA SUJETA AL PLAZO Y CONDIOONES QUE ESTABLEZCA EL DISPOSITIVO LEGAL VIGENTE A LA FECHA DE SUSCRIPOON DEL PRESENTE CONTRATO. </t>
  </si>
  <si>
    <t>Compañia Minera Antamina S.A., Antamina, Investment Promotion Agreement, 1998</t>
  </si>
  <si>
    <t xml:space="preserve">Articulo 9.3 
Que tendrá la facultad de ampliar la tasa global anual de depreciación sobre sus activos fijos, hasta (20%), fijada por la Dirección General de Minería. La tasa podrá ser variada anualmente por el titular, previa comunicación a la SUNAT, pero sin exceder el limite señalado anteriormente, excepto en los casos en que la LIR autorice porcentajes globales mayores. </t>
  </si>
  <si>
    <t>Para 9.5.1: … La tasa aplicable para el Impuesto a la Renta es del 30 %.</t>
  </si>
  <si>
    <r>
      <t xml:space="preserve">9.5 Que gozará de estabilidad tributaria en los términos establecidos en los incisos a) y e) del artículo 80p del Texto Único Ordenado y en el Reglamento, sin que las modificaciones o nuevas normas que se dicten a partir de día siguiente de la fecha de aprobación del programa de inversión, le afecten en forma alguna.
9.5.1 El Impuesto a la Renta, el procedimiento de determinación y las tasas del mismo establecidos por las disposiciones vigentes a la fecha de aprobación del estudio de factibilidad, aplicable al tiempo de y sobre el monto por distribuir de acuerdo con el inciso b) del artículo 72º del Texto Unico Ordenado y el articulo 10' del Reglamento; con las deducciones y condiciones establecidas en el inciso d) del artículo 72° del Texto Unico Ordenado y en la forma dispuesta por el articulo 11º del Reglamento.  Asimismo, la estabilidad tributaria incluye el </t>
    </r>
    <r>
      <rPr>
        <b/>
        <u/>
        <sz val="11"/>
        <rFont val="Calibri"/>
        <family val="2"/>
        <scheme val="minor"/>
      </rPr>
      <t>Impuesto a la Renta que asume el Titular con arreglo a la facultad que concede el Artículo 47° del Decreto Legislativo Nº 774</t>
    </r>
    <r>
      <rPr>
        <sz val="11"/>
        <rFont val="Calibri"/>
        <family val="2"/>
        <scheme val="minor"/>
      </rPr>
      <t xml:space="preserve">, siempre que cumpla con todas las condiciones siguientes:  
a) Que cuente con la Resolución Suprema a que se refiere el Decreto Legislativo Nº 818 y norma ampliatorio y modificatorias:  
b) Que se trate de operaciones de crédito pactadas antes del inicio de las operaciones de explotación comercial referentes al objetivo principal del contrato, definido en la PRIMERA CLAUSULA ADICIONAL,
c) Que grave el interés que, como obligado directo, abone el Titular a personas no domiciliadas por operaciones de crédito; y,  
d) Que en ningún caso el monto del crédito pactado exceda al monto de la inversión efectuada dentro del período que corresponda.
9.5.2 La </t>
    </r>
    <r>
      <rPr>
        <b/>
        <sz val="11"/>
        <rFont val="Calibri"/>
        <family val="2"/>
        <scheme val="minor"/>
      </rPr>
      <t>compensación y/o devolución tributaria,</t>
    </r>
    <r>
      <rPr>
        <sz val="11"/>
        <rFont val="Calibri"/>
        <family val="2"/>
        <scheme val="minor"/>
      </rPr>
      <t xml:space="preserve"> en la forma establecida por los dispositivos vigentes a la fecha de aprobación del estudio de factibilidad.  
9.5.3 Los </t>
    </r>
    <r>
      <rPr>
        <b/>
        <sz val="11"/>
        <rFont val="Calibri"/>
        <family val="2"/>
        <scheme val="minor"/>
      </rPr>
      <t>derechos arancelarios</t>
    </r>
    <r>
      <rPr>
        <sz val="11"/>
        <rFont val="Calibri"/>
        <family val="2"/>
        <scheme val="minor"/>
      </rPr>
      <t xml:space="preserve"> de acuerdo con las normas vigentes a la fecha de aprobación del estudio de factibilidad.  
9.5.4 Los </t>
    </r>
    <r>
      <rPr>
        <b/>
        <sz val="11"/>
        <rFont val="Calibri"/>
        <family val="2"/>
        <scheme val="minor"/>
      </rPr>
      <t>tributos municipale</t>
    </r>
    <r>
      <rPr>
        <sz val="11"/>
        <rFont val="Calibri"/>
        <family val="2"/>
        <scheme val="minor"/>
      </rPr>
      <t>s se aplicarán de acuerdo con las normas vigentes a la fecha de aprobación del estudio de Factibilidad.  
Primera Cláusula Adicional: De obtener el Titular la Resolución Suprema para el gore de lo dispuesto en el Decreto Legislativo Nº 818 y norma ampliatoria, modificatoria y reglamentaria, se podrá incluir como garantía de la estabilidad tributaria del presente contrato y hasta el inicio de las operaciones productivas, según lo definido en el primer párrafo de esta clausula, las normal que regulan el Régimen de Recuperación Anticipada del impuesto General a las Ventas, el Impuesto Extraordinario a los Actives Netos y el Fraccionamiento Arancelario. Para este efecto, la garantía de estabilidad tributaria incluye el plazo y características del Régimen de Recuperación Anticipada del Impuesto General a las Ventas y del Fraccionamiento Arancelario, establecidas en la Resolución Suprema respectiva.</t>
    </r>
  </si>
  <si>
    <t>http://www.resourcecontracts.org/contract/ocds-591adf-0379777229/view#/pdf</t>
  </si>
  <si>
    <t>Minera Barrick Misquichilca S.A., Pierina, Investment Promotion Agreement, 1998</t>
  </si>
  <si>
    <t>9.5 Que gozará de estabilidad tributaria en los términos establecidos en los incisos a) y e) del artículo 80p del Texto Único Ordenado y en el Reglamento, sin que las modificaciones o nuevas normas que se dicten a partir de día siguiente de la fecha de aprobación del programa de inversión, le afecten en forma alguna.    
9.5.1 El Impuesto a la Renta, el procedimiento de determinación y las tasas del mismo establecidos por las disposiciones vigentes a la fecha de aprobación del estudio de factibilidad, aplicable al tiempo de y sobre el monto por distribuir de acuerdo con el inciso b) del artículo 72º del Texto Unico Ordenado y el articulo 10' del Reglamento; con las deducciones y condiciones establecidas en el inciso d) del artículo 72° del Texto Unico Ordenado y en la forma dispuesta por el articulo 11º del Reglamento.  
9.5.2 La compensación y/o devolución tributaria, en la forma establecida por los dispositivos vigentes a la fecha de aprobación del estudio de factibilidad.  
9.5.3 Los derechos arancelarios de acuerdo con las normas vigentes a la fecha de aprobación del estudio de factibilidad.  
9.5.4 Los tributos municipales se aplicarán de acuerdo con las normas vigentes a la fecha de aprobación del estudio de Factibilidad.</t>
  </si>
  <si>
    <t>http://www.resourcecontracts.org/contract/ocds-591adf-4257220858/view#/pdf</t>
  </si>
  <si>
    <t>Compañía Minera Milpo S.A.A., El Porvenir, Investment Promotion Agreement, 2002</t>
  </si>
  <si>
    <r>
      <t xml:space="preserve">9.3 Que gozará de estabilidad tributaria en los términos establecidos en los incisos a) y e) del artículo 80p del Texto Único Ordenado y en el Reglamento, sin que las modificaciones o nuevas normas que se dicten a partir de día siguiente de la fecha de aprobación del programa de inversión, le afecten en forma alguna.    
9.3.1 </t>
    </r>
    <r>
      <rPr>
        <b/>
        <sz val="11"/>
        <rFont val="Calibri"/>
        <family val="2"/>
        <scheme val="minor"/>
      </rPr>
      <t>El Impuesto a la Renta, el procedimiento de determinación y las tasas del mismo</t>
    </r>
    <r>
      <rPr>
        <sz val="11"/>
        <rFont val="Calibri"/>
        <family val="2"/>
        <scheme val="minor"/>
      </rPr>
      <t xml:space="preserve"> establecidos por las disposiciones vigentes a la fecha de aprobación del del programa de inversiones, aplicable al tiempo de y sobre el monto por distribuir de acuerdo con el inciso b) del artículo 72g del Texto Único Ordenado y el artículo 10o del Reglamento; con las deducciones y condiciones establecidas en el inciso d) del artículo 72o del Texto Único Ordenado y en la forma dispuesta por el artículo 11oi del Reglamento.
9.3.2 La </t>
    </r>
    <r>
      <rPr>
        <b/>
        <sz val="11"/>
        <rFont val="Calibri"/>
        <family val="2"/>
        <scheme val="minor"/>
      </rPr>
      <t>compensación y/o devolución tributaria</t>
    </r>
    <r>
      <rPr>
        <sz val="11"/>
        <rFont val="Calibri"/>
        <family val="2"/>
        <scheme val="minor"/>
      </rPr>
      <t xml:space="preserve">, en la forma establecida por los dispositivos vigentes a la fecha de aprobación del programa de inversiones.
9.3.3 Los </t>
    </r>
    <r>
      <rPr>
        <b/>
        <sz val="11"/>
        <rFont val="Calibri"/>
        <family val="2"/>
        <scheme val="minor"/>
      </rPr>
      <t>tributos municipales</t>
    </r>
    <r>
      <rPr>
        <sz val="11"/>
        <rFont val="Calibri"/>
        <family val="2"/>
        <scheme val="minor"/>
      </rPr>
      <t xml:space="preserve"> se aplicarán de acuerdo con las normas vigentes a la fecha de aprobación del programa de inversiones.
9.3.4 Los </t>
    </r>
    <r>
      <rPr>
        <b/>
        <sz val="11"/>
        <rFont val="Calibri"/>
        <family val="2"/>
        <scheme val="minor"/>
      </rPr>
      <t>derechos arancelarios</t>
    </r>
    <r>
      <rPr>
        <sz val="11"/>
        <rFont val="Calibri"/>
        <family val="2"/>
        <scheme val="minor"/>
      </rPr>
      <t xml:space="preserve">, de acuerdo con las normas vigentes a la fecha de aprobación del programa de inversiones. </t>
    </r>
  </si>
  <si>
    <t>National Internal Revenue Code of 1997 amended by House Bille No.7994</t>
  </si>
  <si>
    <r>
      <t xml:space="preserve">(F) </t>
    </r>
    <r>
      <rPr>
        <u/>
        <sz val="11"/>
        <rFont val="Calibri"/>
        <family val="2"/>
        <scheme val="minor"/>
      </rPr>
      <t>Depreciation</t>
    </r>
    <r>
      <rPr>
        <sz val="11"/>
        <rFont val="Calibri"/>
        <family val="2"/>
        <scheme val="minor"/>
      </rPr>
      <t xml:space="preserve">. -
(1) General Rule. - There shall be allowed as a depreciation deduction a reasonable allowance for the exhaustion, wear and tear (including reasonable allowance for obsolescence) of property used in the trade or business.
(2) Use of Certain Methods and Rates. - The term 'reasonable allowance' as used in the preceding paragraph shall include, but not limited to, an allowance computed in accordance with rules and regulations prescribed by the Secretary of Finance, upon recommendation of the Commissioner, under any of the following methods: 
(a) The straight-line method; 
(b) Declining-balance method, using a rate not exceeding twice the rate which would have been used had the annual allowance been computed under the method described in Subsection (F) (1); 
(c) The sum-of-the-years-digit method; and 
(d) Any other method which may be prescribed by the Secretary of Finance upon recommendation of the Commissioner.                                                                                                                                                                                            
(5) Depreciation of Properties Used in Mining Operations. - an allowance for depreciation in respect of all properties used in mining operations other than petroleum operations, shall be computed as follows:
(a) At the normal rate of depreciation if the expected life is ten (10) years or less; or
(b) Depreciated over any number of years between five (5) years and the expected life if the latter is more than ten (10) years, and the depreciation thereon allowed as deduction from taxable income: Provided, That the contractor notifies the Commissioner at the beginning of the depreciation period which depreciation rate allowed by this Section will be used.                                                                                                                                                                                                                                             
(2) Election to Deduct Exploration and Development Expenditures. - In computing taxable income from mining operations, the taxpayer may at his option, deduct exploration and development expenditures accumulated as cost or adjusted basis for cost depletion as of date of prospecting, as well as exploration and development expenditures paid or incurred during the taxable year: Provided, That the amount deductible for exploration and development expenditures shall not exceed twenty-five percent (25%) of the net income from mining operations computed without the benefit of any tax incentives under existing laws. The actual exploration and development expenditures minus twenty-five percent (25%) of the net income from mining shall be carried forward to the succeeding years until fully deducted. The election by the taxpayer to deduct the exploration and development expenditures is irrevocable and shall be binding in succeeding taxable years. </t>
    </r>
  </si>
  <si>
    <t xml:space="preserve">CHAPTER IV
TAX ON CORPORATIONS 
SEC. 27. Rates of Income tax on Domestic Corporations. -
(A) In General. - Except as otherwise provided in this Code, an income tax of thirty-five percent (35%) is hereby imposed upon the taxable income derived during each taxable year from all sources within and without the Philippines by every corporation, as defined in Section 22(B) of this Code and taxable under this Title as a corporation, organized in, or existing under the laws of the Philippines: Provided, That effective January 1, 2009, the rate of income tax shall be thirty percent (30%).  Provided, further, That the President, upon the recommendation of the Secretary of Finance, may effective January 1, 2000, allow corporations the option to be taxed at fifteen percent (15%) of gross income as defined herein, after the following conditions have been satisfied: 
(1) A tax effort ratio of twenty percent (20%) of Gross National Product (GNP); 
(2) A ratio of forty percent (40%) of income tax collection to total tax revenues; 
(3) A VAT tax effort of four percent (4%) of GNP; and 
(4) A 0.9 percent (0.9%) ratio of the Consolidated Public Sector Financial Position (CPSFP) to GNP.
The option to be taxed based on gross income shall be available only to firms whose ratio of cost of sales to gross sales or receipts from all sources does not exceed fifty-five percent (55%). </t>
  </si>
  <si>
    <t>(3) Net Operating Loss Carry-Over. 
The net operating loss of the business or enterprise for any taxable year immediately preceding the current taxable year, which had not been previously offset as deduction from gross income shall be carried over as a deduction from gross income for the next three (3) consecutive taxable years immediately following the year of such loss. 
Exploration and development expenditures minus twenty-five percent (25%) of the net income from mining shall be carried forward to the succeeding years until fully deducted.</t>
  </si>
  <si>
    <t xml:space="preserve">Within Mineral Reservations: 5%
Outside Mineral Reservations: 1st 3 years - 3%, 4th year - 4%, 5th year - 5%.
</t>
  </si>
  <si>
    <t>CHAPTER VII EXCISE TAX ON MINERAL PRODUCTS 
SEC. 151. Mineral Products. -
(A) Rates of Tax. - There shall be levied, assessed and collected on minerals, mineral products and quarry resources, excise tax as follows: 
(1) On coal and coke, a tax of Ten pesos (P10.00) per metric ton; 
(2) On all nonmetallic minerals and quarry resources, a tax of two percent (2%) based on the actual market value of the gross output thereof at the time of removal, in the case of those locally extracted or produced; or the value used by the Bureau of Customs in determining tariff and customs duties, net of excise tax and value-added tax, in the case of importation. 
Notwithstanding the provision of paragraph (4) of Subsection (A) of this Section, locally extracted natural gas and liquefied natural gas shall not be subject to the excise tax imposed herein.
(3) On all metallic minerals, a tax based on the actual market value of the gross output thereof at the time of removal, in the case of those locally extracted or produced; or the value used by the Bureau of Customs in determining tariff and customs duties, net of excise tax and value-added tax, in the case of importation, in accordance with the following schedule;
(a)   Copper and other metallic minerals;
(i) On the first three (3) years upon the effectivity of Republic Act No. 7729, one percent (1%);
(ii) On the fourth and the fifth years, one and a half percent (1 1/2%); and
(iii) On the sixth year and thereafter, two percent (2%);
(b)  Gold and chromite, two percent (2%).</t>
  </si>
  <si>
    <t>SEC. 106. Value-Added Tax on Sale of Goods or Properties. -
(A) Rate and Base of Tax. - There shall be levied, assessed and collected on every sale, barter or exchange of goods or properties, value-added tax equivalent to ten percent (10%) [44] of the gross selling price or gross value in money of the goods or properties sold, bartered or exchanged, such tax to be paid by the seller or transferor: Provided, That the President, upon the recommendation of the Secretary of Finance, shall, effective January 1, 2006, raise the rate of value-added tax to twelve percent(12%), after any of the following conditions has been satisfied:
(i) Value-added tax collection as a percentage of Gross Domestic Product (GDP) of the previous year exceeds two and four-fifth percent (2 4/5%); or
(ii) National Government deficit as a percentage of GDP of the previous year exceeds one and one-half percent (1 1/2%). [45]</t>
  </si>
  <si>
    <t xml:space="preserve">SEC. 25. Tax on Nonresident Alien Individual.
(2) Cash and/or Property Dividends from a Domestic Corporation or Joint Stock Company, or Insurance or Mutual Fund Company or Regional Operating Headquarter or Multinational Company, or Share in the Distributable Net Income of a Partnership (Except a General Professional Partnership), Joint Account, Joint Venture Taxable as a Corporation or Association., Interests, Royalties, Prizes, and Other Winnings. 
- Cash and/or property dividends from a domestic corporation, or from a joint stock company, or from an insurance or mutual fund company or from a regional operating headquarter of multinational company, or the share of a nonresident alien individual in the distributable net income after tax of a partnership (except a general professional partnership) of which he is a partner, or the share of a nonresident alien individual in the net income after tax of an association, a joint account, or a joint venture taxable as a corporation of which he is a member or a co-venturer; interests; royalties (in any form); and prizes (except prizes amounting to Ten thousand pesos (P10,000) or less which shall be subject to tax under Subsection (B)(1) of Section 24) and other winnings (except Philippine Charity Sweepstakes and Lotto winnings); shall be subject to an income tax of twenty percent (20%) on the total amount thereof: Provided, however, that royalties on books as well as other literary works, and royalties on musical compositions shall be subject to a final tax of ten percent (10%) on the total amount thereof: Provided, further, That cinematographic films and similar works shall be subject to the tax provided under Section 28 of this Code: Provided, furthermore, That interest income from long-term deposit or investment in the form of savings, common or individual trust funds, deposit substitutes, investment management accounts and other investments evidenced by certificates in such form prescribed by the Bangko Sentral ng Pilipinas (BSP) shall be exempt from the tax imposed under this Subsection: Provided, finally, that should the holder of the certificate pre-terminate the deposit or investment before the fifth (5th) year, a final tax shall be imposed on the entire income and shall be deducted and withheld by the depository bank from the proceeds of the long-term deposit or investment certificate based on the remaining maturity thereof: 
Four (4) years to less than five (5) years - 5%; 
Three (3) years to less than four (4) years - 12%; and 
Less than three (3) years - 20%. </t>
  </si>
  <si>
    <t xml:space="preserve">https://www.bir.gov.ph/index.php/tax-code.html#_ftn1 , http://www.dof.gov.ph/taxreform/   </t>
  </si>
  <si>
    <t>Philippines Mining Act 1995</t>
  </si>
  <si>
    <t>Section 93. Income Tax-Accelerated Depreciation.
Fixed assets may be depreciated as follows: (a) To the extent of not more than twice as fast as the normal rate of depreciation or depreciated at normal rate of depreciation if the expected life is ten (10) years or less; or  (b) Depreciated over any number of years between five (5) years and the expected life if the latter is more than ten (10) years, and the depreciation thereon allowed as deduction from taxable income:  Provided, That the contractor notifies the Bureau of Internal Revenue at the beginning of the depreciation rate allowed by this section will be used. 
In computing for taxable income, unless otherwise provided in this Act, the contractor may, at his option, deduct exploration and development expenditures accumulated at cost as of the date of the prospecting or exploration and development expenditures paid or incurred during the taxable year:  Provided, That the total amount deductible for exploration and development expenditures shall not exceed twenty-five per centum (25%) of the net income from mining operations.  The actual exploration and development expenditures minus the twenty-five per centum (25) net income from mining shall be carried forward to the succeeding years until fully deducted.</t>
  </si>
  <si>
    <t xml:space="preserve">CHAPTER XV TAXES AND FEES 
Section 83. Income Taxes.  -  After the lapse of the income tax holiday as provided for in the Omnibus Investments Code, the contractor shall be liable to pay income tax as provided in the National Internal Revenue Code, as amended. </t>
  </si>
  <si>
    <t xml:space="preserve">Section 92. Income Tax-Carry Forward of Losses.  
A net operating loss without the benefit of incentives incurred in any of the first ten (10) years of operations may be carried over as a deduction from taxable income for the next five (5) years immediately following the year of such loss.  The entire amount of the loss shall be carried over to the first of the five (5) taxable years following the loss, and any portion of such loss which exceeds the taxable income of such first year shall be deducted in like manner from the taxable income of the next remaining four (4) years. </t>
  </si>
  <si>
    <t xml:space="preserve">Section 44. Quarry Fee and Taxes.  -  A permittee shall, during the term of his permit, pay a quarry fee as provided for under the implementing rules and regulations.  The permittee shall also pay the excise tax as provided by pertinent laws. 
Section 86. Occupation Fees.-  There shall be collected from any holder of a mineral agreement, financial or technical assistance agreement or exploration permit on public or private lands, an annual occupation fee in accordance with the following schedule: 
(a) For exploration permit - Five pesos (P5.00) per hectare or fraction thereof per annum.  
(b) For mineral agreements and financial or technical assistance agreements - Fifty pesos (P50.00) per hectare or fraction thereof per annum; and  (c) For mineral reservation - One hundred pesos (P100.00) per hectare or fraction thereof per annum. 
 The Secretary is authorized to increase the occupation fees provided herein when the public interest so requires, upon recommendation of the Bureau Director. </t>
  </si>
  <si>
    <t xml:space="preserve">Section 32. Terms.  
- Mineral agreements shall have a term not exceeding twenty-five (25) years to start from the date of execution thereof, and renewable for another term not exceeding twenty-five (25) years under the same terms and conditions thereof, without prejudice to changes mutually agreed upon by the parties. </t>
  </si>
  <si>
    <t xml:space="preserve">TITLE III
INCENTIVES TO REGISTERED ENTERPRISES
Article 39. Incentives to Registered Enterprises. All registered enterprises shall be granted the following incentives to the extent engaged in a preferred area of investment; 
(a) Income Tax Holiday. 
(1) For six (6) years from commercial operation for pioneer firms and four (4) years for non-pioneer firms, new registered firms shall be fully exempt from income taxes levied by the National Government. Subject to such guidelines as may be prescribed by the Board, the income tax exemption will be extended for another year in each of the following cases: 
i. the project meets the prescribed ratio of capital equipment to number of workers set by the Board; 
ii. utilization of indigenous raw materials at rates set by the Board; 
iii. the net foreign exchange savings or earnings amount to at least US$500,000.00 annually during the first three (3) years of operation. 
The preceding paragraph notwithstanding, no registered pioneer firm may avail of this incentive for a period exceeding eight (8) years. 
(2) For a period of three (3) years from commercial operation, registered expanding firms shall be entitled to an exemption from income taxes levied by the National Government proportionate to their expansion under such terms and conditions as the Board may determine; Provided, however, That during the period within which this incentive is availed of by the expanding firm it shall not be entitled to additional deduction for incremental labor expense. 
(3) The provision of Article 7 (14) notwithstanding, registered firms shall not be entitled to any extension of this incentive. </t>
  </si>
  <si>
    <t>Article 39.
(c) Tax and Duty Exemption on Imported Capital Equipment. Within five (5) years from the effectivity of this Code, importations of machinery and equipment and accompanying spare parts of new and expanding registered enterprise shall be exempt to the extent of one hundred percent (100%) of the customs duties and national internal revenue tax payable thereon: Provided, That the importation of machinery and equipment and accompanying spare parts shall comply with the following conditions: 
(1) They are not manufactured domestically in sufficient quantity, of comparable quality and at reasonable prices; 
(2) They are reasonably needed and will be used exclusively by the registered enterprise in the manufacture of its products, unless prior approval of the Board is secured for the part-time utilization of said equipment in a non-registered activity to maximize usage thereof or the proportionate taxes and duties are paid on the specific equipment and machinery being permanently used for non-registered activities; and 
(3) The approval of the Board was obtained by the registered enterprise for the importation of such machinery, equipment and spare parts. 
In granting the approval of the importations under this paragraph, the Board may require international canvassing but if the total cost of the capital equipment or industrial plant exceeds US$5,000,000, the Board shall apply or adopt the provisions of Presidential Decree Numbered 1764 on International Competitive Bidding. 
If the registered enterprise sells, transfers or disposes of these machinery, equipment and spare parts without prior approval of the Board within five (5) years from date of acquisition, the registered enterprise and the vendee, transferee, or assignee shall be solidarily liable to pay twice the amount of the tax exemption given it. 
The Board shall allow and approve the sale, transfer or disposition of the said items within the said period of five (5) years if made: 
(aa) to another registered enterprise or registered domestic producer enjoying similar incentives; 
(bb) for reasons of proven technical obsolescence; or 
(cc) for purposes of replacement to improve and/or expand the operations of the registered enterprise.                                                                                                                      
(m) Exemption from Taxes and Duties on Imported Spare Parts. Importation of required supplies and spare parts for consigned equipment or those imported tax and duty free by a registered enterprise with a bonded manufacturing warehouse shall be exempt from customs duties and national internal revenue taxes payable thereon, Provided, However, That at least seventy percent (70%) of production is exported; Provided, further, that such spare parts and supplies are not locally available at reasonable prices, sufficient quantity and comparable quality; Provided, finally, That all such spare parts and supplies shall be used only in the bonded manufacturing warehouse of the registered enterprise under such requirements as the Bureau of Customs may impose.</t>
  </si>
  <si>
    <r>
      <t xml:space="preserve">Article 39
(d) </t>
    </r>
    <r>
      <rPr>
        <u/>
        <sz val="11"/>
        <rFont val="Calibri"/>
        <family val="2"/>
        <scheme val="minor"/>
      </rPr>
      <t>Tax Credit on Domestic Capital Equipment</t>
    </r>
    <r>
      <rPr>
        <sz val="11"/>
        <color rgb="FF000000"/>
        <rFont val="Calibri"/>
        <family val="2"/>
        <scheme val="minor"/>
      </rPr>
      <t xml:space="preserve">. A tax credit equivalent to one hundred percent (100%) of the value of the national internal revenue taxes and customs duties that would have been waived on the machinery, equipment and spare parts, had these items been imported shall be given to the new and expanding registered enterprise which purchases machinery, equipment and spare parts from a domestic manufacturer: Provided, That 
(1) That the said equipment, machinery and spare parts are reasonably needed and will be used exclusively by the registered enterprise in the manufacture of its products, unless prior approval of the Board is secured for the part-time utilization of said equipment in a non-registered activity to maximize usage thereof; 
(2) that the equipment would have qualified for tax and duty-free importation under paragraph (c) hereof; 
(3) that the approval of the Board was obtained by the registered enterprise; and 
(4) that the purchase is made within five (5) years from the date of effectivity of the Code. If the registered enterprise sells, transfers or disposes of these machinery, equipment and spare parts, the provisions in the preceding paragraph for such disposition shall apply. ...
(k) </t>
    </r>
    <r>
      <rPr>
        <u/>
        <sz val="11"/>
        <rFont val="Calibri"/>
        <family val="2"/>
        <scheme val="minor"/>
      </rPr>
      <t>Tax Credit for Taxes and Duties on Raw Materials</t>
    </r>
    <r>
      <rPr>
        <sz val="11"/>
        <color rgb="FF000000"/>
        <rFont val="Calibri"/>
        <family val="2"/>
        <scheme val="minor"/>
      </rPr>
      <t xml:space="preserve">. Every registered enterprise shall enjoy a tax credit equivalent to the National Internal Revenue taxes and Customs duties paid on the supplies, raw materials and semi-manufactured products used in the manufacture, processing or production of its export products and forming part thereof, exported directly or indirectly by the registered enterprise: Provided, however, that the taxes on the supplies, raw materials and semi- manufactured products domestically purchased are indicated as a separate item in the sales invoice. 
Nothing herein shall be construed as to preclude the Board from setting a fixed percentage of export sales as the approximate tax credit for taxes and duties of raw materials based on an average or standard usage for such materials in the industry. </t>
    </r>
  </si>
  <si>
    <t xml:space="preserve">Shenzou Mining Group Corporation - MPSA No. 103-98-XIII (Surigao Mineral Reservation), 1998 </t>
  </si>
  <si>
    <t xml:space="preserve">8.2 Registration Fees - Within fifteen (15) days upon receipt of the Notice of approval of the MPSA from the Bureau/concemed Regional Office, the Contractor shall cause the registration of this Agreement at the Bureau/concerned Regional Office and pay the registration fee in the amount of P100 and an additional P10 for P.D. 1856. 
Upon registration of this Agreement and on the same date the concerned every year thereafter, the Contractor shall pay to the concerned Municipal/City Treasurer where the Contract Area is located an Occupation a fee over the Contract Area at the annual rate of One Hundred Pesos (P100) per hectare or fraction thereof per year. If the fee is not paid on the date specified, the Contractor shall pay a surcharge of twenty five percentum (25%) of the amount due in addition to the occupation fees.
</t>
  </si>
  <si>
    <t xml:space="preserve"> SECTION VIII FISCAL REGIME
8.4 The government share shall be the excise tax on mineral products at the time of its removal and at the rate provided for in Republic Act No. 7729 amending Section I 51 (a) of the National Internal Revenue Code, as amended, in addition to a royalty of not less than five percentum (5%) of the gross output as well as other taxes, duties, and fees levied by existing laws.
</t>
  </si>
  <si>
    <t xml:space="preserve">Apex Mining Company, Incorporated - MPSA No. 225-2005-XI, 2005 </t>
  </si>
  <si>
    <t xml:space="preserve">8.2. Registration Fees - Within fifteen (15) days upon receipt of the notice of approval of the Agreement from the Regional Office concerned, the Contractor shall cause the registration of this Agreement with the said Regional Office and pay the registration fee at the rate provided in the existing rules and regulations. Failure of the Contractor to cause the registration of this Agreement within the prescribed period shall be sufficient ground for cancellation of the same.
8.3. Occupation Fees - Prior to registration of this Agreement and at the same date every year thereafter, the Contractor shall pay to the Municipal/City Treasurer concerned an occupation fee over the Contract Area at the annual rate provided in the existing rules and regulations.  If the fee is not paid on the date specified, the Contractor shall pay a surcharge of twenty five percent (25%) of the amount due in addition to the occupation fees.
</t>
  </si>
  <si>
    <t xml:space="preserve">RIGHTS AND OBLIGATIONS OF THE PARTIES
11.1. Obligations of the Contractor:
J.1. To recognize and respect the rights, customs and traditions of indigenous cultural communities over their ancestral lands and to allocate royalty payment of not less than one percent (1%) of the value of the gross output of minerals sold;
j.3. To allot annually a minimum of one percent (1%) of the direct mining and milling costs necessary to implement the activities undertaken in the development of the host and neighboring communities. Expenses for community development may be charged against the royalty payment of at least one percent (1%) of the gross output intended for the concerned indigenous cultural community;
</t>
  </si>
  <si>
    <t xml:space="preserve">8.4. Share of the Government
The Government Share shall be the excise tax on mineral products at the time of removal and at the rate provided for in Republic Act No. 7729 amending Section 151 (a) of the National Internal Revenue Code, as amended, as well as other taxes, duties and fees levied by existing laws. The Excise Tax shall be timely and completely paid to the nearest Bureau of Internal Revenue Office in the province concerned.
</t>
  </si>
  <si>
    <t xml:space="preserve">Berong Nickel Corporation - MPSA No. 235-2007-IVB, 2007 </t>
  </si>
  <si>
    <t xml:space="preserve">8.2. Registration Fees - Within fifteen (15) days upon receipt of the notice of approval of the Agreement from the Regional Office concerned, the Contractor shall cause the registration of this Agreement with the said Regional Office and pay the registration fee at the rate provided in the existing rules and regulations. Failure of the Contractor to cause the registration of this Agreement within the prescribed period shall be sufficient ground for cancellation of the same.
8.3. Occupation Fees - Prior to registration of this Agreement and at the same date every year thereafter, the Contractor shall pay to the Municipal/City Treasurer concerned an occupation fee over the Contract Area at the annual rate provided in the existing rules and regulations. If the fee is not paid on the date specified, the Contractor shall pay a surcharge of twenty five percent (25%) of the amount due in addition to the occupation fees.
</t>
  </si>
  <si>
    <t>SECTION XI
RIGHTS AND OBLIGATIONS OF THE PARTIES
11.1. Obligations of the Contractor:
j.1. To recognize and respect the rights, customs and traditions of indigenous cultural communities over their ancestral lands and to allocate royalty payment of not less than one percent (1%) of the value of the gross output of minerals sold:
j.3. To allot annually a minimum of one percent (1%) of the direct mining and milling costs necessary to implement the activities undertaken in the development of the host and neighboring communities. Expenses for community development may be charged against the royalty payment of at least one percent (1%) of the gross output intended for the concerned indigenous cultural community;</t>
  </si>
  <si>
    <t>8.4. Share of the Government
The Government Share shall be the excise tax on mineral products at the time of removal and at the rate provided for in Republic Act No. 7729 amending Section 151 (a) of the National Internal Revenue Code, as amended, as well as other taxes, duties and fees levied by existing laws. The Excise Tax shall be timely and completely paid to the nearest Bureau of Internal Revenue Office in the province concerned.</t>
  </si>
  <si>
    <t xml:space="preserve">SR Metals, Incorporated - MPSA No. 261-2008-XIII, 2008 </t>
  </si>
  <si>
    <t xml:space="preserve">6.2. Registration Fees - Within fifteen (15) days upon receipt of the notice of approval of the Agreement from the Regional Office concerned, the Contractor shall cause the registration of this Agreement with the said Regional Office and pay the registration fee at  the rate provided in the existing rules and regulations. Failure of the Contractor to cause the registration of this Agreement within the prescribed period shall be sufficient ground for cancellation of the same. 
6.3. Occupation Fees - Prior to registration of this Agreement and at the same date every year thereafter, the contractor shall pay to the Municipal/City Treasurer concerned an occupation fee over the Contract Area at the annual rate provided in the existing rules and regulations. If the fee is not paid on the date specified, the Contractor shall pay a surcharge of twenty five percent (25%) of the amount due in addition to the occupation fees.
</t>
  </si>
  <si>
    <t>SECTION VIII
RIGHTS AND OBLIGATIONS OF THE PARTIES
8.1. Obligations of the Contractor:
j.1. To recognize and respect the rights, customs and traditions of indigenous cultural communities over their ancestral lands and to allocate royalty payment of not less than one percent (1%) of the value of the gross output of minerals sold;
j.3. To allot annually a minimum of one percent (1%) of the direct mining and milling costs necessary to implement the activities undertaken in the development of the host and neighboring communities. Expenses for community development may be charged against the royalty payment of at least one percent (1%) of the gross output intended for the concerned indigenous cultural community</t>
  </si>
  <si>
    <t xml:space="preserve">6.4. Share of the Government
The Government Share shall be the excise tax on mineral products at the time of removal and at the rate provided for in Republic Act No. 7729 amending Section 151 (a) of the National Internal Revenue Code ,as amended as well as other taxes, duties and fees levied by existing laws. The Excise Tax shall be timely and
completely paid to the nearest Bureau of Internal Revenue Office in the province concerned.
</t>
  </si>
  <si>
    <t xml:space="preserve">Carmen Copper Corporation - MPSA No. 264-2008-VII, 2008 </t>
  </si>
  <si>
    <t xml:space="preserve">6.2. Registration Fees - Within fifteen (15) days upon receipt of the notice of approval of the Agreement from the Regional Office concerned, the Contractor shall cause the registration of this Agreement with the said Regional Office and pay the registration fee at the rate provided in the existing rules and regulations. Failure of the Contractor to cause the registration of this Agreement within the prescribed period shall be sufficient ground for cancellation of the same.
8.3. Occupation Fees - Prior to registration of this Agreement and at the same date every year thereafter, the Contractor shall pay to the Municipal/City Treasurer concerned an occupation fee over the Contract Area at the annual rate provided in the existing rules and regulations. If the fee is not paid on the date specified, the Contractor shall pay a surcharge of twenty five percent (25%) of the amount due in addition to the occupation fees.
Fees - Within fifteen (15) days upon receipt of the notice of approval of the Agreement from the Regional Office concerned, the Contractor shall cause the registration of this Agreement with the said Regional Office and pay the registration fee at the rate provided in the existing rules and regulations. Failure of the Contractor to cause the registration of this Agreement within the prescribed period shall be sufficient ground for cancellation of the same.
</t>
  </si>
  <si>
    <t>SECTION XI
RIGHTS AND OBLIGATIONS OF THE PARTIES
11.1. Obligations of the Contractor:
j.1. To recognize and respect the rights, customs and traditions of indigenous cultural communities over their ancestral lands and to allocate royalty payment of not less than one percent (1%) of the value of the gross output of minerals sold;
j.3. To allot annually a minimum of one percent (1%) of the direct mining and milling costs necessary to implement the activities undertaken in the development of the host and neighboring communities. Expenses for community development may be charged against the royalty payment of at least one percent (1%) of the gross output intended for the concerned indigenous cultural community;</t>
  </si>
  <si>
    <t xml:space="preserve">8.4. Share of the Government - The Government Share shall be the excise tax on mineral products at the time of removal and at the rate provided for in Republic Act No. 7729 amending Section 151 (a) of the National Internal Revenue Code, as amended, as well as other taxes, duties and fees levied by existing laws. 
</t>
  </si>
  <si>
    <t xml:space="preserve">Philex Mining Corporation - MPSA No. 276-2009-CAR, 2009 </t>
  </si>
  <si>
    <t xml:space="preserve">6.2. Registration Fees - Within fifteen (15) days upon receipt of the notice of approval of the Agreement from the Regional Office concerned, the Contractor shall cause the registration of this Agreement with the said Regional office and pay the registration fee at the rate provided in the existing rules and regulations.
6.3. Occupation Fees― Prior to registration of this Agreement and at the same date every year thereafter,the Contractor shall pay to the Municipal/City Treasurer concerned an Occupation fee over the Contract Area at the annual rate provided in the existing rules and regulations. If the fee is not paid on the date specified, the Contractor shall pay a surcharge of twenty five percent (25%) of the amount due in addition to the occupation fees.
</t>
  </si>
  <si>
    <t xml:space="preserve">SECTION VIII
RIGHTS AND OBLIGATIONS OF THE PARTIES
8.1. Obligations of the Contractor:
j.1. To recognize and respect the rights, customs and traditions of indigenous cultural communities over their ancestral lands and to allocate royalty payment of not less than one percent (1%) of the value of the gross output of minerals sold;
j.3. To allot annually a minimum of one percent (1%) of the direct mining and milling costs necessary to implement the activities undertaken in the development of the host and neighboring communities. Expenses for community development may be charged against the royalty payment of at least one percent (1%) of the gross output intended for the concerned indigenous cultural community;
</t>
  </si>
  <si>
    <t>6.4. Share of the Government
The Government Share shall be the excise tax on mineral products at the time of removal and at the rate provided for in Republic Act No. 7729 amending Section 151 (a) of the National Internal Revenue Code, as amended, as well as other taxes, duties and fees levied by existing laws.</t>
  </si>
  <si>
    <t xml:space="preserve">Mt. Sinai Exploration Mining and Development Corporation - MPSA No. 351-2011-VIII, 2011 </t>
  </si>
  <si>
    <t xml:space="preserve">8.2. Registration Fees - Within fifteen (15) days upon receipt of the notice of approval of the Agreement from the Regional Office concerned, the Contractor shall cause the registration of this Agreement with the said Regional Office and pay the registration fee at the rate provided in the existing rules and regulations.
8.3. Occupation Fees - Prior to registration of this Agreement and at the same date every year thereafter, the Contractor shall pay to the Bureau an occupation fee over the Contract Area at the annual rate provided in the existing rules and regulations. If the fee is not paid on the date specified, the Contractor shall pay a surcharge of twenty five percent (25%) of the amount due in addition to the occupation fees.
</t>
  </si>
  <si>
    <t xml:space="preserve">SECTION VIII
FISCAL REGIME
8.4. Share of the Government - The Government Share shall be the excise tax on mineral products at the time of removal and at the rate provided for in Republic Act No. 7729 amending Section 151 (a) of the National Internal Revenue Code, as amended, in addition to a Royalty of not less than five percent (5%) of the gross output, as well as other taxes, duties and fees levied by existing laws.
</t>
  </si>
  <si>
    <t xml:space="preserve">8.4. Share of the Government
The Government Share shall be the excise tax on mineral products at the time of removal and at the rate provided for in Republic Act No. 7729 amending Section 151 (a) of the National Internal Revenue Code, as amended, in addition to a Royalty of not less than five percent (5%) of the gross output, as well as other taxes, duties and fees levied by existing laws.
</t>
  </si>
  <si>
    <t>Senegal General Tax Code</t>
  </si>
  <si>
    <t>Article 10. Amortissements. Sont admis en déduction les amortissements des biens d’équipement effectués par l’entreprise, dans les limites de ceux qui sont généralement admis d’après les usages de chaque nature d’industrie, de commerce ou d’exploitation, y compris ceux qui ayant été régulièrement comptabilisés en période déficitaire, sont réputés différés au sens de l’article 16, dernier alinéa. Sous réserve des dispositions ci-dessous, pourront toutefois faire l’objet d’un amortissement accéléré, les matériels et outillages neufs des entreprises remplissant à la fois la double condition :
a) d’être utilisés exclusivement pour les opérations industrielles de fabrication, de manutention, de transport, de tourisme, de pêche, d’élevage et d’exploitation agricole, ou de remplir une fonction anti-polluante, sous réserve dans ce dernier cas, que l’équipement ait été agréé par le département ministériel compétent ;
b) d’être normalement utilisables pendant au moins cinq ans.
Pour ces matériels et outillages, le montant de la première annuité d’amortissement calculé d’après leur durée d’utilisation normale pourra être doublé, cette durée étant réduite d’une année.
L’amortissement des biens d’équipement autres que les immeubles d’habitation, les chantiers et les locaux servant à l’exercice de la profession, acquis ou fabriqués par les entreprises industrielles peut être calculé suivant un système d’amortissement dégressif. Le taux applicable pour le calcul de l’amortissement dégressif est obtenu en multipliant le taux d’amortissement linéaire correspondant à la durée normale d’utilisation du bien par un coefficient fixé à 2 lorsque la durée normale d’utilisation est de cinq ans et à 2,5 lorsque cette durée est supérieure à cinq ans.</t>
  </si>
  <si>
    <t>Sous-section 4. TAUX DE L’IMPOT
Article 36. Le taux de l’impôt sur les sociétés est fixé à 30 % du bénéfice imposable.
Les personnes physiques titulaires de bénéfices industriels et commerciaux, de bénéfices agricoles ou de bénéfices des professions non commerciales, quel que soit leur secteur d’activité, qui investissent au Sénégal tout ou partie de leurs bénéfices imposables, peuvent bénéficier, sur leur demande, dans les conditions fixées aux articles 238 à 244, d’une réduction du montant de l’impôt dont elles sont redevables.
Pour donner lieu à l'application des réductions prévues à la présente section, les investissements doivent revêtir une des formes suivantes :
1. création ou extension d'établissements appartenant :
- aux secteurs industriel, commercial, touristique, minier, de l'élevage, agricole, forestier ou des services ;</t>
  </si>
  <si>
    <t>Crédit d'impôt correspondant à la retenue à la source opérée conformément aux articles 203 et 208 sur les revenus de capitaux mobiliers visés aux articles 85 et 101, encaissés par des personnes morales et effectivement compris dans les bénéfices imposables est imputé sur le montant de l'impôt sur les sociétés.
2. Ce crédit est reportable sur trois (3) ans. Si au bout de la troisième année il n'est pas résorbé, le reliquat est restitué par voie de réclamation dans les conditions fixées à l’article 693 du présent code.
Le montant du crédit d’impôt visé au premier alinéa ne doit, en aucun cas excéder une somme égale à la retenue correspondant au montant brut des revenus effecti-vement compris dans la base de l’impôt sur les sociétés.</t>
  </si>
  <si>
    <t xml:space="preserve">Le taux de la TVA est fixé à 18%.
</t>
  </si>
  <si>
    <t xml:space="preserve"> - 25 %, pour les plus-values prévues à l’article 259-2                                                                                                                                                                                                                      Article 101. L’impôt sur les revenus de créances s’applique aux intérêts, arrérages et tous autres produits :
a) des créances hypothécaires, privilégiées et chirographaires, à l'exclusion de toute opération commerciale ne présentant pas le caractère juridique d'un prêt ;
b) des dépôts de sommes d'argent, à vue ou à échéance fixe, quel que soit le dépo-sitaire et quelle que soit l'affectation du dépôt ;
c) des cautionnements en numéraire ;
d) des comptes courants ;
e) des bons de caisse et autres emprunts non obligataires ;
f) des clauses d’indexation afférentes aux sommes mises ou laissées à la disposition d’une société par ses associés ou ses actionnaires.
Article 104. Les dispositions de l'article 101 relative à l'Impôt sur les revenus issus des créances  ne sont pas applicables aux intérêts, arrérages et tous autres produits de comptes courants figurant dans les recettes pro-venant de l'exercice d'une profession industrielle, commerciale, ou agricole ou d'une exploitation minière, sous la double condition :
1. que les contractants, aient la qualité d'industriel, de commerçant ou d'exploitant agricole ou minier ;
2. que les opérations inscrites au compte courant se rattachent exclusivement à l'industrie, au commerce ou à l'exploitation des deux parties.
Les dispositions qui précédent ne sont applicables qu’aux contractants dont les pro-duits des comptes courants sont imposables au Sénégal au titre des bénéfices indus-triels et commerciaux.
</t>
  </si>
  <si>
    <t xml:space="preserve">https://www.dropbox.com/s/5m4lk1g88a86is1/cgi2013.pdf?dl=0 </t>
  </si>
  <si>
    <t>Senegal Mining Code</t>
  </si>
  <si>
    <t xml:space="preserve">80. ​Article 80- Traitement des dépenses de recherche 
Outre les traitements, les salaires et les frais divers relatifs au personnel effectivement engagé dans le cadre des travaux de recherche au Sénégal, doivent être pris en considération dans la détermination des dépenses de recherche :
-l'amortissement de matériel effectivement utilisé dans le cadre de travail de recherche pour la période correspondant à leur utilisation ;
-les défenses engagées au Sénégal dans le cadre de travaux de recherche proprement dits sur le périmètre du titre minier, y compris les frais encourus a l’extérieur relatif a l’établissement des programmes de travaux, essais, analyses, études, formation ;
-les frais relatifs aux sous-traitants dûment approuves par le Ministre chargé des Mines;
-les frais généraux engagées au Sénégal dans le cadre de l'exécution des programmes de travaux de recherche agrées;
-les frais de siège engages dans le cadre de l'exécution des programmes de travaux de recherche agrées et dans la limite du taux fixé par le Code général des impôts.
Le montant total des dépenses de recherche certifiées que le titulaire du permis de recherche aura engagées au jour de la constitution d'une société d'exploitation pour l'exploitation de tout ou partie du périmètre du permis de recherche sera actualisé a cette dernière date; conformément aux dispositions fiscales en la matière et avec l'accord du Ministre chargé des Finances, et amorti en phase d'exploitation. </t>
  </si>
  <si>
    <t xml:space="preserve">TITRE XII : DISPOSITIONS FINANCIERES ET DOUANIERES
CHAPITRE PREMIER : DROITS ET REDEVANCES
74. ​Article 74- Droits fixes d'entrée
L'attribution, le renouvellement, l’extension, la prorogation, ou la transformation ainsi que le transfert ou l'amodiation des titres miniers de recherche et d'exploitation sont soumis au paiement de droits fixes d'entrée, acquittés en un seul versement, tels que prévus ci-après :
Permis de recherche 2.500.000 FCFA
Permis d’exploitation 10.000.000 FCFA
Autorisation d’exploitation de carrière permanente 2.500.000 FCFA
Autorisation d’exploitation de carrière temporaire 1.000.000 FCFA
Autorisation d’exploitation de petite mine 2.500.000 FCFA
Autorisation d’exploitation minière semi-mécanisée 1.500.000 FCFA
Autorisation d’exploitation minière artisanale 50.000 FCFA 
Le titulaire d'un titre minier est assujetti air payement d'une redevance superficiaire annuelle dont le montant est déterminé comme suit:
a) Permis de recherche, a la délivrance et a chaque renouvellement:
    -Première période de validité : 5000 FCFA/Km²/année ;
    -Première période de renouvellement: 6500 FCFA/km2/année;
    -Deuxième période de renouvellement: 8000 FCFA/km²/année.
b) Permis d'exportation minière, à la délivrance et à chaque renouvellement: 250.000 FCFA/Km²/année
c) Autorisation d’exploitation de petite mine : 50.000 FCFA/ha/année à la délivrance et à chaque renouvellement
d) Autorisation d’exploitation de carrière permanente : 50.000 FCFA/ha/année à la délivrance et à chaque renouvellement
e) Autorisation d’exploitation minière semi-mécanisée : 50.000 FCFA/ha/année à la délivrance et à chaque renouvellement. </t>
  </si>
  <si>
    <t>35. ​Article 35- Redevance minière et contrat de partage de production
Le bénéficiaire d'un contrat de partage de production n'est pas assujetti au paiement de la redevance minière prévue à l’article 77 du présent Code. 
 A l’exception des activités d'exploitation faisant l'objet d'un contrat de partage de production, toute activité d'exploitation de substances minérales, autorisée conformément aux dispositions du présent Code, est soumise au paiement trimestriel de la redevance minière dont l’assiette est la valeur marchande du produit commercialisé localement ou la valeur FOB du produit exporté.
La valeur marchande du produit concassé applicable pour la liquidation de la redevance minière trimestriel le pour les substances de carrière concassées est la moyenne arithmétique simple des prix de vente des trois (3) derniers mois des jours de sortie de stock. L'indice de prix de vente est fixé par arrêté conjoint des Ministres chargés des Mines et du Commerce.
Le taux de la redevance minière est fixe comme suit pour l'ensemble des titres miniers concernés : 
 Phosphate alumino-calcique 5%
Phosphate chaux 5%
Acide phosphorique 1,5%
Ciment 1%
Fer
-Minerai concentré 5%
-Minerai destiné a une transformation locale en acier 2%
Métaux de base, substance radioactives
 -Minerai concentré 3,5%
-Minerai destinée a une transformation locale en produit raffinés 1,5%
or
-Brut 5%
-Raffiné à l’étranger 5%
-Raffiné au Sénégal 3,5%
Zircon, ilménite et autres minéraux lords 5%
Diamants et autres gemmes
-Brut 5%
-Taillés 3%
Substances de carrière
-Substances de carrières concassées
4% de la valeur marchande du produit concassé.
-Substances de carrière extraites non concassées et/ou de ramassage
Une redevance proportionnelle au volume de substances extraites ou ramassées fixée comme suit :
-500 F/m3 pour les métaux durs,
-300 F/m3 pour les matériaux meubles
Sels alcalins et autres substance concessible 3%</t>
  </si>
  <si>
    <t>78. ​Article 78.- Exonérations douanières  
A l’exception de la redevance statistique (RS) du prélèvement communautaire de solidarité de I’UEMOA (PCS), du prélèvement communautaire CEDEAO (PC) et de toutes autre taxes communautaires à venir, le titulaire de permis de recherche de substances minérales est exonéré de tous droits et taxes de douane, de la taxe sur la valeur ajoutée (TVA) et du prélèvement du Conseil Sénégalais des Chargeurs (COSEC) pour :
- Les matériels, matériaux, fournitures, machines, engins et équipements, véhicules utilitaires indus dans le programme agrée, ainsi que les pièces de rechange et les produits et matières consommables ni produits ni fabriqués au Sénégal, destinés de manière spécifique et définitive aux opérations de recherche minière et dont l’importation est indispensable a la réalisation du programme de recherche;
- les carburants et lubrifiants alimentant les installations fixes, matériels de forage, machines et autres équipements destines aux opérations de recherche sur le permis octroyé;
- les produits pétroliers servant à produire de l’énergie utilisée dans la réalisation du programme de recherche;
- les parties et pièces détachées destinées aux machines et équipements reconnus destinés de façon spécifique a la réalisation du programme de recherche agrée.
Les sociétés sous-traitantes bénéficient de l'exonération des droits et taxes de douane pour la réalisation de leurs prestations.
Les biens mobilier, matériels, équipements, véhicules et autres intrants qui bénéficient du régime douanier défini au présent article sont énumérés dans toute liste minière préparée par te titulaire du titre minier et annexé a la convention minière. La liste minière est approuvée par les Ministres chargés des finances et des Mines sur rapport conjoint suivant les modalités fixées par décret.
Toutefois, ne peut donner lieu a exonération l’importation des matériels et équipement suivants:
- les véhicules servant au transport des personnes et des marchandises autres que les produits miniers extraits ;
- les matériels, matériaux et équipements dont on peut trouver l’équivalent fabrique au Sénégal ou disponibles à des conditions de prix, qualité, garantie, entre autres, égales a celles des mêmes biens d'origine étrangère ;
- les meubles meublants ou autres effets mobiliers. 
Article 79 - Régime de l'admission temporaire
 Sur simple présentation certifiée conforme d'un permis de recherche, les matériels, matériaux, fournitures, machines, équipements et véhicules utilitaires destiné directement aux opérations de recherche minière ainsi que les machines et véhicules de chantier pouvant être réexportés ou cédés après utilisation, bénéficient de l'admission temporaire, on suspension totale des droits et taxes à l’importation.
En cas de mise à la consommation par suite d'admission temporaire, les droits et taxes exigibles sont ceux en vigueur a la date du dépôt de la déclaration en détail de mise a la consommation, applicables a la valeur vénale réelle des produits a cette même date.
Conformément aux dispositions du Code des Douanes et des textes pris pour son application, durant les six (6) mois suivant son établissement au Sénégal, le personnel étranger employé par le titulaire d'un titre minier et résident au Sénégal, bénéficie, également, de la franchise de droit de taxes grevant l’importation de leurs objets et effets personnels. 
 ​Article 81- Période de réhabilitation des investissements 
Pendant la période de réalisation des investissements et du démarrage de production d’une nouvelle exploitation ou de l’extension a la capacité de production d’une exploitation déjà existante, a l’exception de la Redevance Statistique (RS), du Prélèvement Communautaire de Solidarité (PCS), du Prélèvement Communautaire (PC) et de toutes autres taxes communautaire à venir, le titulaire de permis d'exploitation minière ou le bénéficiaire d’autorisation d'exploitation de petite mine, ainsi que les entreprises travaillant pour son compte bénéficient de l'exonération de tous droits et taxes de douane perçus a l’entrée et du prélèvement COSEC sur :
-les matériels, matériaux, fournitures, machines, véhicules utilitaires inclus dans le programme agrée et équipements destines directement et définitivement aux opérations minières;
-les carburants et lubrifiant alimentant les installations fixes, matériels et forages, machines et autres équipements destines aux opérations minières ;
-les produits pétroliers servant à produire de l’énergie utilises dans la réalisation du programme d'exploitation;
-les parties et pièces détachées destinées aux machines et équipements destinés de façon spécifique aux opérations minières. La valeur des pièces ne doit pas dépasser trente pour cent (30%) de la valeur CAP (Cout-Assurance-Fret) globale des machines et équipements importés.
La période de réalisation des investissements entre en vigueur a la date d'octroi du permis d'exploitation minière ou de l’autorisation d'exploitation de petite mine pour se terminer à la date de notification au Ministre chargé des Mines de la date de première production, à l’exception des opérations effectues a titre d'essai. Elle expire au plus tard dans un délai de trois (3) ans pour le permis d'exploitation et d'un (1) an pour 1'autorisation d'exploitation de petite mine.
Pendant la période de réalisation des investissements et de démarrage de la production d'une nouvelle exploitation ou de l'extension de la capacité de production d'une exploitation déjà existante, les matériels, matériaux, fournitures, machines, engins, équipements et véhicules utilitaires destinés directement aux opérations minières, importés au Sénégal par le titulaire de permis d'exploitation minière ou le bénéficiaire d' utilisation d'exploitation de petite mine ainsi que les entreprises travaillant pour son compte et pouvant être réexportés ou cèdes après utilisation, seront déclarés au régime d'admission temporaire en suspension de tous droits et taxes a l’importation et le prélèvement COSEC.
En cas de mise a la consommation par suite d'une admission temporaire, les dispositions de l'article 79 du présent Code s'appliquent Le plein droit. Les biens mobiliers, matériels, équipements, véhicules et autres intrants qui bénéficient du régime douanier défini au présent article sont énumérés dans toute liste minière préparée par le titulaire du titre minier et annexée à la convention minière ou au cahier des charges. La liste minière est approuvé par les Ministres chargés des Finances et du des Mines suivant les modalités fixées par décret.</t>
  </si>
  <si>
    <t xml:space="preserve">Article 141- Validité des titres antérieurs
Les titres miniers attribués avant la date d'entrée en vigueur du présent code, restent soumis, pour la durée restent à courir et pour les substances pour lesquelles ils ont été délivrés, à la loi et aux règlements qui leur sont applicables a la date d'entrée en vigueur du présent code.
Ils peuvent néanmoins, sur demande de leur titulaire adresser au Ministre chargé des Mines et dans les douze (12) mois suivant la date de l‘entrée en vigueur du présent code, être soumis aux dispositions de celui-ci
Les titulaires de conventions minières liés a un titre minier signé antérieurement à la date d’entrée en vigueur du présent code restent soumis aux stipulations contenues dans lesdites conventions pendant toute la durée de leur validité. </t>
  </si>
  <si>
    <t xml:space="preserve">During the research phase: exoneration on VAT 
</t>
  </si>
  <si>
    <t>Société des Mines du Sénégal, Wassadou Sud, Concession, 2011</t>
  </si>
  <si>
    <t xml:space="preserve">ARTICLE 10: EXONERATIONS FISCALES 
Le titulaire du permis de recherche de substances minérales bénéficie dans le cadre de ses Opérations de recherche pendant toute la durée de sa validité et de ses renouvellements éventuels, d’un régime d’exonération totale d’impôts, et de taxes de toute nature, à l’exception de la Taxe Spécifique sur les Produits pétroliers. 
Pendant la période de réalisation des investissements et de démarrage de production d’une nouvelle exploitation ou de l’extension de la capacité de production d’une exploitation déjà existante, le La société, titulaire de permis d’exploitation ou de concession minière, ainsi que les entreprises travaillant pour son compte bénéficient de l’exonération de tous droits et taxes de douane à l’exception de la Redevance Statistique et des prélèvements communautaire (PCC et PCS).
Pendant une période de trois (03) ans pour le titulaire du permis d’exploitation et de sept (07) ans pour le titulaire de la concession minière à compter de la date de délivrance du titre minier d’exploitation et sous réserve des dispositions de l’article 28 de la présente Convention, ces titulaires bénéficient d’une exonération totale d’impôt, notamment de l' exonération de l’impôt minimum forfaitaire; 
Le titulaire d’une concession minière bénéficie, pendant une durée de sept (7) ans, de l’exonération de l’impôt sur les sociétés à partir de la date de délivrance de la concession minière
Pour les grands projets d’exploitation faisant l’objet de concession minière et nécessitant la mobilisation d’investissements lourds, la durée d’exonération, au moins égale à la période de remboursement des emprunts, ne pourra pas excéder quinze (15) ans à partir de la date de délivrance de la concession minière. 
</t>
  </si>
  <si>
    <t>ARTICLE 10: EXONERATIONS FISCALES 
Le titulaire du permis de recherche de substances minérales bénéficie dans le cadre de ses Opérations de recherche pendant toute la durée de sa validité et de ses renouvellements éventuels, d’un régime d’exonération totale d’impôts, et de taxes de toute nature, à l’exception de la Taxe Spécifique sur les Produits pétroliers. 
Pendant la période de réalisation des investissements et de démarrage de production d’une nouvelle exploitation ou de l’extension de la capacité de production d’une exploitation déjà existante, le La société, titulaire de permis d’exploitation ou de concession minière, ainsi que les entreprises travaillant pour son compte bénéficient de l’exonération de tous droits et taxes de douane à l’exception de la Redevance Statistique et des prélèvements communautaire (PCC et PCS)</t>
  </si>
  <si>
    <t xml:space="preserve">ARTICLE H: EXONERATIONS DOUANIERES 
La société est exonérée durant la phase de recherche de tous droits et taxes de douanes à l’importation, y compris la taxe sur la valeur ajoutée (TVA), et le prélèvement du Conseil Sénégalais des Chargeurs (COSEC) à l’exception de la Redevance Statistique (RS) et des prélèvements communautaires de l’UEMOA (PCS) et de la CEDEAO (PCC) sauf lorsque l’exonération desdits prélèvements est expressément prévue dans le cadre d’un accord de financement extérieur. 
Cette exonération porte sur: 
• les matériels, matériaux, fournitures, machines, engins et équipements, véhicules utilitaires inclus dans le programme agréé, ainsi que les pièces de rechange et les produits et matières consommables ni produits, ni fabriqués au Sénégal, destinés de manière spécifique et définitivement aux opérations de recherche minière et dont l’importation est indispensable à la réalisation du programme de recherche; Mêmes avantages douaniers pour les sociétés sous traitantes agréées.
les carburants et lubrifiants alimentant les installations fixes, matériels de forage, machines et autres équipements destinés aux opérations de recherche sur le permis octroyé ; 
- les produits pétroliers servant à produire de l’énergie utilisée dans la réalisation du programme de recherche ; 
- les parties et pièces détachées destinées aux machines et équipements reconnus destinés de façon spécifique à la réalisation du programme de recherche agréé. 
ARTICLE 26: PERIODE DE REALISATION DES INVESTISSEMENTS 
« Pendant la période de réalisation des investissements et de démarrage de production d’une nouvelle exploitation ou de l’extension de la capacité de production d’une exploitation déjà existante, le titulaire de permis d’exploitation ou de concession minière, bénéficie de l'exonération de tous droits et taxes d’entrée perçue au cordon douanier et le COSEC à l’exception de Ia Redevance Statistique et des prélèvements communautaire (PCC et PCS), sauf lorsque cette exonération desdits prélèvements est prévue dans un accord de financement extérieur. Cette exonération porte sur : 
• les matériels, matériaux, fournitures, machines, véhicules utilitaires inclus dans le programme agréé et équipements destinés directement et définitivement aux opérations minières; 
• les carburants et lubrifiants alimentant les installations fixes, matériels et forages, machines et autres équipements destinés aux opérations minières ; 
• les produits pétroliers servant à produire de l’énergie utilisée dans la réalisation du programme d’exploitation; 
- les parties et pièces détachées destinées aux machines et équipements destinés de façon spécifique aux opérations minières. Les sociétés sous-traitantes, lors de cette phase, bénéficieront, pour la réalisation de leurs prestations, des mêmes avantages douaniers que L’Entreprise Mpathé NDIOUCK 
Toutefois, les véhicules utilitaires et de tourisme, les matériels de manutention et, de façon générale, tous matériels éligibles au régime de l’admission temporaire spéciale, ne seront pas exonérés ». 
ARTICLE 12: REGIME DE L’ADMISSION TEMPORAIRE 
Sur simple présentation certifiée conforme d’un permis de recherche, les matériels, matériaux, fournitures, machines, équipements et véhicules utilitaires destinés directement aux Opérations de recherche minière ainsi que les machines et véhicules de chantier pouvant être réexportés ou cédés après utilisation, bénéficient de l’admission temporaire spéciale (ATS). 
ARTICLE 26: PERIODE DE REALISATION DES INVESTISSEMENTS 
Pendant la période de réalisation des investissements et de démarrage de production d’une nouvelle exploitation ou de l’extension de la capacité de production d’une exploitation déjà existante, le La société, titulaire de permis d’exploitation ou de concession minière, ainsi que les entreprises travaillant pour son compte bénéficient de l’exonération de tous droits et taxes de douane à l’exception de la Redevance Statistique et des prélèvements communautaire (PCC et PCS), sauf lorsque cette exonération desdits prélèvements est prévue dans le cadre d’un accord de financement extérieur. 
Cette exonération porte sur : 
les matériels, matériaux, fournitures, machines, véhicules utilitaires inclus dans le programme agréé et équipements destinés directement et définitivement aux Opérations minières; 
les carburants et lubrifiants alimentant les installations fixes, matériels et forages, machines et autres équipements destinés aux Opérations minières; 
les produits pétroliers servant à produire de l’énergie utilisée dans la réalisation du programme d’exploitation; 
les parties et pièces détachées destinées aux machines et équipements destinés de façon spécifique aux Opérations minières. 
Les sociétés sous-traitantes, lors de cette phase bénéficieront, pour la réalisation de leurs prestations, des memes avantages douaniers que la société. 
Toutefois, les véhiculés utilitaires et de tourisme, les materiels de manutention et de façon générales, tous matériels éligibles au régime de l’admission temporaire spéciale ne seront pas exonérés ». 
ARTICLE 27: AUTRES AVANTAGES FISCAUX EN PHASE D’EXPLOITATION 
Pendant toute la durée de l’exploitation, le titulaire du permis d’exploitation ou de concession minière est exonéré de la taxe d’exportation des produits issus de ses activités d’exploitation sur le périmètre du titre minier d’exploitation accordé. 
Pendant une période de trois (03) ans pour le titulaire du permis d’exploitation et de sept (07) ans pour le titulaire de la concession minière à compter de la date de délivrance du titre minier d’exploitation et sous réserve des dispositions de l’article 28 de la présente Convention, ces titulaires bénéficient d’une exonération totale d’impôt, notamment de l'exonération des droits et taxes de sortie; </t>
  </si>
  <si>
    <t xml:space="preserve">ARTICLE 13: STABILISATION DES REGIMES FISCAUX ET DOUANIERS 
Tout titulaire de titre minier de recherche ou d'exploitation bénéficie des conditions suivantes : 
- la stabilisation du régime douanier durant toute la période de validité de leurs titres miniers. Cette stabilisation est effective à compter de la date de notification d'octroi du titre minier. A ce titre le régime douanier attaché à l’octroi d'un permis de recherche ne peut être remis en question au moment de l’octroi du permis d’exploitation. Toutefois, le titulaire d'un permis de recherche peut négocier avec l’Etat avant l’octroi du titre minier d’exploitation, le régime douanier afin de l'adapter aux conditions au moment de l’exploitation; 
- pendant toute la période de validité d'une convention minière, les modifications apportées aux règles d'assiette, de perception et de tarification des droits de douane susvisés sont inopposables au titulaire du titre minier sauf à la demande du titulaire du titre mimer et a condition qu'il adopte les nouvelles dispositions dans leur totalité La lettre est adressée au Ministre chargé des Mines. 
ARTICLE 30: - STABILISATION DES REGIMES FISCAUX ET DOUANIERS 
Les titulaires de titres miniers bénéficient des conditions suivantes : 
- la stabilisation du régime douanier durant toute la période de validité de leurs titres miniers. Cette stabilisation est effective à compter de la date de notification d'octroi du titre minier. A ce titre le régime douanier attaché à l’octroi d'un permis de recherche ne peut être remis en question au moment de l’ocjroi du permis d’exploitation Toutefois, le titulaire d’un permis de recherche peut négocier avec l’Etat avant l'octroi du titre minier d’exploitation, le régime douanier afin de l’adapter aux conditions au moment de l’exploitation; 
- pendant toute la période de validité d’une convention minière, les modifications apportées aux règles d’assiette, de perception et de tarification des droits de douane susvisés sont inopposables au titulaire du titre minier sauf à la demande du titulaire du titre minier et à condition qu’il adopte les nouvelles dispositions dans leur totalité. La lettre est adressée au Ministre chargé des Mines. </t>
  </si>
  <si>
    <t xml:space="preserve">ARTICLE H: EXONERATIONS DOUANIERES 
La société est exonéré pendant la phase de recherche de tous droits et taxes de douanes à l’importation, y compris la taxe sur la valeur ajoutée (TVA), et le prélèvement du Conseil Sénégalais des Chargeurs (COSEC) à l’exception de la Redevance Statistique (RS) et des prélèvements communautaires de l’UEMOA (PCS) et de la CEDEAO (PCC) sauf lorsque l’exonération desdits prélèvements est expressément prévue dans le cadre d’un accord de financement extérieur. 
ARTICLE 26: PERIODE DE REALISATION DES INVESTISSEMENTS 
Pendant la période de réalisation des investissements et de démarrage de production d’une nouvelle exploitation ou de l’extension de la capacité de production d’une exploitation déjà existante, le La société, titulaire de permis d’exploitation ou de concession minière, ainsi que les entreprises travaillant pour son compte bénéficient de l’exonération de tous droits et taxes de douane à l’exception de la Redevance Statistique et des prélèvements communautaire (PCC et PCS)
ARTICLE 27: AUTRES AVANTAGES FISCAUX EN PHASE D’EXPLOITATION 
Pendant une période de trois (03) ans pour le titulaire du permis d’exploitation et de sept (07) ans pour le titulaire de la concession minière à compter de la date de délivrance du titre minier d’exploitation et sous réserve des dispositions de l’article 28 de la présente Convention, ces titulaires bénéficient d’une exonération totale d’impôt, notamment de l'exonération des taxes sur la valeur ajoutée de biens et services acquis auprès des fournisseurs locaux ou des prestataires domiciliés hors du Sénégal; </t>
  </si>
  <si>
    <t>Société Sénégalaise des Phosphates de Thiés, Lam-Lam, Concession, 2011</t>
  </si>
  <si>
    <t xml:space="preserve">ARTICLE 10: EXONERATIONS FISCALES 
Le titulaire du permis de recherche de substances minérales bénéficie dans le cadre de ses Opérations de recherche pendant toute la durée de sa validité et de ses renouvellements éventuels, d'un régime d’exonération totale d'impôts, et de taxes de toute nature, à l'exception de la Taxe Spécifique sur les Produits pétroliers. 
Pendant une période de trois (03) ans pour le titulaire du permis d’exploitation et de sept (07) ans pour le titulaire de la concession minière à compter de la date de délivrance du titre minier d'exploitation et sous réserve des dispositions de l'article 28 de la présente Convention, ces titulaires bénéficient d'une exonération totale d'impôt, notamment: 
exonération de l'impôt minimum forfaitaire;
Toutefois, le titulaire d'une concession minière bénéficie, pendant une durée de sept (7) ans, de l’exonération de l’impôt sur les sociétés à partir de la date de délivrance de la concession minière. 
Pour les grands projets d'exploitation faisant l'objet de concession minière et nécessitant la mobilisation d'investissements lourds, la durée d'exonération, au moins égale à la période de remboursement des emprunts, ne pourra pas excéder quinze (15) ans à partir de la date de délivrance de la concession minière. 
Toutefois, les grands projets d'exploitation faisant l'objet de concession minière et nécessitant la mobilisation d’investissements lourds bénéficient pour les avantages fiscaux et douaniers susmentionnés, d'une durée d'exonération au moins égale à la période de remboursement des emprunts qui ne pourra pas excéder quinze ( 15) ans, à partir de la date de délivrance de la concession minière. 
</t>
  </si>
  <si>
    <t xml:space="preserve">ARTICLE 10: EXONERATIONS FISCALES 
Le titulaire du permis de recherche de substances minérales bénéficie dans le cadre de ses Opérations de recherche pendant toute la durée de sa validité et de ses renouvellements éventuels, d'un régime d’exonération totale d'impôts, et de taxes de toute nature, à l'exception de la Taxe Spécifique sur les Produits pétroliers. 
</t>
  </si>
  <si>
    <t xml:space="preserve">ARTICLE 11: EXONERATIONS DOUANIERES 
les matériels, matériaux, fournitures, machines, engins et équipements, véhicules utilitaires inclus dans le programme agréé, ainsi que les pièces de rechange et les produits et matières consommables ni produits, ni fabriqués au Sénégal, destinés de manière spécifique et définitivement aux Opérations de recherche minière et dont l'importation est indispensable à la réalisation du programme de recherche; 
les carburants et lubrifiants alimentant les installations fixes, matériels de forage, machines et autres équipements destinés aux Opérations de recherche sur le permis octroyé; 
les produits pétroliers servant à produire de l'énergie utilisée dans la réalisation du programme de recherche; 
les parties et pièces détachées destinées aux machines et équipements reconnus destinés de façon spécifique à la réalisation du programme de recherche agréé. 
Les sociétés sous-traitantes intervenant dans la réalisation du programme de travaux de recherche agréé et ayant reçu l'approbation du Ministre, bénéficient de l'exonération des droits et taxes de douane pour la réalisation de leurs prestations des mêmes avantages douaniers que la société DAMASH LTD à l'exception la Redevance Statistique (RS) et des prélèvements communautaires de l'UEMOA (PCS) et de la CEDEAO (PCC). 
Toutefois, les véhicules utilitaires et de tourisme, les materiels de manutention et de tous matériels éligibles au régime de l'admission temporaire spéciale ne seront pas éxonérés.
ARTICLE 12: REGIME DE L’ADMISSION TEMPORAIRE 
Sur simple présentation certifiée conforme d’un permis de recherche, les matériels, matériaux, fournitures, machines, équipements et véhicules utilitaires destinés directement aux Opérations de recherche minière ainsi que les machines et véhicules de chantier pouvant être réexportés ou cédés après utilisation, bénéficient de l'admission temporaire spéciale (ATS).  En cas de mise à la consommation par suite d’admission temporaire spéciale (ATS), les droits et taxes exigibles sont ceux en vigueur à la date du dépôt de la déclaration en détail de mise à la consommation, applicable à la valeur vénale réelle des produits à cette même date. Conformément aux dispositions du Code des Douanes et aux textes pris pour son application, durant les six (06) mois suivant son établissement au Sénégal, le personnel étranger employé par le titulaire d'un titre minier, résidant au Sénégal, bénéficie, également, de la franchise de droit de taxes grevant l'importation de leurs objets et effets personnels dans les limites des besoins familiaux. Dans tous les cas, un seul véhicule automobile peut être importé dans ce cadre de famille.
Pour le bénéfice de la franchise des droits et taxes visé aux articles précédents, les bénéficiaires devront déposer une attestation administrative visée par le Ministre. 
 Les bénéficiaires des régimes douaniers définis ci-dessus sont soumis à toutes les mesuresde contrôle et de surveillance édictées par l'administration des douanes conformément à la réglementation en vigueur. 
ARTICLE 26: PERIODE DE REALISATION DES INVESTISSEMENTS 
Pendant la période de réalisation des investissements et de démarrage de production d'une nouvelle exploitation ou de l'extension de la capacité de production d'une exploitation déjà existante, la société titulaire de permis d'exploitation ou de concession minière, ainsi que les entreprises travaillant pour son compte bénéficient de l'exonération de tous droits et taxes de douane à l'exception de la Redevance Statistique et des prélèvements communautaire (PCC et PCS), sauf lorsque cette exonération desdits prélèvements est prévue dans le cadre d'un accord de financement extérieur. 
Cette exonération porte sur : 
les matériels, matériaux, fournitures, machines, véhicules utilitaires inclus dans le programme agréé et équipements destinés directement et définitivement aux Opérations minières; 
les carburants et lubrifiants alimentant les installations fixes, matériels et forages, machines et autres équipements destinés aux Opérations minières; 
les produits pétroliers servant à produire de l'énergie utilisée dans la réalisation du programme d'exploitation; 
les parties et pièces détachées destinées aux machines et équipements destinés de façon spécifique aux Opérations minières. 
Les sociétés sous-traitantes, lors de cette phase, bénéficieront pour la réalisation de leurs prestations, des mêmes avantages douaniers que la société titulaire de permis d'exploitation ou de concession minière. 
Toutefois, les véhiculés utilitaires et de tourisme, les matériels de manutention et de façon générales, tous matériels éligibles au régime de l’admission temporaire spéciale ne seront pas exonérés ». 
Pendant la période de réalisation des investissements et de démarrage de la production d’unenouvelle exploitation ou de l'extension de la capacité de production d'une exploitation déjà existante, les matériels, matériaux, fournitures, machines, engins, équipements et véhicules utilitaires destinés directement aux Opérations minières, importés au Sénégal par le titulaire de permis d'exploitation ou de concession minière ainsi que les entreprises travaillant pour son compte et pouvant être réexportés ou cédés après utilisation, seront déclarés au régime d'admission temporaire spéciale (ATS). 
ARTICLE 27: AUTRES AVANTAGES FISCAUX EN PHASE D’EXPLOITATION 
Pendant toute la durée de l’exploitation, le titulaire du permis d’exploitation ou de concession minière est exonéré de la taxe d'exportation des produits issus de ses activités d’exploitation sur le périmètre du titre minier d’exploitation accordé. 
Toutefois, les grands projets d'exploitation faisant l'objet de concession minière et nécessitant la mobilisation d’investissements lourds bénéficient pour les avantages fiscaux et douaniers susmentionnés, d'une durée d'exonération au moins égale à la période de remboursement des emprunts qui ne pourra pas excéder quinze ( 15) ans, à partir de la date de délivrance de la concession minière. </t>
  </si>
  <si>
    <t xml:space="preserve">﻿AT1CLE 9: DROITS ET AVANTAGES PARTICULIERS ACCORDES PENDANT LA PHASE DE RECHERCH
Pendant la durée de la phase de recherche, aucune modification unilatérale ne pourra être apportée aux règles d'assiette, de perception et de tarification, la société DAMASH LTD ne pourra être assujettie aux impôts, taxes, redevances, prélèvements, droits, contributions et toutes autres charges dont la création interviendrait après la signature de la présente Convention. 
ARTICLE 13: STABILISATION DES REGIMES FISCAUX ET DOUANIERS 
Tout titulaire de titre minier de recherche ou d’exploitation bénéficie des conditions suivantes: 
- la stabilisation du régime fiscal et douanier durant toute la période de validité de leurs titres miniers. Cette stabilisation est effective à compter de la date de notification d’octroi du titre minier. A ce titre le régime fiscal et douanier attaché à l’octroi d’un permis de recherche ne peut être remis en question au moment de l’octroi du permis d’exploitation. Toutefois, le titulaire d'un permis de recherche peut négocier avec l'Etat avant l'octroi du titre minier d'exploitation, le régime fiscal et douanier afin de l’adapter aux conditions au moment de l’exploitation; pendant toute la période de validité d'une convention minière, les modifications apportées aux règles d'assiette, de perception et de tarification des impôts, taxes et redevances susvisés sont inopposables au titulaire du titre minier sauf à la demande du titulaire du titre minier adressée au Ministre à condition qu'il adopte les nouvelles dispositions dans leur totalité. 
ARTICLE 30: - STABILISATION DES REGIMES FISCAUX ET DOUANIERS 
- la stabilisation du régime fiscal et douanier durant toute la période de validité de leurs titres miniers. Cette stabilisation est effective à compter de la date de notification d'octroi du titre minier. A ce titre, le régime fiscal et douanier attaché à l'octroi d'un permis de recherche ne peut être remis en question au moment de l'octroi du permis d'exploitation. Toutefois, le titulaire d'un permis de recherche peut négocier avec l'Etat avant l'octroi du titre minier d'exploitation, le régime fiscal et douanier afin de l'adapter aux conditions de l'exploitation; 
- pendant toute la période de validité d'une convention minière, les modifications apportées aux règles d'assiette, de perception et de tarification des impôts, taxes et redevances susvisés sont inopposables au titulaire du titre minier sauf à la demande du titulaire du titre minier et à condition qu'il adopte les nouvelles dispositions dans leur totalité. </t>
  </si>
  <si>
    <t xml:space="preserve">ARTICLE 10: EXONERATIONS FISCALES 
Le titulaire du permis de recherche de substances minérales bénéficie dans le cadre de ses Opérations de recherche pendant toute la durée de sa validité et de ses renouvellements éventuels, d'un régime d’exonération totale d'impôts, et de taxes de toute nature, à l'exception de la Taxe Spécifique sur les Produits pétroliers. 
ARTICLE 27: AUTRES AVANTAGES FISCAUX EN PHASE D’EXPLOITATION 
27.2 Pendant une période de trois (03) ans pour le titulaire du permis d’exploitation et de sept (07) ans pour le titulaire de la concession minière à compter de la date de délivrance du titre minier d'exploitation et sous réserve des dispositions de l'article 28 de la présente Convention, ces titulaires bénéficient d'une exonération totale d'impôt, notamment:  exonération des taxes sur la valeur ajoutée de biens et services acquis auprès des fournisseurs locaux ou des prestataires domiciliés hors du Sénégal
27.3 Toutefois, les grands projets d'exploitation faisant l'objet de concession minière et nécessitant la mobilisation d’investissements lourds bénéficient pour les avantages fiscaux et douaniers susmentionnés, d'une durée d'exonération au moins égale à la période de remboursement des emprunts qui ne pourra pas excéder quinze ( 15) ans, à partir de la date de délivrance de la concession minière. 
</t>
  </si>
  <si>
    <t>Sabodala Gold Operations SA, Sabodala, Concession, 2015</t>
  </si>
  <si>
    <t xml:space="preserve">ARTICLE 15 - AUTRES AVANTAGES FISCAUX DURANT LA PHASE D'EXPLOITATION ...
15.2 Pendant toute la durée de l'actualisation des données technico-économiques, SGO bénéficie d'un régime d'exonération d'impôt total. Pendant la phase d'exploitation, elle bénéficie de même d'une exonération totale pendant une période de 8 ans à compter de la date de notification de la délivrance de la concession minière de Sabodala. Elle ne bénéficie de même pendant cette période de l'exonération de l'impôt sur les sociétés dès la délivrance de la concession minière. Cette exonération s'arrêtera à partir du 2 mai 2015.
</t>
  </si>
  <si>
    <t>13.2 Pendant toute la durée de l'actualisation des données technico-économiques, SGO bénéficie d'un régime d'exonération d'impôt total. Pendant la phase d'exploitation, elle bénéficie de même d'une exonération totale pendant une période de 8 ans à compter de la date de notification de la délivrance de la concession minière de Sabodala. Elle ne bénéficie de même pendant cette période de l'exonération de l'impôt sur les sociétés dès la délivrance de la concession minière. Cette exonération s'arrêtera à partir du 2 mai 2015.</t>
  </si>
  <si>
    <t xml:space="preserve">ARTICLE 12 - OBLIGATIONS DU TITULAIRE DE LA CONCESSION MINIÈRE ...
12.4 SGO est soumise au paiement annuel de la redevance minière au taux de 3% de la valeur carreau mine de l'or et des substances connexes produits. Cette redevance ne peut faire l'objet d'aucune exonération. Dès le 1er janvier 2013, le taux augmentera à 5%.. 
</t>
  </si>
  <si>
    <t>Pendant toute la durée de l'actualisation des données technico-économiques, SGO bénéficie d'un régime d'exonération d'impôt total. Pendant la phase d'exploitation, elle bénéficie de même d'une exonération totale pendant une période de 8 ans à compter de la date de notification de la délivrance de la concession minière de Sabodala. Elle ne bénéficie de même pendant cette période de l'exonération de l'impôt sur les sociétés dès la délivrance de la concession minière. Cette exonération s'arrêtera à partir du 2 mai 2015.</t>
  </si>
  <si>
    <t>Le gouvernement s'engage aussi à garantir à SGML et à SGO le respect des conditions générales juridiques, administratives, sociales, douanières, économiques, financières et fiscales prévues dans la présente convention.
Le régime fiscal et douanier sera stabilisé durant toute la période de validité des titres miniers. Les modifications apportées aux règles d'assiette, de perception et de tarification des impôts, taxes et redevances susvisés sont inopposables au titulaire du titre minier sauf à sa demande et pour autant qu'il adopte les dispositions dans leur totalité.
Un titre minier donne le droit à la stabilité des conditions juridiques, administratives, financières et fiscales de l'exploitation, conformément aux stipulations de la convention minière.
Le gouvernement s'engage aussi à garantir à SGML et à SGO le respect des conditions générales juridiques, administratives, sociales, douanières, économiques, financières et fiscales prévues dans la présente convention.
Le régime fiscal et douanier sera stabilisé durant toute la période de validité des titres miniers. Les modifications apportées aux règles d'assiette, de perception et de tarification des impôts, taxes et redevances susvisés sont inopposables au titulaire du titre minier sauf à sa demande et pour autant qu'il adopte les dispositions dans leur totalité.
Un titre minier donne le droit à la stabilité des conditions juridiques, administratives, financières et fiscales de l'exploitation, conformément aux stipulations de la convention minière.</t>
  </si>
  <si>
    <t xml:space="preserve">Pendant toute la durée de l'actualisation des données technico-économiques, SGO bénéficie d'un régime d'exonération d'impôt total. Pendant la phase d'exploitation, elle bénéficie de même d'une exonération totale pendant une période de 8 ans à compter de la date de notification de la délivrance de la concession minière de Sabodala. Elle ne bénéficie de même pendant cette période de l'exonération de l'impôt sur les sociétés dès la délivrance de la concession minière. Cette exonération s'arrêtera à partir du 2 mai 2015.
</t>
  </si>
  <si>
    <t>Ndiouck, Wakali Ginde, Concession, 2016</t>
  </si>
  <si>
    <t xml:space="preserve">ARTICLE 10 : EXONERATIONS FISCALES 
Le titulaire de permis de recherche de substances minérales bénéficie dans le cadre de ses opérations de recherche pendant la durée de sa validité et de ses renouvellements éventuels, d’une exonération sur : 
l’impôt minimum forfaitaire (IMF) 
le titulaire d’une concession minière bénéficie, pendant une durée de sept (7) ans. de l’exonération de l'impôt sur les sociétés à partir de la date de délivrance de la concession minière. 
Pour les grands projets d’exploitation faisant l’objet de concession minière et nécessitant la mobilisation d'investissements lourds, la durée d’exonération, au moins égale à la période de remboursement des emprunts, ne pourra pas excéder quinze (15) ans à partir de la date de délivrance de la concession minière. 
</t>
  </si>
  <si>
    <t xml:space="preserve">L’Entreprise Mapathé NDIOUCK est exonérée de tous droits et taxes de douanes sur l’importation et le prélèvement du Conseil Sénégalais des Chargeurs (COSEC). 
Toutefois, elle s’acquittera de la redevance statistique (RS) et des prélèvements communautaires de 1UEMOA (PCS) et de la CEDEAO (PCC) sauf lorsque l'exonération desdits prélèvements est expressément prévue dans le cudre d’un accord de financement extérieur. 
Cette exonération porte sur : 
• les matériels, matériaux, fournitures, machines, engins et équipements, véhicules utilitaires inclus dans le programme agréé, ainsi que les pièces de rechange et les produits et matières consommables ni produits, ni fabriqués au Sénégal, destinés de manière spécifique et définitivement aux opérations de recherche minière et dont l’importation est indispensable à la réalisation du programme de recherche ; 
Mêmes avantages douaniers pour les sociétés sous traitantes agréées.
les carburants et lubrifiants alimentant les installations fixes, matériels de forage, machines et autres équipements destinés aux opérations de recherche sur le permis octroyé ; 
- les produits pétroliers servant à produire de l’énergie utilisée dans la réalisation du programme de recherche ; 
- les parties et pièces détachées destinées aux machines et équipements reconnus destinés de façon spécifique à la réalisation du programme de recherche agréé. 
« Pendant la période de réalisation des investissements et de démarrage de production d’une nouvelle exploitation ou de l’extension de la capacité de production d’une exploitation déjà existante, le titulaire de permis d’exploitation ou de concession minière, bénéficie de l'exonération de tous droits et taxes d’entrée perçue au cordon douanier et le COSEC à l’exception de Ia Redevance Statistique et des prélèvements communautaire (PCC et PCS), sauf lorsque cette exonération desdits prélèvements est prévue dans un accord de financement extérieur. Cette exonération porte sur : 
• les matériels, matériaux, fournitures, machines, véhicules utilitaires inclus dans le programme agréé et équipements destinés directement et définitivement aux opérations minières; 
• les carburants et lubrifiants alimentant les installations fixes, matériels et forages, machines et autres équipements destinés aux opérations minières ; 
• les produits pétroliers servant à produire de l’énergie utilisée dans la réalisation du programme d’exploitation; 
- les parties et pièces détachées destinées aux machines et équipements destinés de façon spécifique aux opérations minières. 
Les sociétés sous-traitantes, lors de cette phase, bénéficieront, pour la réalisation de leurs prestations, des mêmes avantages douaniers que L’Entreprise Mpathé NDIOUCK 
Toutefois, les véhicules utilitaires et de tourisme, les matériels de manutention et, de façon générale, tous matériels éligibles au régime de l’admission temporaire spéciale, ne seront pas exonérés ». 
Pendant une période de trois (03) ans pour les titulaires de permis d’exploitation et de sept (07) ans pour les titulaires de concession minière, à compter de la date de délivrance du titre minier d’exploitation, ccs titulaires bénéficient d’une exonération totale de droits de douane, notamment des droits et taxes de sortie. 
Toutefois, les grands projets d’exploitation faisant l’objet de concession minière et nécessitant la mobilisation d’investissements lourds, bénéficient pour les avantages douaniers susmentionnés, d'une durée d’exonération au moins égale à la période de remboursement des emprunts qui ne pourra pas excéder quinze (15) ans, à partir de la date de délivrance de la concession minière. 
Toutefois, les grands projets d’exploitation faisant l’objet de concession minière et nécessitant la mobilisation d’investissements lourds bénéficient pour les avantages fiscaux et douaniers susmentionnés, d’une durée d’exonération au moins égale à la période de remboursement des emprunts qui ne pourra pas excéder quinze (15) ans, à partir de la date de délivrance de la concession minière. </t>
  </si>
  <si>
    <t>Pendant une période de trois (03) ans à compter de la date de délivrance du titre minier d’exploitation, les titulaires de permis d’exploitation et de concession  bénéficient aussi d’un crédit d’impôt dans les conditions fixées par les articles 250 à 252 du Code général des impôts . 
Toutefois, les grands projets d’exploitation faisant l’objet de concession minière et nécessitant la mobilisation d’investissements lourds bénéficient pour les avantages fiscaux et douaniers susmentionnés, d’une durée d’exonération au moins égale à la période de remboursement des emprunts qui ne pourra pas excéder quinze (15) ans, à partir de la date de délivrance de la concession minière.</t>
  </si>
  <si>
    <t xml:space="preserve">ARTICLE 13 : STABILISATION DU REGIME DOUANIER 
Tout titulaire de titre minier de recherche ou d'exploitation bénéficie des conditions suivantes : 
- la stabilisation du régime douanier durant toute la période de validité de leurs titres miniers. Cette stabilisation est effective à compter de la date de notification d'octroi du titre minier. A ce titre le régime douanier attaché à l’octroi d'un permis de recherche ne peut être remis en question au moment de l’octroi du permis d’exploitation. Toutefois, le titulaire d'un permis de recherche peut négocier avec l’Etat avant l’octroi du titre minier d’exploitation, le régime douanier afin de l'adapter aux conditions au moment de l’exploitation; 
- pendant toute la période de validité d'une convention minière, les modifications apportées aux règles d'assiette, de perception et de tarification des droits de douane susvisés sont inopposables au titulaire du titre minier sauf à la demande du titulaire du titre mimer et a condition qu'il adopte les nouvelles dispositions dans leur totalité La lettre est adressée au Ministre chargé des Mines. </t>
  </si>
  <si>
    <t xml:space="preserve">ARTICLE 10 : EXONERATIONS FISCALES 
Le titulaire de permis de recherche de substances minérales bénéficie dans le cadre de ses opérations de recherche pendant la durée de sa validité et de ses renouvellements éventuels, d’une exonération sur : 
la taxe sur la valeur ajoutée (TVA) des livraisons et prestations réalisées au profit de titulaires de permis de recherche de substances minérales dans la mesure où les opérations réalisées se rapportent strictement et directement au programme de recherche ; </t>
  </si>
  <si>
    <t>Sabodala Mining Company SARL, Bransan Sud, Concession, 2010</t>
  </si>
  <si>
    <t xml:space="preserve">
</t>
  </si>
  <si>
    <t xml:space="preserve">ARTICLE 10 : EXONERATIONS FISCALES 
Le titulaire de permis de recherche de substances minérales bénéficie dans le cadre de ses opérations de recherche pendant toute la durée de sa validité et de ses renouvellements  éventuels, d’un régime d’exonération totale d’impôts, et de taxes de toute nature.
Pendant la période de réalisation des investissements et de démarrage de production d’une nouvelle exploitation ou de l’extension de la capacité de production d’une exploitation déjà existante, AFRIGEM, titulaire d’un permis d’exploitation ou de concession minière, ainsi que les entreprises travaillant pour son compte bénéficient de l’exonération de tous droits et taxes de douane à l’exception de la Redevance Statistique et des prélèvements communautaire (PCC et PCS) , sauf lorsque cette exonération desdits prélèvements est prévue dans un accord de financement extérieur. Cette exonération porte sur : les matériels, matériaux, fournitures, machines, véhicules utilitaires inclus dans le programme agréé et équipements destinés directement et définitivement aux opérations minières ; les carburants et lubrifiants alimentant les installations fixes, matériels et forages, machines et autres équipements destinés aux opérations minières ; les produits pétroliers servant à produire de l’énergie utilisée dans la réalisation du programme d’exploitation ; les parties et pièces détachées destinées aux machines et équipements destinés de façon spécifique aux opérations minières. Les sociétés sous-traitantes, lors de cette phase bénéficieront, pour la réalisation de leurs prestations, des mêmes avantages douaniers que la société AFRIGEM. 
Toutefois, les véhicules utilitaires et de tourisme, les matériels de manutention et de façon générale, tous matériels éligibles au régime de l’admission temporaire spéciale ne seront pas exonérés ». 
During the exploitation Phase: 
Pendant une période de trois (03) ans pour le titulaire du permis d’exploitation et de sept (07) ans pour le titulaire de la concession minière à compter de la date de délivrance du titre minier d’exploitation et sous réserve des dispositions de l’article 28 de la présente Convention, ces titulaires bénéficient d’une exonération totale d’impôt, notamment : exonération de l’impôt minimum forfaitaire 
Toutefois, les grands projets d’exploitation faisant l’objet de concession minière et nécessitant la mobilisation d’investissements lourds bénéficient pour les avantages fiscaux et douaniers susmentionnés, d’une durée d’exonération au moins égale à la période de 
remboursement des emprunts qui ne pourra pas excéder quinze (15) ans, à partir de la date de délivrance de la concession minière. 
le titulaire d’une concession minière bénéficie, pendant une durée de sept (7) ans, de l’exonération de l’impôt sur les sociétés à partir de la date de délivrance de la concession minière. 
Pour les grands projets d’exploitation faisant l’objet de concession minière et nécessitant la mobilisation d’investissements lourds, la durée d’exonération, au moins égale à la période de remboursement des emprunts, ne pourra pas excéder quinze (15) ans à partir de la date de délivrance de la concession minière. 
</t>
  </si>
  <si>
    <t xml:space="preserve">ARTICLE 10 : EXONERATIONS FISCALES 
Le titulaire de permis de recherche de substances minérales bénéficie dans le cadre de ses opérations de recherche pendant toute la durée de sa validité et de ses renouvellements  éventuels, d’un régime d’exonération totale d’impôts, et de taxes de toute nature. </t>
  </si>
  <si>
    <t xml:space="preserve">ARTICLE 10 : EXONERATIONS FISCALES 
Le titulaire de permis de recherche de substances minérales bénéficie dans le cadre de ses opérations de recherche pendant toute la durée de sa validité et de ses renouvellements  éventuels, d’un régime d’exonération totale d’impôts, et de taxes de toute nature. 
</t>
  </si>
  <si>
    <t>AFRIGEM est exonéré de tous droits et taxes de douanes à l’importation, y compris la taxe sur la valeur ajoutée (TVA), et le prélèvement du Conseil Sénégalais des Chargeurs (COSEC). Toutefois, elle s’acquittera de la redevance statistique (RS) et des prélèvements communautaires de l’UEMOA (PCS) et de la CEDEAO (PCC) sauf lorsque l’exonération desdits prélèvement est expressément prévue dans le cadre d’un accord de financement extérieur. Cette exonération porte sur : les matériels, matériaux, fournitures, machines, engins et équipements, véhicules utilitaires inclus dans le programme agréé, ainsi que les pièces de rechange et les produits et matières consommables ni produits, ni fabriqués au Sénégal, destinés de manière spécifique et définitivement aux opérations de recherche minière et dont l’importation est indispensable à la réalisation du programme de recherche ; les carburants et lubrifiants alimentant les installations fixes, matériels de forage, machines et autres équipements destinés aux opérations de recherche sur le permis octroyé ; les produits pétroliers servant à produire de l’énergie utilisée dans la réalisation du programme de recherche ; les parties et pièces détachées destinées aux machines et équipements reconnus destinés de façon spécifique à la réalisation du programme de recherche agréé ». 
11.2 «Les sociétés sous-traitantes ayant reçu l’approbation du Ministre chargé des mines, bénéficient de l’exonération des droits et taxes de douane pour la réalisation de leurs prestations, des mêmes avantages douaniers que la société AFIGEM ; 
Toutefois, les véhicules utilitaires et de tourisme, les matériels de manutention et tous matériels éligibles au régime de l’admission temporaire spéciale ne seront pas exonérés ». 
12.1 Sur simple présentation certifiée conforme d’un permis de recherche, les matériels, matériaux, fournitures, machines, équipements et véhicules utilitaires destinés directement aux opérations de recherche minière ainsi que les machines et véhicules de chantier pouvant être réexportés ou cédés après utilisation, bénéficient de l’admission temporaire spéciale (ATS). 
12.2 En cas de mise à la consommation en suite d’admission temporaire spéciale (ATS), les droits et taxes exigibles sont ceux en vigueur à la date du dépôt de la déclaration en détail de mise à la consommation, applicable à la valeur vénale réelle des produits à cette même date. 
12.3 Conformément aux dispositions du Code des douanes et aux textes pris pour son application, durant les six (06) mois suivant son établissement au Sénégal, le personnel étranger employé par le titulaire d’un titre minier* résidant au Sénégal, bénéficie, également, de la franchise de droit de taxes grevant l’importation de leurs objets et effets personnels dans les limites des besoins familiaux. Dans tous les cas, un seul véhicule automobile peut être importé dans ce cadre de famille. 
12.4 Pour le bénéfice de la franchise des droits et taxes visé aux articles précédents, les bénéficiaires devront déposer une attestation administrative visée par le Ministre. 
12.5 Les bénéficiaires des régimes douaniers définis ci-dessus sont soumis à toutes les mesures de contrôle et de surveillance édictées par l’administration des douanes conformément à la réglementation en vigueur. 
« Pendant la période de réalisation des investissements et de démarrage de production d’une nouvelle exploitation ou de l’extension de la capacité de production d’une exploitation déjà existante, AFRIGEM, titulaire d’un permis d’exploitation ou de concession minière, ainsi que les entreprises travaillant pour son compte bénéficient de l’exonération de tous droits et taxes de douane à l’exception de la Redevance Statistique et des prélèvements communautaire (PCC et PCS) , sauf lorsque cette exonération desdits prélèvements est prévue dans un accord de financement extérieur. Cette exonération porte sur : les matériels, matériaux, fournitures, machines, véhicules utilitaires inclus dans le programme agréé et équipements destinés directement et définitivement aux opérations minières ; les carburants et lubrifiants alimentant les installations fixes, matériels et forages, machines et autres équipements destinés aux opérations minières ; 
les produits pétroliers servant à produire de l’énergie utilisée dans la réalisation du programme d’exploitation ; les parties et pièces détachées destinées aux machines et équipements destinés de façon spécifique aux opérations minières. Les sociétés sous-traitantes, lors de cette phase bénéficieront, pour la réalisation de leurs prestations, des mêmes avantages douaniers que la société AFRIGEM. 
Toutefois, les véhicules utilitaires et de tourisme, les matériels de manutention et de façon générale, tous matériels éligibles au régime de l’admission temporaire spéciale ne seront pas exonérés ». 
Pendant toute la durée de l’exploitation, le titulaire du permis d’exploitation ou de concession minière est exonéré de la taxe d’exportation des produits issus de ses activités d’exploitation sur le périmètre du titre minier d’exploitation accordé. 
Toutefois, les grands projets d’exploitation faisant l’objet de concession minière et nécessitant la mobilisation d’investissements lourds bénéficient pour les avantages fiscaux et douaniers susmentionnés, d’une durée d’exonération au moins égale à la période de remboursement des emprunts qui ne pourra pas excéder quinze (15) ans, à partir de la date de délivrance de la concession minière.</t>
  </si>
  <si>
    <t xml:space="preserve">ARTICLE 30 - STABILISATION DES REGIMES FISCAUX ET DOUANIERS 
Tout titulaire de titre minier de recherche ou d’exploitation bénéficie des conditions suivantes:
- la stabilisation du régime fiscal et douanier durant toute la période de validité de leurs titres miniers. Cette stabilisation est effective à compter de la date de notification d’octroi du titre minier. A ce titre le régime fiscal et douanier attaché à l’octroi d’un permis de recherche ne peut être remis en question au moment de l’octroi du permis d’exploitation. Toutefois, le titulaire d’un permis de recherche peut négocier avec l’Etat avant l’octroi du titre minier d’exploitation, le régime fiscal et douanier afin de l’adapter aux conditions au moment de l’exploitation; 
- pendant toute la période de validité d’une convention minière, les modifications apportées aux règles d’assiette, de perception et de tarification des impôts, taxes et redevances susvisés sont inopposables au titulaire du titre minier sauf à la demande du titulaire du titre minier adressée au Ministre chargé des Mines à condition qu’il adopte les nouvelles dispositions dans leur totalité. </t>
  </si>
  <si>
    <t xml:space="preserve">ARTICLE 10 : EXONERATIONS FISCALES 
Le titulaire de permis de recherche de substances minérales bénéficie dans le cadre de ses opérations de recherche pendant toute la durée de sa validité et de ses renouvellements  éventuels, d’un régime d’exonération totale d’impôts, et de taxes de toute nature. 
ARTICLE 26 : PERIODE DE REALISATION DES INVESTISSEMENTS 
«Pendant la période de réalisation des investissements et de démarrage de production d’une nouvelle exploitation ou de l’extension de la capacité de production d’une exploitation déjà existante, AFRIGEM, titulaire d’un permis d’exploitation ou de concession minière, ainsi que les entreprises travaillant pour son compte bénéficient de l’exonération de tous droits et taxes de douane à l’exception de la Redevance Statistique et des prélèvements communautaire (PCC et PCS) , sauf lorsque cette exonération desdits prélèvements est prévue dans un accord de financement extérieur. 
Cette exonération porte sur : les matériels, matériaux, fournitures, machines, véhicules utilitaires inclus dans le programme agréé et équipements destinés directement et définitivement aux opérations minières ; les carburants et lubrifiants alimentant les installations fixes, matériels et forages, machines et autres équipements destinés aux opérations minières ; les produits pétroliers servant à produire de l’énergie utilisée dans la réalisation du programme d’exploitation ; les parties et pièces détachées destinées aux machines et équipements destinés de façon spécifique aux opérations minières. Les sociétés sous-traitantes, lors de cette phase bénéficieront, pour la réalisation de leurs 
prestations, des mêmes avantages douaniers que la société AFRIGEM. 
Toutefois, les véhicules utilitaires et de tourisme, les matériels de manutention et de façon générale, tous matériels éligibles au régime de l’admission temporaire spéciale ne seront pas exonérés ». 
Pendant une période de trois (03) ans pour le titulaire du permis d’exploitation et de sept (07) ans pour le titulaire de la concession minière à compter de la date de délivrance du titre minier d’exploitation et sous réserve des dispositions de l’article 28 de la présente Convention, ces titulaires bénéficient d’une exonération totale d’impôt, notamment une exonération des taxes sur la valeur ajoutée de biens et services acquis auprès des fournisseurs locaux ou des prestataires domiciliés hors du Sénégal ; une exonération des droits et taxes de sortie ; 
Toutefois, les grands projets d’exploitation faisant l’objet de concession minière et nécessitant la mobilisation d’investissements lourds bénéficient pour les avantages fiscaux et douaniers susmentionnés, d’une durée d’exonération au moins égale à la période de 
remboursement des emprunts qui ne pourra pas excéder quinze (15) ans, à partir de la date de délivrance de la concession minière. 
</t>
  </si>
  <si>
    <t>Finance Act 2016 which ammends the Income Tax Act 2000 inserting a Sixth Schedule + The Goods and Services Tax Act, 2009</t>
  </si>
  <si>
    <t>Sixth Schedule Mining Sector 
1. The rate of tax applicable to companies under section 21 for the year of assessment commencing 1st January 2016 shall be thirty percent.
4. If the holder of a small-scale mining licence or a large scale mining license does not maintain audited accounts pursuant to subsection (3) of section 69, then the license holder shall pay a mininum income tax of three and one half percent of turnover. 30% as amended in the Finance Act 2019. 
6. Where a deduction for head office expenses exceeds one-half percent of sales, any excess of such expense shall be treated as a dividends under section 85. 
7. Where a deduction for interest payable on loans is prohibited because the total debt of the paying company exceeds three times the total equity and where interest payments exceed fifty percent of income before capital allowances, any amounts disallowed shall be treated as a dividend under section 85.</t>
  </si>
  <si>
    <t>Sixth Schedule Mining Sector 
2. The rate of capital allowances - 
(a) on expenditure under section 43 (start-up costs) on mineral and petroleum prospecting and exploration shall be one hundred percent; 
(b) on production rights and other expenditure incurred on mineral and petroleum development shall be - 
(i) an initial allowance of forty percent of cost in the year of expenditure; and (ii) an annual allowance of twenty percent of cost for each of the three years succeeding the year of expenditure.</t>
  </si>
  <si>
    <r>
      <t xml:space="preserve">Sixth Schedule Mining Sector  
5. (a) Subject to paragraph 
(b) a loss in any year of assessment may be carried forward as a deduction against income of the subsequent year of assessment. (b) Accumulated losses can be carried forward up to a maximum of </t>
    </r>
    <r>
      <rPr>
        <b/>
        <sz val="11"/>
        <rFont val="Calibri"/>
        <family val="2"/>
        <scheme val="minor"/>
      </rPr>
      <t>ten years from the date of commencement of commercial production</t>
    </r>
    <r>
      <rPr>
        <sz val="11"/>
        <rFont val="Calibri"/>
        <family val="2"/>
        <scheme val="minor"/>
      </rPr>
      <t>. 
7. (b) any allowable loss suffered by the taxpayer to the extent that the loss has not been deducted in a previous year of assessment in-so-far as the tax payable each year will be less than 50% of the tax due if such loss is not carried forward...32(2)(b)</t>
    </r>
  </si>
  <si>
    <t xml:space="preserve">PART II–IMPOSITION  OF  GST
14.
(3)The rate of GST applicable to a taxable supply or import is–
(a)if the supply or import is zero-rated under the First Schedule,  zero per cent;
(b)in any other case, 15 per cent.
 </t>
  </si>
  <si>
    <t>Sixth Schedule Mining Sector 
3. The rate of withholding tax to be paid by taxpayer under section 21 shall be - 
(a) on interest to residents 10 percent, 
(b) on interest to non - residents 15 percent, 
(c ) on interest to affiliates 15 percent, 
(d) on interest to non-affiliates including recognised financial institution 5 percent, 
(e) on dividends to residents 10 percent, 
(f) on dividends to non - residents 10 percent, 
(g) on rents 10 percent, 
(h) on royalties and natural resource payments 25 percent, 
(i) on payments to resident contractors 5 percent, 
(j) on payments to non-resident contractors who are not party to a double taxation avoidance agreemnt with the Government of Sierra Leone 5 percent, 
(k) on pensions and annuities under section 21 (2) 15 percent, 
(l) on payments to norn-resident contractors who are (resident of a country which is party of a double taxation avoidance agreements with the Governments of Sierra Leone</t>
  </si>
  <si>
    <t xml:space="preserve">https://www.nra.gov.sl/sites/default/files/Finance%20Act%202016.pdf                                                                                                                                                                               http://www.sierra-leone.org/Laws/2009-06.pdf </t>
  </si>
  <si>
    <t>Mines and Minerals Act 2009</t>
  </si>
  <si>
    <t xml:space="preserve">PART XVIII-FINANCIAL "148. … 
(4) Subject to the Income Tax Act, 2000, royalty payable in pursuance of subsection (1) shall constitute an operating cost of the mineral right holder and shall be allowed as a deductible expense in ascertaining his net chargeable income for income tax pruposes provided that royalty shall not be imputed as part-payment of any tax on income". "149. </t>
  </si>
  <si>
    <t>28.
Lease Rent 	USD 500,000
Surface Rent	Not specified - to be agreed between company and landowners</t>
  </si>
  <si>
    <r>
      <t xml:space="preserve">PART XVIII-FINANCIAL 148. ..
(2) Royalty is payable pursuant to subsection (1) shall be the following percentages of market value as defined in subsection (3) below-
</t>
    </r>
    <r>
      <rPr>
        <b/>
        <sz val="11"/>
        <rFont val="Calibri"/>
        <family val="2"/>
        <scheme val="minor"/>
      </rPr>
      <t>(a) 15% for special stones, defined as those precious stones whose market value is above five-hundred thousand United States Dollars;</t>
    </r>
    <r>
      <rPr>
        <sz val="11"/>
        <rFont val="Calibri"/>
        <family val="2"/>
        <scheme val="minor"/>
      </rPr>
      <t xml:space="preserve">
(b) 6.5% for precious stones;
(c) 5% for precious metals;
(d) 3% for all other minerals.
(3) The term “market value” shall for the purposes of calculation of royalty be the sale value receivable in an arms length transaction without discount, commissions or deductions for the mineral or mineral products on disposal as defined in regulations. The Director may exempt from liability with respect to royalty for samples of minerals acquired for the purpose of assay, analysis or other examination or testing"</t>
    </r>
  </si>
  <si>
    <t>Duties &amp; Taxes on Capital Imports Variable rates but minimum of 5% 
Duties and Taxes on Other Imports Variable rates but minimum duty of 5% &amp; GST of 15%</t>
  </si>
  <si>
    <t xml:space="preserve">http://www.sierra-leone.org/Laws/2009-12.pdf  </t>
  </si>
  <si>
    <t>The Extractive Industries Revenue Act, 2018</t>
  </si>
  <si>
    <t xml:space="preserve">Part II: INCOME TAX (Sections 4 and 7) Income Tax Rate 5. The income tax rate for mineral operations shall be 30%. </t>
  </si>
  <si>
    <t>PART II: INCOME TAX (Sections 4 and 7). 
Capital Allowances 6. 
(1) Subject to subparagraph (4), all capital allowance expenditure incurred in respect of mineral operations during a year of assessment is placed in a separate pool.
(2)Capital allowances are granted with respect to each pool at the rates provided for in subparagraph (3).
(3)Capital allowances shall be granted for expenditure pooled under subparagraph (1) for a year of assessment at the following rates: Year of Assessment in which expenditure incurred 40% of expenditure.  
Second Year 20% of expenditure
Third Year 20% of expenditure
Fourth Year 20% of expenditure
(4)Capital allowances shall be granted for amounts included in the adjusted cost base of a mineral right (including by reason of a reacquisition under section 9 and bonus payments) according to the following rules:
(a)each amount is allocated proportionately over the years of assessment from the year in which the amount is incurred until the year in which the term of the right expires; and
(b)the capital allowance for each year is the amount allocated to that year.</t>
  </si>
  <si>
    <t>8. Paragraph (c) of subsection (1) of section 32 and section 32A of the Income Tax Act 2000 shall apply to allowable lossess of a person from a separate mineral operation with the following modifications
(a) tax payable may be reduced to 15 percent of the tax that would be due if losses were not carried forward;
(b)a loss may not be carried forward after the latter of the following–
(i)the tenth year of assessment from the year of assessment in which the loss was incurred; and
(ii) the tenth year of assessment from the year of assessment in which commercial mining production commenced;
(c)losses shall be used in the order in which they are incurred; and
(d)losses from a separate mineral operation may be deducted only in calculating future chargeable income from that operation and not chargeable income from any other mineral operations or non-mineral operations or activities.</t>
  </si>
  <si>
    <r>
      <t xml:space="preserve">FIRST SCHEDULE - MINES AND MINERALS Part I: Royalties. (Section 3) Royalty Rates
1.(1)Subject to subparagraph (2), the following shall be the royalty rates for minerals
(a)3% for minerals obtained pursuant to an artisanal mining licence; and
(b)in the case of minerals obtained pursuant to a mineral right other than an artisanal mining licence
(i)6.5% for precious stones other than special stones;
</t>
    </r>
    <r>
      <rPr>
        <b/>
        <sz val="11"/>
        <rFont val="Calibri"/>
        <family val="2"/>
        <scheme val="minor"/>
      </rPr>
      <t>(ii)8% for special stones;</t>
    </r>
    <r>
      <rPr>
        <sz val="11"/>
        <rFont val="Calibri"/>
        <family val="2"/>
        <scheme val="minor"/>
      </rPr>
      <t xml:space="preserve">
(iii)5% for precious metals; and
(iv)3% for other cases, including bulk minerals.                                                                                                                                                                                                                           
PART III: MINERAL RESOURCE RENT TAX (Sections 12 and 13) Mineral Resource Rent Tax Rate
7.(1)The rate of mineral resource rent tax for a year of assessment is calculated by using the following formula: 40 - Income Tax Rate, 100 - Income Tax Rate..." 
(2)Samples of minerals obtained for purposes of assay, analysis or other examination or testing shall be exempt from royalties, but royalties shall apply if a sample is sold".</t>
    </r>
  </si>
  <si>
    <t>The Sierra Rutile Agreement (Ratification), Act 2002 (&amp; 2004 Amendment)</t>
  </si>
  <si>
    <t xml:space="preserve">6. (c) Income Tax 
(1) Subject to Clause 6 (d), the Company in the conduct of its activities in Sierra Leone pursuant to this Agreement shall be liable for taxes upon its income derived from such activities as well as upon any other income of the Company accruing in, brought  into or received in Sierra Leone at a fixed rate of 37.5% per annum or in accordance with the then prevailing fixed rate applicable to companies generally as set fortg in the Income Tax Act, 2000, whichever is lower. 
(2) Notwithstanding the provisions of paragraph (1), the Income Tax payable by the Company in respect of any Financial Year shall not be less than an amount equal to 3.5% (three and one-half percent) of the amount of the turnover of the businesss of the Company in such Financial Year, as  such expression is defined by Section 2 of the Income Tax Act, provided that the Company shall not be liable to pay Income Tax pursuant to the provisions of this Clause until the Financial Year ending December 31, 2005.  The Company may offset against any future income tax liability any amount paid under this Clause for the Financial Years ending December 31, 1995 and December 31, 1996".  According to the Agreement, there was a tax holiday in place which "(i) ... expiration dare of the Tax Holiday period was June 30, 1987, (ii) in respect of the Tax Holiday period referred to in paragraph (i), no income taxes, surtaxes, or taxes based on minimum chargeable income are or shall become due or payable or outstanding by the Company and/or by its parent company with respect to the Company". </t>
  </si>
  <si>
    <t xml:space="preserve">6. (c ) (4) (ii) The chargeable income of the Company for each Financial Year shall be determined after deducion of the following capital allowance, to the extent claimed by the Company in respect of such Financial Year, and subject to paragraph (iii) hereof: an initial allowance in the first year at the rate of 40% (forty percent) of the United States Dollar cost of qualifying  expenditures, and thereafter, an annual allowance ay the rate of 20% (twenty percent) per annum of the original United States Dollar cost of qualifying expendtures until the whole of such cost is allowed".  </t>
  </si>
  <si>
    <t>11. GENERAL PROVISIONS ...
(m) Deductibility of Losses 
(1) The Company may make a claim requiring that the amount of any loss incurred by the Company during any of the nine Financial Years ending prior to December 31, 1999, and the amount of loss incurred by the Company during any subsequent period, or any portion thereof, after December 31, 1999 shall be carried forward and, as far as may be, deducted from or set off against profits (of whatever description, including whether from operating or other revenues or capital transactions) on which the Company is charged any tax in any subsequent years</t>
  </si>
  <si>
    <t>6. RENTS, ROYALTIES, TAXES AND DUTIES. 
(a) Mining and Surface Rent. (1) The Company shall pay to the Government annually in advance Mining Rent under each Mining Lease and Additional Mining Lease for each square mile or part thereof embraced within the Mining Lease Area commencing with the  Financial Year ending December 31, 1989 and  for each subsequent Financial Year, at the rate of USD 400 for the first year increasing annually thereafter at the cumulative rate of 5% per annum".</t>
  </si>
  <si>
    <t>Agreements 2002 
"b) Royalty…. (i) a Royalty at the rate of 3.5% (three and one-half percent) of the gross sales price, free alongside the Sierra Leone port of shipment, payable to the Company in respect of such shipment, such rate to increase beginning January 1, 2006, to 4% (four percent)... 
(2) Royalties payable hereunder shall constitute an operating cost of the  Company and shall be allowed as a deductible expense in ascertaining its income for tax purposes....
"... Ammendement Agreement (2014) Under clause 6 (b), royalty in respect of each shipment of rutile and/or other titanium-bearing and associated minerals mined under the Mining Lease and sold by the Company at a rate of one-half of one percent (0.5%) of the gross sales price, free alongside the Sierra Leone port up to and including Dece,ber 31, 2014. After December 31, 2014, the royalty shall revert to the rate provided in  Clause 6 (b) (1) (i) of this Agreement....".</t>
  </si>
  <si>
    <r>
      <t xml:space="preserve">"6. (g) LIMITATION OF CHARGES ON IMPORTS. 
(1) (i) Notwithstanding the current charges, fees, duties and levies made by the  Government on imports into Sierra Leone, the Governments and the  Company agree that for the duration of the Agreement the percentage </t>
    </r>
    <r>
      <rPr>
        <i/>
        <sz val="11"/>
        <rFont val="Calibri"/>
        <family val="2"/>
        <scheme val="minor"/>
      </rPr>
      <t>ad valorem charges for levies, duties, fees, Taxes, surcharges and all other amounts levied on, or payable by the Company in respect of imports of mining machinery, plant and equipment  and consumable mining stores as defined in paragraph (ii)  of this Clause will be 5% (five percent) in the aggregate, provided that the Company shall not be liable to pay any levies, duties, fees, Taxes, surcharges,  and other amounts (....) levied on or payable by the Company in respect of imports of mining machinery, plant and equipment and consumable mining stores (...) necessary to complete the Refurbishement Works (...)".</t>
    </r>
    <r>
      <rPr>
        <sz val="11"/>
        <rFont val="Calibri"/>
        <family val="2"/>
        <scheme val="minor"/>
      </rPr>
      <t xml:space="preserve"> Amendemment: Under Clause 6 (g)(2), fue import duty at a rate of one percent (1%) on imports of  fuel other than petrol or kerosene".</t>
    </r>
  </si>
  <si>
    <t xml:space="preserve">6. (f) SPECIAL WITHHOLDING TAX. 
Withholding taxes on dividends, interest and management fees pais by the Company to its shareholders shal be as follows: 
(i)any such tax on dividends shall not charged on dividends paid prior to the Financial Year commencing January 1, 2005 ans shall not in any event exceed 10% (ten percent) of the gross amount of the dividends paid; 
(ii) any such tax on interest shall not charged on interest paid prior to the Financial Year commencing January 1, 2011 ans shall not in any event exceed 10% (ten percent) of the gross amount of interest paid; 
(iii) any such tax on management fees shall not charged on management fees paid prior to the Financial Year commencing January 1, 2003 ans shall not in any event exceed 10% (ten percent) of the gross amount of interest paid.
</t>
  </si>
  <si>
    <t xml:space="preserve">http://resourcecontracts.org/contract/ocds-591adf-3034053463/view                                                                  https://resourcecontracts.org/contract/ocds-591adf-6918850444/view#/ </t>
  </si>
  <si>
    <t>Iron Ore African Minerals Mining Agreement</t>
  </si>
  <si>
    <r>
      <t xml:space="preserve">Article 19 FISCAL REGIME 
(e) </t>
    </r>
    <r>
      <rPr>
        <u/>
        <sz val="11"/>
        <rFont val="Calibri"/>
        <family val="2"/>
        <scheme val="minor"/>
      </rPr>
      <t>Capital Expenditure Allowances</t>
    </r>
    <r>
      <rPr>
        <sz val="11"/>
        <rFont val="Calibri"/>
        <family val="2"/>
        <scheme val="minor"/>
      </rPr>
      <t xml:space="preserve"> (i) An initial allowance equal to 40% (forty percent) of the United States Dollars cost of Qualifying Capital Expenditure shall be deductible by the Companies in determining the chargeanle income of the Companies for the year in which such QUalifying Capital Expenditure is incurred, with an annual allowance at the rate of 20% (twenty percent) of the United States Dollars cost of Qualifying Capital Expenditure being deductible in determining chargeable income in each subequent year until the full cost has been deducted. </t>
    </r>
  </si>
  <si>
    <r>
      <t xml:space="preserve">Article 19 FISCAL REGIME 
(f) </t>
    </r>
    <r>
      <rPr>
        <u/>
        <sz val="11"/>
        <rFont val="Calibri"/>
        <family val="2"/>
        <scheme val="minor"/>
      </rPr>
      <t>Treatment of Losses for Income Tax Purposes</t>
    </r>
    <r>
      <rPr>
        <sz val="11"/>
        <rFont val="Calibri"/>
        <family val="2"/>
        <scheme val="minor"/>
      </rPr>
      <t xml:space="preserve"> 
(i) Ther shall be 10 years on the carrying forward by the Companies of losses incurred (assessable losses) for offset against chargeable income tax in subsequent years.
(ii) There shall be no limitation in the amount of losses that can utilised to offest against chargeable income in any year. 
</t>
    </r>
  </si>
  <si>
    <r>
      <t xml:space="preserve">Article 19 FISCAL REGIME 
(a): </t>
    </r>
    <r>
      <rPr>
        <u/>
        <sz val="11"/>
        <rFont val="Calibri"/>
        <family val="2"/>
        <scheme val="minor"/>
      </rPr>
      <t>Mining Lease Fee and Surface Rent</t>
    </r>
    <r>
      <rPr>
        <sz val="11"/>
        <rFont val="Calibri"/>
        <family val="2"/>
        <scheme val="minor"/>
      </rPr>
      <t xml:space="preserve"> The company shall pay to the Government of Sierra Leone (GOSL) annually in advance, a Mining Lease fee for Tonkolili Iron Ore, for each of the two Mining Licenses, an amount of US$ 500,000.00 (Five hundred thousand United States Dollars) or its equivalent in Leones per block per year and for each year...".</t>
    </r>
  </si>
  <si>
    <r>
      <t xml:space="preserve">Article 19 FISCAL REGIME 
(b) </t>
    </r>
    <r>
      <rPr>
        <u/>
        <sz val="11"/>
        <rFont val="Calibri"/>
        <family val="2"/>
        <scheme val="minor"/>
      </rPr>
      <t>Royalties</t>
    </r>
    <r>
      <rPr>
        <sz val="11"/>
        <rFont val="Calibri"/>
        <family val="2"/>
        <scheme val="minor"/>
      </rPr>
      <t xml:space="preserve"> (i) A Royalty at the rate of 3% (three percent) of market value as defined under Section 148 (3) of the MMA 2009.."
</t>
    </r>
  </si>
  <si>
    <r>
      <t xml:space="preserve">Article 19 FISCAL REGIME 
(j) </t>
    </r>
    <r>
      <rPr>
        <u/>
        <sz val="11"/>
        <rFont val="Calibri"/>
        <family val="2"/>
        <scheme val="minor"/>
      </rPr>
      <t>Application of Duties and Charges on Imports</t>
    </r>
    <r>
      <rPr>
        <sz val="11"/>
        <rFont val="Calibri"/>
        <family val="2"/>
        <scheme val="minor"/>
      </rPr>
      <t xml:space="preserve"> For the duration of this Agreement, the GOSL shall exempt the Companies and their nominated contractors from all duties and taxes in respect of imports of mining machinnery, plant and equipment, infrastructure and  consumable  mining stores  as defined  in Schedule 3 of the Mining Lease. 
(k) </t>
    </r>
    <r>
      <rPr>
        <u/>
        <sz val="11"/>
        <rFont val="Calibri"/>
        <family val="2"/>
        <scheme val="minor"/>
      </rPr>
      <t>Duties and Taxes of Fuel and Lubricants for Mining and Infrastructure Operations All imports of fuel and lubricants and usage of fuel and lubricants nu the Companies and their nominated contractors  shall be free of any import,  customs and excise duties, taxes or other levies or charges or inspection fees (...) and the Companies  and nominated contractors shall not be liables for any Goods and Services Taxes or any other similar taxes on consumption or the importation or usage of fuel ad lubricants".</t>
    </r>
  </si>
  <si>
    <r>
      <t xml:space="preserve">(p) </t>
    </r>
    <r>
      <rPr>
        <u/>
        <sz val="11"/>
        <rFont val="Calibri"/>
        <family val="2"/>
        <scheme val="minor"/>
      </rPr>
      <t>Good and Services Tax (GST)</t>
    </r>
    <r>
      <rPr>
        <sz val="11"/>
        <rFont val="Calibri"/>
        <family val="2"/>
        <scheme val="minor"/>
      </rPr>
      <t xml:space="preserve"> The Companies and their nominated contractors  shall be exempt from goods and services taxes as provided for in the  Goods  and Services Act 2009.
</t>
    </r>
  </si>
  <si>
    <r>
      <t xml:space="preserve">d) </t>
    </r>
    <r>
      <rPr>
        <u/>
        <sz val="11"/>
        <rFont val="Calibri"/>
        <family val="2"/>
        <scheme val="minor"/>
      </rPr>
      <t xml:space="preserve">Withholding Tax 
</t>
    </r>
    <r>
      <rPr>
        <sz val="11"/>
        <rFont val="Calibri"/>
        <family val="2"/>
        <scheme val="minor"/>
      </rPr>
      <t>(i) The rate of withholding tax that may be payable on dividends or any distribution paid by any of the Companies to their holding company, or any of their affiliates or subsidiaries of fellow subsidiaries, or ant other shareholder shall be 5% (Five percent). 
(ii) The rate of withholding tax payable on management fees paid by the Companies to their holding company, affiliates, subsidiaries or fellow subsidiaries or any other entitiy shall be 5% (Five percent). 
(iii) The Companies and their nominated contractors  shall not be liable to withhold any taxes on payments to contractors as specified under section 117 of the Income Tax Acta 2000".</t>
    </r>
  </si>
  <si>
    <t>http://www.nma.gov.sl/home/wp-content/uploads/2015/07/MiningAgreement_AfricanMinerals.pdf</t>
  </si>
  <si>
    <t>Mining Lease Agreements Dated () 2010 between The Republic of Sierra Leone and Koidu Holdings S.A. relating to the mining and commercial exploitation of the Koidu Kimberlites in a project to be know as "The Koidu Kimberlite Project".</t>
  </si>
  <si>
    <t>CLAUSE 15 - FISCAL REGIME 15.3 
The Lessee shall be liable in respect of each financial year to pay income tax (...) upon any other income derived from its operations conducted in Sierra Leone as provided by generally applicable law from time to time; provided, however, that at any time that the generall applicable income tax rate for minign cimpanies shall exceed 35.0%, then the income tax rate that shall be deemed to apply to the Lessee at such time shall be 35%...... 
CLAUSE 16 - LIMITATION ON AGGREGATE FISCAL IMPOSTS 16.1 For the duration of this Agreement, no taxes (including, but without limitation, income tax, additional profit tax, surtax, Minor Taxes, profit tax....), royalties, duties, excise, charges, levies, feesm dues, contribution, payments or imposition of any kinds whatsoever payable to the Central, regional or local Governments authorities or agents or  to any Chiefdom or Tribal Authority or to any other Agency of the Lessor shall apply to the Lessee, or any affiliate company or Agent of the Lessee or the employees of the Lessee or any affiliate company of the Lessee, other than: 16.1.1 Annual rent and Surface Rent ... 16.1.2 Income Tax ... 16.1.3 Royalties... 16.1.4. Withholding taxes ... 16.1.6.Import Inspection Fees... 16.1.7. Communicty Development Fund...16.1.8. Profit Sharing...".</t>
  </si>
  <si>
    <t xml:space="preserve">CLAUSE 15 - FISCAL REGIME 15.3.4 
The amount of any operating loss incurred by the Lessee in any financial year may be carried forward and deducted from the chargable income of the Lessee in subsequen years to the extent permitted by generally applicable law from time to time. Notwithstanding the foregoing, the Parties acknowledge and agree hat USD54,174,043 (the accumulated net operating tax losses of the Lessee as of 31 December 2009) shall be the amount determined in the annual accounts of the Lessee pursuant to clause 18.3 and shall be carried forward and deducted from the chargeable income of the Lessee each year in full until the whole of such loss shall have been deducted. 
</t>
  </si>
  <si>
    <r>
      <t>CLAUSE 15 - FISCAL REGIME 
(a): Annual</t>
    </r>
    <r>
      <rPr>
        <u/>
        <sz val="11"/>
        <rFont val="Calibri"/>
        <family val="2"/>
        <scheme val="minor"/>
      </rPr>
      <t xml:space="preserve"> Lease Rent and Surface Rent</t>
    </r>
    <r>
      <rPr>
        <sz val="11"/>
        <rFont val="Calibri"/>
        <family val="2"/>
        <scheme val="minor"/>
      </rPr>
      <t xml:space="preserve"> 15.1 Pursuant to the Mining Law, the Lessee shall pay to the Government of Sierra Leone and without demand on 10 January 2011 ("Reference Date") and each of the anniversary of the Rference Date, the sum of US$ 200,000 (Two hundred thousand United States Dollars) for the credit of the Lessor in respect of an annual lease rent in respect of the Mining Lease Area. 
15.1.1 The amount specified in Clause 15.1 above shall be increased (and rounded to two decimals places) with effect from the first anniversary of the Reference Date by an amount equal to 3% of the annual lease rent for the previous year".</t>
    </r>
  </si>
  <si>
    <r>
      <rPr>
        <u/>
        <sz val="11"/>
        <rFont val="Calibri"/>
        <family val="2"/>
        <scheme val="minor"/>
      </rPr>
      <t>ROYALTIES 15.4</t>
    </r>
    <r>
      <rPr>
        <sz val="11"/>
        <rFont val="Calibri"/>
        <family val="2"/>
        <scheme val="minor"/>
      </rPr>
      <t xml:space="preserve"> 
The Lessee shall pay royalties on all diamond produced by Mining Operations as follows: 15.4.1 for all diamonds whose ex-mine price exceeds USD500,000 ("Special Stones"), 8.0%, and, 15.4.2 for all other diamonds, the lower of (a) 6.5% and (b) the royalty on diamonds prescribed by generally applicable law to commercial diamond mining operations from time to time..., 15.5 In accordance with the Mining Law, the Lessee shall pay a royalty on precious metal of 5% of the ex-mine price".</t>
    </r>
  </si>
  <si>
    <t>15.9.3 CHARGES ON IMPORTS 
15.9.3 Any machinery, plant equipment, supplies, material and other consumable mining stores (including, but without limitation, explosives) to be used in activities necessary to the performance of the Lessee's rights and obligations under this Agreements shall be subject to the payment of Customs duty in accordance with the provisions of the Custom Act and Custom Tariff Act at a rate equal to 5% (five percent) of the CIF price thereof (notwithstanding any higher or lower duty as provided in generally applicable law frome time to time).</t>
  </si>
  <si>
    <r>
      <rPr>
        <u/>
        <sz val="11"/>
        <rFont val="Calibri"/>
        <family val="2"/>
        <scheme val="minor"/>
      </rPr>
      <t xml:space="preserve">WITHHOLDING TAX 
</t>
    </r>
    <r>
      <rPr>
        <sz val="11"/>
        <rFont val="Calibri"/>
        <family val="2"/>
        <scheme val="minor"/>
      </rPr>
      <t xml:space="preserve">15.8 Payments for interest, dividends and services, including payments to contractors,  shall be subject to withholding tax at the statutory rates pursuant to generally applicable law from time to time, subject to any treaties or agreements that the Lessors may have with any other relevant countries. </t>
    </r>
  </si>
  <si>
    <t xml:space="preserve">http://www.nma.gov.sl/home/wp-content/uploads/2015/07/Mining-Agreement_koiduHoldings.pdf </t>
  </si>
  <si>
    <t>Government of Sierra Leone and Sierra Minerals Holdings 1, Limited BAUXITE MINERAL PROSPECTING AND MINING AGREEMENT 2012</t>
  </si>
  <si>
    <r>
      <t xml:space="preserve">6. </t>
    </r>
    <r>
      <rPr>
        <u/>
        <sz val="11"/>
        <rFont val="Calibri"/>
        <family val="2"/>
        <scheme val="minor"/>
      </rPr>
      <t>FISCAL REGIME (e) Income Tax</t>
    </r>
    <r>
      <rPr>
        <sz val="11"/>
        <rFont val="Calibri"/>
        <family val="2"/>
        <scheme val="minor"/>
      </rPr>
      <t xml:space="preserve">
(1) The Company shall be liable in respect of each financial year to income tax (hereinafter referred to as âIncome Taxâ) upon the income derived by it from its operations conducted in Sierra Leone, as well as income from other sources in accordance with the generally applicable law from time to time; provided, however, that at any time that the generally applicable income tax rate for mining companies shall exceed 30.0%, then the income tax rate that shall be deemed to apply to the Company at such time shall be 30.0% or applicable law whichever is lower... 
(n) No Other Impositions
 (1) For the duration of this Agreement, no taxes (including, but without limitation, income tax, additional profits tax, surtax, minor taxes, profits tax, turnover tax, sales tax, export tax, import tax, withholding tax and employment-related tax), royalties, duties, excise, charges, levies, fees, dues, contributions, payments or imposition of any kind whatsoever payable to the Central, regional or local Government authorities or agents or to any Chiefdom or Tribal Authority or to any other Agency of the Government shall apply to the Company, or any Affiliate or Agent of the Company or the employees of the Company or any Affiliate of the Company, other than:
 (i) those expressly assumed by the Company pursuant to this Agreement;
 (ii) The payment of taxes deducted from the emoluments of employees of the Company as required under the Income Tax (PAYE) Rules and/or payment obligations to NASSIT with respect to Sierra Leonean citizens who are resident in Sierra Leone; 
 (iii) The payment of payroll taxes at the applicable rate;
 (iv) Payment of immigration fees at the applicable rate; and
 (v) Minor Taxes, which includes all tax liabilities that are generally applicable to all corporations including payroll taxes and immigration fees on a non-discriminatory basis, and which shall not exceed in aggregate US$500,000 over any five year period. Beginning on 1 January 2014 and every five years thereafter, such amount shall be adjusted for inflation in accordance with the US "GDP Implicit Price Deflator" as published from time to time by the US Department of Commerce, Bureau of Economic Analysis.</t>
    </r>
  </si>
  <si>
    <r>
      <t xml:space="preserve">6. </t>
    </r>
    <r>
      <rPr>
        <u/>
        <sz val="11"/>
        <rFont val="Calibri"/>
        <family val="2"/>
        <scheme val="minor"/>
      </rPr>
      <t>FISCAL REGIME (f) Royalties</t>
    </r>
    <r>
      <rPr>
        <sz val="11"/>
        <rFont val="Calibri"/>
        <family val="2"/>
        <scheme val="minor"/>
      </rPr>
      <t xml:space="preserve">
(1) The Company shall pay a royalty in respect of each export shipment of bauxite mined under the Mining Lease at a rate equal to the product of (x) the Royalty Rate (as defined below) and (y) the Net Bauxite Sales Price of such shipment determined in an Arms-Length Transaction. "Royalty Rate" shall mean 3%. In the event that the price of bauxite in such shipment shall be initially ascertained on a provisional basis, the amount of royalty shall initially be calculated by reference to such provisional price After the Net Bauxite Sales Price is finally ascertained in accordance with this Agreement, the amount of the royalty shall be accordingly adjusted by reference to the Net Bauxite Sales Price. 
(2) Royalty payable here-under shall constitute an operating cost of the Company and shall be allowed as deductible expense in ascertaining its net chargeable income for Income Tax purposes. Royalty shall not be imputed as part payment of any tax on income.</t>
    </r>
  </si>
  <si>
    <r>
      <t xml:space="preserve">(g) </t>
    </r>
    <r>
      <rPr>
        <u/>
        <sz val="11"/>
        <rFont val="Calibri"/>
        <family val="2"/>
        <scheme val="minor"/>
      </rPr>
      <t>Charges on Imports</t>
    </r>
    <r>
      <rPr>
        <sz val="11"/>
        <rFont val="Calibri"/>
        <family val="2"/>
        <scheme val="minor"/>
      </rPr>
      <t xml:space="preserve"> 
(2) The Charges on Imports of Fuel, Mining Machinery, Plant and Equipment, as well as Mining Consumables shall for the duration of this Agreement be in accordance with generally applicable law in Sierra Leone, including the provisions of the Customs Act and the Customs Tariff Act; provided, however, that the Company shall not be required to pay Charges on Imports in excess of those applicable under the ECOWAS Trade Liberalization Scheme (TLS). It is understood that the Charge on Imports under generally applicable law in Sierra Leone as of the Effective Date is </t>
    </r>
    <r>
      <rPr>
        <b/>
        <sz val="11"/>
        <rFont val="Calibri"/>
        <family val="2"/>
        <scheme val="minor"/>
      </rPr>
      <t xml:space="preserve">50% </t>
    </r>
    <r>
      <rPr>
        <sz val="11"/>
        <rFont val="Calibri"/>
        <family val="2"/>
        <scheme val="minor"/>
      </rPr>
      <t xml:space="preserve">of the value of the imported item.
</t>
    </r>
  </si>
  <si>
    <r>
      <t xml:space="preserve">(j) </t>
    </r>
    <r>
      <rPr>
        <u/>
        <sz val="11"/>
        <rFont val="Calibri"/>
        <family val="2"/>
        <scheme val="minor"/>
      </rPr>
      <t>Goods and Services Tax</t>
    </r>
    <r>
      <rPr>
        <sz val="11"/>
        <rFont val="Calibri"/>
        <family val="2"/>
        <scheme val="minor"/>
      </rPr>
      <t xml:space="preserve"> The Company shall be exempt from all Goods and Services Tax levied on deemed taxable supplies and on all imported capital goods, plant, vehicles, equipment, spares, replacement parts for each of the foregoing, and fuel and lubricants.</t>
    </r>
  </si>
  <si>
    <t>LARGE-SCALE MINING LICENCE DATED 10 JULY 2012 BETWEEN THE REPUBLIC OF SIERRA LEONE AND TONGUMA LIMITED RELATED TO THE MINING AND COMMERCIAL EXPLOITATION OF THE TONGO-PANGUMA DIAMOND FIELDS IN A PROJECT TO BE KNOWN AS "THE TONGUMA PROJECT"</t>
  </si>
  <si>
    <r>
      <rPr>
        <u/>
        <sz val="11"/>
        <rFont val="Calibri"/>
        <family val="2"/>
        <scheme val="minor"/>
      </rPr>
      <t>INCOME TAX</t>
    </r>
    <r>
      <rPr>
        <sz val="11"/>
        <rFont val="Calibri"/>
        <family val="2"/>
        <scheme val="minor"/>
      </rPr>
      <t xml:space="preserve">
15.3 The Lessee shall be liable in respect of each financial year to pay income tax (hereinafter referred to as "Income Tax") upon the income derived from its operations conducted in Sierra Leone as provided by generally applicable law from time to time; provided, however, that at any time that the generally applicable income tax rate for mining companies shall exceed 25.0%, the income tax rate that shall be deemed to apply to the Lessee at such time shall be 25.0%. 
15.3.1 The Income Tax liability of the Lessee in respect of each financial year shall be assessed and payable in United States Dollars, and all such payments by the Lessee shall be made in such currency to the Bank of Sierra Leone for the account of the Lessor, a copy of each payment advice to be furnished to the Commissioner of Income Tax. 
 DEDUCTIONS FROM CHARGEABLE INCOME
15.3.2 The chargeable income of the Lessee shall, for the purposes of Income Tax, be calculated as provided by generally applicable law for mining companies from time to time, except as otherwise provided in this Agreement. 
15.3.3 No amounts for marketing diamonds, gold or associated minerals to Affiliates may be deducted from the chargeable income of the Lessee for the purposes of Income Tax. 15.3.4 Notwithstanding other-wise applicable law in Sierra Leone, the amount of any operating loss incurred by the Lessee in any financial year may be carried forward and deducted from the chargeable income of the Lessee each year in full until the tenth anniversary of the Commencement Date. Operating losses shall be calculated as provided for in Clause 15.3.2. CLAUSE 16 LIMITATION ON AGGREGATE FISCAL IMPOSIS
 16.1 For the duration of this Agreement, no taxes (including, bet without limitation, income tax, additional profits tax, surtax, Minor Taxes, profits tax, turnover tax, sales tax, export tax, import tax, value added tax, withholding tax and employment relaxed tax), royalties, duties, excise, charges, levies, fees, dues, contribution, payments or impositions of any kind whatsoever payable to the Central, regional or local Governments authorities or agents or to any chiefdom or Tribal Authority or to any other Agency of the Lessor apply to the Lessee, or any affiliate company or Agent of the Lessee or the employees of the Lessee or any affiliate company of the Lessee, other than:
 16.1.1 Annual rent and surface rent payable in accordance with Clauses 15.1 and 15.2 and their subscriptions;
 16.1.2 Income Tax payable in accordance with Clause 15.3 and its subsections;
 16.1.3 Royalties payable in accordance with Clauses 15.4, 15.5 and 15.7 and their subsections;
 16.1.4 Withholding taxes payable in accordance with Clause 15.8;
 16.1.5 Charges on Imports payable in accordance with Clause 15.9, 15.10, 15.11 and 15.12;
 16.1.6 Import Inspection Fees payable in accordance with Clause 15.14 and its subsections;
 16.1.7 Community development fund contributions payable in accordance with Clause 15.20;
 16.1.8 Profit sharing in accordance with Clause 15.21 and schedule 6;
 16.1.9 Taxes deducted from enrolments of employees of the Lessee as required under the Income Tax (PAYE) Rules as provided in the Income Tax Act, Payroll Taxes payable under the Payroll Taxes Act and required payments under NASSIT, subject to Clauses 10.7 and 10.8.</t>
    </r>
  </si>
  <si>
    <t xml:space="preserve">15.3.3 No amounts for marketing diamonds, gold or associated minerals to Affiliates may be deducted from the chargeable income of the Lessee for the purposes of Income Tax. 
15.3.4 Notwithstanding other-wise applicable law in Sierra Leone, the amount of any operating loss incurred by the Lessee in any financial year may be carried forward and deducted from the chargeable income of the Lessee each year in full until the tenth anniversary of the Commencement Date. Operating losses shall be calculated as provided for in Clause 15.3.2. </t>
  </si>
  <si>
    <r>
      <t xml:space="preserve">CLAUSE 15 - FISCAL REGIME </t>
    </r>
    <r>
      <rPr>
        <u/>
        <sz val="11"/>
        <rFont val="Calibri"/>
        <family val="2"/>
        <scheme val="minor"/>
      </rPr>
      <t>ANNUAL LEASE RENT AND SURFACE RENT</t>
    </r>
    <r>
      <rPr>
        <sz val="11"/>
        <rFont val="Calibri"/>
        <family val="2"/>
        <scheme val="minor"/>
      </rPr>
      <t xml:space="preserve">
15.1 Pursuant to Section 34 of the Mining Law, the Lessee shall pay to the Bank of Sierra Leone and without demand, on 1 July 2012 (the "Reference Date") and each anniversary of the Reference Date, the sum of US$500,000 (Five Hundred Thousand United States Dollars) for the credit of the Lessor in respect of an annual lease rent in respect of the Mining Licence Area. 
15.1.1 The amount specified in Clause 15.1 above shall be increased (and rounded to two decimal places) with effect from the first anniversary of the Reference Date by an amount equal to 3% of the annual lease rent for the previous year.</t>
    </r>
  </si>
  <si>
    <r>
      <rPr>
        <u/>
        <sz val="11"/>
        <rFont val="Calibri"/>
        <family val="2"/>
        <scheme val="minor"/>
      </rPr>
      <t>ROYALTIES</t>
    </r>
    <r>
      <rPr>
        <sz val="11"/>
        <rFont val="Calibri"/>
        <family val="2"/>
        <scheme val="minor"/>
      </rPr>
      <t xml:space="preserve">
15.4 The Lessee shall pay royalties on all diamonds produced by Mining Operations as follows: 
15.4.1 for all diamonds whose ex-mine price exceeds $500,000 ("Special Stones"), 8.0%, and 
 15.4.2 for all other diamonds, the lower of (a) 6.5% and (b) the royalty on diamonds prescribed by generally applicable law to commercial diamond mining operations from time to time. </t>
    </r>
  </si>
  <si>
    <t>15.10 The Charges of Imports of Fuel and Lubricants and Mining Machinery, Plant and Equipment shall for the duration of this Agreement be in accordance with generally applicable law in Sierra Leone, including the provisions of the Customs Act and the Customs Tariff Act; provided, however, that the Lessee shall not be required to pay Charges on Imports in excess of those applicable under the ECOWAS Trade Liberation Scheme ( TLS); provided, further, that the Charges on Imports of Mining Machinery, Plant and Equipment shall not exceed 5.0% of the CIF price of the imported goods. ... 
15.12 If items on which no Charges on Imports are paid are no re-exported or totally consumed within 5 (five) years after importation, and are afterwards sold, exchanged or transferred in Sierra Leone (except to the Lessor), the Lessee shall pay to the Lessor the customs import duties and levies on the then fair market value of those items within thirty (30) days of the date of sale, exchanged or transfer.</t>
  </si>
  <si>
    <r>
      <rPr>
        <u/>
        <sz val="11"/>
        <rFont val="Calibri"/>
        <family val="2"/>
        <scheme val="minor"/>
      </rPr>
      <t>GOODS AND SERVICES TAX</t>
    </r>
    <r>
      <rPr>
        <sz val="11"/>
        <rFont val="Calibri"/>
        <family val="2"/>
        <scheme val="minor"/>
      </rPr>
      <t xml:space="preserve">
15.13 For the duration of this Agreement, the Lessee and its Nominated Contractors shall be exempt from goods and services taxes as provided for in the Goods and Services Act 2009 (as amended or superseded from time to time)
</t>
    </r>
  </si>
  <si>
    <r>
      <rPr>
        <u/>
        <sz val="11"/>
        <rFont val="Calibri"/>
        <family val="2"/>
        <scheme val="minor"/>
      </rPr>
      <t>WITHHOLDING TAX</t>
    </r>
    <r>
      <rPr>
        <sz val="11"/>
        <rFont val="Calibri"/>
        <family val="2"/>
        <scheme val="minor"/>
      </rPr>
      <t xml:space="preserve">
15.8 Subject to Clauses 15.8.1, 15.8.2 and 15.8.3 below, payments for interest, dividends and services, including payments to contractors, shall be subject to withholding tax at the statutory rates pursuant to generally applicable law from time to time, subject to any treaties or agreements that the Lessor way have with any other relevant countries;
15.8.1 The rate of withholding tax payable on payments for dividends or any other distribution to the Lesseeâs shareholders shall be five (5)% for the first seven (Â°) years after Commercial Production and thereafter in accordance with applicable law.
15.8.2 The rate of withholding tax payable on payments for services (including payment to contractors) shall be five (5)% for the first seven (7) years after the Commencement Date and thereafter in accordance with applicable law.
15.8.3 The rate of withholding tax payable on management fees to the Lesseeâs Affiliates shall be five (5)% for the first seven (7) years after the Commencement Date and thereafter in accordance with applicable law.
15.8.4 For the avoidance of doubt, the rate of withholding tax payable on interest payments shall be in accordance with applicable law.</t>
    </r>
  </si>
  <si>
    <t>http://www.nma.gov.sl/home/wp-content/uploads/2015/07/Mineral-Agreements_Tonguma-Ltd.pdf   https://resourcecontracts.org/contract/ocds-591adf-4697175023/view#/</t>
  </si>
  <si>
    <t>MINING LEASE AGREEMENT between THE GOVERNMENT OF SIERRA LEONE and LONDON MINING COMPANY LIMITED</t>
  </si>
  <si>
    <r>
      <t xml:space="preserve">5.3 </t>
    </r>
    <r>
      <rPr>
        <u/>
        <sz val="11"/>
        <rFont val="Calibri"/>
        <family val="2"/>
        <scheme val="minor"/>
      </rPr>
      <t>Income Tax</t>
    </r>
    <r>
      <rPr>
        <sz val="11"/>
        <rFont val="Calibri"/>
        <family val="2"/>
        <scheme val="minor"/>
      </rPr>
      <t xml:space="preserve">
(a) LONDON MINING, in the conduct of its activities in Sierra Leone pursuant to this agreement, shall be liable for Income Tax on its income derived in Sierra Leone at the following rates:
Years 1 to 3 6%
Years 4 to 10 25%
Years 11 thereafter rate of tax applicable to companies as set forth in the Income Tax Act but shall not exceed 30%
If at any time the Income Tax Act provides for a tax rate that is more favourable to large scale mining companies than the rates set forth in this sub clause 
(a), LONDON MINING shall be entitled to apply such lower rate in calculating its income tax
(b) LONDON MINING shall not be liable for any minimum taxation based on turnover, provided that it complies with Section 69(3) of the Income Tax Act; 5.14 Other taxes or fiscal imports
(a) For the duration of this Agreement , no taxes (including, but without limitation, income tax, additional profits tax, surtax, minor taxes, profits tax, turnover tax, sales tax, export tax, import tax, value added tax, withholding tax and employment related tax), royalties, duties, excise, charges, levies, fees, dues, contribution, payments or imposition of any kind whatsoever payable to the Central, regional or local Governments authorities or agents or to any Chiefdom or Tribal Authority or to any other Agency of GOSL shall apply to LONDON MINING, or any affiliate company or Agent of LONDON MINING or the employees of LONDON MINING or any affiliate company of LONDON MINING, other than:
(i) Those expressly assumed by LONDON MINING pursuant to the provisions of the Mining Lease and this Agreement:
(ii) The payment of taxes deducted from the emoluments of employees of LONDON MINING as required under the Income Tax (PAYE) Rules and/or employer’s payment obligations to NASSIT;
(iii) The payment of Payroll Taxes at the applicable rate or if lower, that rate paid by another company;
(iv) Payment of Immigration Fees at the applicable rate, or if lower, that rate paid by another company; and
(v) Minor Taxes, which includes all taxes that are generally applicable to all corporations on a non-discriminatory basis, and which do not exceed in aggregate US$ 250,000 over any five year period, of which said sum, LONDON MINING is not required to pay more than the equivalent of US$ 100,000 in any financial year. Beginning on 1 July 2012 and every five years thereafter, such amounts shall be adjusted for inflation in accordance with the US “GDP Implicit Price Deflator” as published from time to time by the US Department of Commerce, Bureau of Economic Analysis."</t>
    </r>
  </si>
  <si>
    <r>
      <t xml:space="preserve">5.6 </t>
    </r>
    <r>
      <rPr>
        <u/>
        <sz val="11"/>
        <rFont val="Calibri"/>
        <family val="2"/>
        <scheme val="minor"/>
      </rPr>
      <t>Capital expenditure allowances</t>
    </r>
    <r>
      <rPr>
        <sz val="11"/>
        <rFont val="Calibri"/>
        <family val="2"/>
        <scheme val="minor"/>
      </rPr>
      <t xml:space="preserve">
(a) An initial allowance equal to 40% (forty percent) of the United Sates Dollar cost of qualifying capital expenditure shall be deductible by LONDON MINING in determining its chargeable income for the year in which such qualifying capital expenditure is incurred with an annual allowance at the rate of 20% (twentypercent) of the United States Dollar cost of qualifying capital expenditure being deductible in determining chargeable income in each subsequent year until the full cost has been deducted...
</t>
    </r>
  </si>
  <si>
    <r>
      <rPr>
        <u/>
        <sz val="11"/>
        <rFont val="Calibri"/>
        <family val="2"/>
        <scheme val="minor"/>
      </rPr>
      <t>5.4 Treatment of losses for Income Tax purposes</t>
    </r>
    <r>
      <rPr>
        <sz val="11"/>
        <rFont val="Calibri"/>
        <family val="2"/>
        <scheme val="minor"/>
      </rPr>
      <t xml:space="preserve">
The amount of tax losses that can be utilised to offset chargeable income in any year of assessment shall be as follows:</t>
    </r>
    <r>
      <rPr>
        <b/>
        <sz val="11"/>
        <rFont val="Calibri"/>
        <family val="2"/>
        <scheme val="minor"/>
      </rPr>
      <t xml:space="preserve"> Year 1-10</t>
    </r>
    <r>
      <rPr>
        <sz val="11"/>
        <rFont val="Calibri"/>
        <family val="2"/>
        <scheme val="minor"/>
      </rPr>
      <t xml:space="preserve">: an amount of loss such that the tax payable will not be less than 15% of the income tax that would be due if no losses were carried forward; any losses disallowed by virtue of this rule may be carried forward indefinitely, without restriction.
Year 10 thereafter: as applicable under the Income Tax Act. If at any time, the Income Tax Act allows for a greater utilization of tax losses than that described in this clause, LONDON MINING shall be entitled to take advantage of such greater utilization. 
</t>
    </r>
  </si>
  <si>
    <r>
      <t xml:space="preserve">5.2 </t>
    </r>
    <r>
      <rPr>
        <u/>
        <sz val="11"/>
        <rFont val="Calibri"/>
        <family val="2"/>
        <scheme val="minor"/>
      </rPr>
      <t>Royalty</t>
    </r>
    <r>
      <rPr>
        <sz val="11"/>
        <rFont val="Calibri"/>
        <family val="2"/>
        <scheme val="minor"/>
      </rPr>
      <t xml:space="preserve">
(a) LONDON MINING shall pay a royalty at the rate of 3% (three percent) of the market value of the mineral, which shall for the purposes of calculation be the sale value receivable by LONDON MINING in an arm’s-length transaction, being the price receivable per metric tonne multiplied by the total metric tons sold, free on board the vessel (calculated in accordance with the statement set out in sub-clause 5.2 (e) at the designated SL offshore loading facility of the shipment and as adjusted in accordance with sub-clause 5.2 (f).</t>
    </r>
  </si>
  <si>
    <r>
      <rPr>
        <u/>
        <sz val="11"/>
        <rFont val="Calibri"/>
        <family val="2"/>
        <scheme val="minor"/>
      </rPr>
      <t>5.9 Limitation of charges on imports</t>
    </r>
    <r>
      <rPr>
        <sz val="11"/>
        <rFont val="Calibri"/>
        <family val="2"/>
        <scheme val="minor"/>
      </rPr>
      <t xml:space="preserve">
(a) Not withstanding the current charges, fees, duties and levies made by GOSL on imports into Sierra Leone, GOSL and LONDON MINING agree that for the duration of this Agreement the percentage ad valorem charges for levies, duties, fees (including all associated inspection fees), Goods and Services Tax surcharges and all other amounts levied on or payable by LONDON MINING and its Nominated Suppliers in respect of imports of capital items, to include mining machinery, plant and equipment and consumable mining stores as defined in Clause 5.9 (iv) below shall not exceed in the aggregate the following:
Imports for years 1 to 8, i,e., between 1 January 2011 and 31 December 2018; 1%
Imports for years 9 to 10, i,e., between 1 January 2019 and 31 December 2020; 2.5%
Imports thereafter: As applicable in the Customs Tariff Act
For the duration of the agreement, imports by LONDON MINING and its Nominated Suppliers of health and safety equipment shall be free from any duty for years 1 to 10.</t>
    </r>
  </si>
  <si>
    <t>5.16 Goods and Service Tax
The Company shall be exempt from all Goods and Services Tax levied on deemed taxable supplies and on all imported capital goods, plant, vehicles, equipment, spares, replacement parts for each of the foregoing, and fuel and lubricants.</t>
  </si>
  <si>
    <r>
      <rPr>
        <u/>
        <sz val="11"/>
        <rFont val="Calibri"/>
        <family val="2"/>
        <scheme val="minor"/>
      </rPr>
      <t xml:space="preserve">5.5 Withholding tax
</t>
    </r>
    <r>
      <rPr>
        <sz val="11"/>
        <rFont val="Calibri"/>
        <family val="2"/>
        <scheme val="minor"/>
      </rPr>
      <t>Subject to the terms of any international agreement to which Sierra Leone is a party, which shall prevail over the provisions of this Agreement, withholding taxes on dividends, interest, management fees, payments to associates and contractors paid by LONDON MINING shall be as follows:
(a) The rate of tax applicable on dividends shall be
Years 1 - 6: 5%
Years 7 - 10: 10%
Years 11 thereafter - As applicable under the Income Tax Act
(b) Tax withheld on interest on loans including loans from associates are liable to withholding tax as follow:
Years 1 - 5: 5%
Years 6 - 10: 10%
Years 11 thereafter: As applicable under the Income Tax Act
(c) Tax shall be charged on management fees and other payments made by LONDON MINING and its Nominated Suppliers in respect of inter-company agreements (other than intergroup loans, interest or dividends) at the rate of 5% for the first six years commencing 1 January 2011, 10% for years 7 to 10 and thereafter as applicable under the Income Tax Act;
(d) The rate of withholding tax payable by LONDON MINING and its Nominated Supplies on contracts to non-resident 3rd parties shall be 5% for the first seven years commencing 1 January 2011, 10% for years 8 to 10 and thereafter as applicable under Income Tax Act
(e) Notwithstanding sub clauses (c) and (d) of this clause, all independent, 3rd party long term contracts (meaning operating and construction contracts of a minimum of $500,000 and over one-year duration with unaffiliated parties) entered into before 31 December 2017 shall be grandfathered, provided there are no material changes in the scope or terms of such contract of the parties performing the work and, as such, payments made under such contracts shall be liable to withholding tax at the rate of 5%, for the initial duration of the respective contract, and thereafter as applicable under the Income Tax Act. 
(f) Payment to local contractors by LONDON MINING and its Nominated Suppliers shall be subject to 5% withholding tax, being the current rates applicable under the Income Tax Act
(g) Withholding taxes referred to in Clauses 5.5 (a) to (e) above are only due on cash payments by LONDON MINING, its Nominated Suppliers, and their respective subcontractors and not on accruals and/or provisions; however, to the extent that there is any deferred or capitalized interest or conversion of debt to equity, withholding tax shall be due on such accrued, deferred, or converted interest portion, but only when paid. Any cash payments made shall be deemed to go first to the payment of any outstanding accrued interest and only thereafter, to the payment of principal.
 (9) In this section international agreement" means an agreement between Sierra Leone and a foreign government.
(h) If at any time the Income Tax Act provides for withholding rates for payments to contractors that are lower than those specified in this clause, LONDON MINING shall be entitled to apply such rates to such payments.</t>
    </r>
  </si>
  <si>
    <t>http://www.nma.gov.sl/home/wp-content/uploads/2015/07/MiningAgreement_LondonMining.pdf  https://resourcecontracts.org/contract/ocds-591adf-7919066275/view#/</t>
  </si>
  <si>
    <t xml:space="preserve">BAUXITE MINERAL PROSPECTING AND MINING AGREEMENT </t>
  </si>
  <si>
    <r>
      <t>(e )</t>
    </r>
    <r>
      <rPr>
        <u/>
        <sz val="11"/>
        <rFont val="Calibri"/>
        <family val="2"/>
        <scheme val="minor"/>
      </rPr>
      <t xml:space="preserve"> Income Tax</t>
    </r>
    <r>
      <rPr>
        <sz val="11"/>
        <rFont val="Calibri"/>
        <family val="2"/>
        <scheme val="minor"/>
      </rPr>
      <t xml:space="preserve"> 
(1) The Company in the conduct of its activities in Sierra Leone pursuant to this agreement shall be liable for Income Tax on its income derived in Sierra Leone at the following rates: Years 1 to 3: 0%, Years 4 thereafter: rate of tax applicable to companies as set forth in the Income Tax Act..... 
(q) No Other Impositions 
(1) For the duration of this Agreement, no taxes (including, but without Jim itation, income tax, additional profits tax, surtax, minor taxes, profits tax, turnover tax. sales tax. export tax. import tax. withholding tax and employment-related tax). royalties. duties. excises; charges, levies, fees dues, contributions, payments or imposition of any kind whatsoever payable to the Central, regional or local Government authorities or agents or to any Chiefdom or Tribal Authority or to any other Agency of the Government shall apply to the Company, or any Affiliate or Agent of the Company or the employees of the Company or any Affiliate of the Company, other than: 
(i) those expressly assumed by the Company pursuant to this Agreement; 
(ii) the payment of taxes deducted from the emoluments of employees of the Company as required under the Income Tax (PA YE) Rules and/or payment obligations to NASSIT with respect to Sierra Leonean citizens who are resident in Sierra Leone; 
(iii) the payment of payroll taxes at the applicable rate; 
(iv) payment of immigration fees at the applicable rate; and 
(v) NMA monitoring fees at 10% of the Mining Licenst:: rent stated in 6(d)(l)(a) of this Agreement; and 
(vi) minor Taxes, which includes all tax liabilities that are generally applicable to all corporations including payroll taxes and immigration fees on a non-discriminatory basis, and which shall not exceed in aggregate US$ 1,500,000 (one million five hundred thousand) over any five-year period. Beginning on J January 2018 and every five years thereafter, such amount shall be adjusted for inflation in accordance with the US "GDP Implicit Price Deflator" as published from time to time b)' the US Department of Commerce, Bureau of Economic Analysis and any amendment. modification or other change or addition to acts and regulations governing amounts paid under 6 (q)(ii)- (v) shall not apply to clauses 6(a) and 6(q)(2), provided that such changes are not discriminatory as defined by 6(q)(3). </t>
    </r>
  </si>
  <si>
    <r>
      <rPr>
        <u/>
        <sz val="11"/>
        <rFont val="Calibri"/>
        <family val="2"/>
        <scheme val="minor"/>
      </rPr>
      <t>(d) Rents 
(1) Mining Lease Rent</t>
    </r>
    <r>
      <rPr>
        <sz val="11"/>
        <rFont val="Calibri"/>
        <family val="2"/>
        <scheme val="minor"/>
      </rPr>
      <t xml:space="preserve"> The Company shall pay to the Government anually and without demand, on 1 Reference Date and each anniversary of the Reference Date, the sum of US$500,000 (Five Hundred Thousand United States Dollars) in respect of an annual lease rent as defined and envisaged in its Mining Licence ML01/2016. This amount shall be increase annually on each anniversary of the Reference Date by an amount equal to 3% of the annual lease rent for the previous starting three years after the Reference Date.</t>
    </r>
  </si>
  <si>
    <t>(f) Royalties (1) … "Royalty Rate" shall be determined by Applicable Law.</t>
  </si>
  <si>
    <t xml:space="preserve">(g) Charges on Imports 
(1) The Charges on Imports of Fuel, Mining Machinery, Plant and Equipment, as well as Mining Consumables shall for the duration of this Agreement be in accordance with generally applicable law in Sierra Leone, including the provisions of the Customs Act and the Customs Tariff Act; provided, however, that the Company shall not be required to pay Charges on Imports in excess of those applicable under the ECOWAS Trade Liberalization Scheme (TLS). It is understood that the Charge on Imports under generally applicable law in Sierra Leone as of the Effective Date is 5% of the value of the imported item. 
(2) Import duty on Fuel and Lubricants shall be in accordance with applicable law. </t>
  </si>
  <si>
    <r>
      <t>(j)</t>
    </r>
    <r>
      <rPr>
        <u/>
        <sz val="11"/>
        <rFont val="Calibri"/>
        <family val="2"/>
        <scheme val="minor"/>
      </rPr>
      <t xml:space="preserve"> Goods and Services Tax</t>
    </r>
    <r>
      <rPr>
        <sz val="11"/>
        <rFont val="Calibri"/>
        <family val="2"/>
        <scheme val="minor"/>
      </rPr>
      <t xml:space="preserve"> (1) The Company shall be exempt from all Goods and Services Tax levied on deemed taxable supplies and on all imported capital goods, plant, vehicles, equipment, spares, replacement parts for each of the foregoing, and fuel and lubricants.</t>
    </r>
  </si>
  <si>
    <r>
      <t xml:space="preserve">(n) </t>
    </r>
    <r>
      <rPr>
        <u/>
        <sz val="11"/>
        <rFont val="Calibri"/>
        <family val="2"/>
        <scheme val="minor"/>
      </rPr>
      <t xml:space="preserve">Withholding Tax Obligations 
</t>
    </r>
    <r>
      <rPr>
        <sz val="11"/>
        <rFont val="Calibri"/>
        <family val="2"/>
        <scheme val="minor"/>
      </rPr>
      <t>The Company shall pay withholding taxes on interest payments, dividend payments and service payments, including payments to contractors and Affiliates, in accordance with Applicable Law, subject to any treaties or agreements that Government may have with any relevant countries.</t>
    </r>
  </si>
  <si>
    <t xml:space="preserve">http://www.nma.gov.sl/home/wp-content/uploads/2018/09/Mining_Lease_Agreement_Sierramin_Bauxite.pdf </t>
  </si>
  <si>
    <t>LARGE SCALE LICENCE AGREEMENT BETWEEN THE GOVERNMENT OF SIERRA LEONE (GOSL) AND SL MINING LIMITED DATED 5TH DECEMBER 2017</t>
  </si>
  <si>
    <r>
      <t>5.3</t>
    </r>
    <r>
      <rPr>
        <u/>
        <sz val="11"/>
        <rFont val="Calibri"/>
        <family val="2"/>
        <scheme val="minor"/>
      </rPr>
      <t xml:space="preserve"> Income Tax </t>
    </r>
    <r>
      <rPr>
        <sz val="11"/>
        <rFont val="Calibri"/>
        <family val="2"/>
        <scheme val="minor"/>
      </rPr>
      <t xml:space="preserve">
a) SL MINING, in the conduct of its activities in Sierra Leone pursuant to this agreement, shall be liable for Income Tax on its income derived in Sierra Leone at the following rates: 
</t>
    </r>
    <r>
      <rPr>
        <i/>
        <sz val="11"/>
        <rFont val="Calibri"/>
        <family val="2"/>
        <scheme val="minor"/>
      </rPr>
      <t>Years 1 to 3: 6% Years 4 to 10: 25%</t>
    </r>
    <r>
      <rPr>
        <sz val="11"/>
        <rFont val="Calibri"/>
        <family val="2"/>
        <scheme val="minor"/>
      </rPr>
      <t xml:space="preserve"> Years 11 thereafter: rate of tax applicable to companies as set forth in the Income Tax Act but shall not exceed 30%.
If at any time the lncome Tax Act provides a tax rate that is more favourable to large scale mining companies than the rates set forth in this sub clause (a), SL MlNING shall be entitled to apply such lower rate in calculating its income tax. b) SL MINING shall not be liable for any minimum taxation based on turnover, provided that it complies with Section 69(3) of the Income Tax Act; 5.14 Other taxes or fiscal lmport 
a) For the duration of this Agreement, no taxes (including, but without limitation, income tax, additional profits tax, surtax, minor taxes, profits tax, turnover tax, sales tax, export tax, import tax. value added In, withholding tax and employment related tax), royalties, duties, excise, cba:rges, levies, fees, dues, contribution, payments or imposition of any kind whatsoever payable to the Central, regional or local Governments authorities or agents or to any Chiefdom or Tribal Authority or to any other Agency of GOSL shall apply to SL MINING, or any affiliate company or Agent of SL MINING or the employees of SL MlNING or any affiliate company of SL MINING, other than: 
I. Those expressly assumed by SL MINING pursuant to the provisions of the Mining Lease and tbis Agreement: 
II. The payment of taxes deducted from the emoluments of employees of SL MINING as required under the Income Tax (PA YE) Rules and/or employer's payment obligations to NASSJT; 
III. The payment of Payroll Taxes at the applicable rate or if lower, that rate paid by another company; 
IV. Payment of lmmigration Fees at the applicable rate. or if lower, that rate paid by another company; 
V. NMA monitoring fees at 100/4 of the Mining License rent stated in S.l(a) of this Agreement; and 
VI. Minor Taxes, which includes all taxes that are generally applicable to all corporations on a non-discriminatory basis, and which do not exceed in aggregate USS 500,000 over any five year period, of which said sum, SL MINING is not required to pay more than the equivalent of USS 200,000 in any financial year. Beginning on Year I and every live years thereafter, such amounts shall be adjusted for inflation in accordance wilh the US "GDP Implicit Price Deflator" as published from time to time by the US Department of Commerce, Bureau of Economic Analysis. 
b) If notwithsmnding these provisions SL MlNING becomes liable to pay any taxes pursuant to the laws of Sierra Leone, except for those expressly assumed by SL MINING pursuant to this Agreement, then SL MINJNG shall so advise GOSL in writing, and the parties agree to meet to reach an equitable solution consistent with S. l 4(a). 
</t>
    </r>
  </si>
  <si>
    <r>
      <t xml:space="preserve">5.6 </t>
    </r>
    <r>
      <rPr>
        <u/>
        <sz val="11"/>
        <rFont val="Calibri"/>
        <family val="2"/>
        <scheme val="minor"/>
      </rPr>
      <t xml:space="preserve">Capital expenditure allowances </t>
    </r>
    <r>
      <rPr>
        <sz val="11"/>
        <rFont val="Calibri"/>
        <family val="2"/>
        <scheme val="minor"/>
      </rPr>
      <t xml:space="preserve">
a) An initial allowance equal to 40% (forty percent) of the United Sates Dollar cost of qualifying capital expenditure shall be deductible by SL MINING in determining its chargeable income for the year in which such qualifying capital expenditure is incurred with an annual allowance at the rate of 20% (twenty percent) or the United States Dollars cost or qualifying capital expenditure being deductible In detennining chargeable income in each subsequent year until the run cost has been deducted; ...</t>
    </r>
  </si>
  <si>
    <r>
      <t xml:space="preserve">5.4 </t>
    </r>
    <r>
      <rPr>
        <u/>
        <sz val="11"/>
        <rFont val="Calibri"/>
        <family val="2"/>
        <scheme val="minor"/>
      </rPr>
      <t xml:space="preserve">Treatment of losses for Income Tax Purposes 
</t>
    </r>
    <r>
      <rPr>
        <sz val="11"/>
        <rFont val="Calibri"/>
        <family val="2"/>
        <scheme val="minor"/>
      </rPr>
      <t xml:space="preserve">The amount of tax losses that can be utilised to offset chargeable income in any year of assessment shall be as follows: 
Year 1-10: an amount of loss such that the tax payable will not be less than 15% or the income tax that would be due if no losses were carried forward; any losses disallowed by virtue of this rule may be carried forward indclinitcly, without restriction. 
Year 10 thereafter: as applicable under the Income Tax Act. If at any time, the Income Tax Act allows for a greater utilization of tax losses than that described in this clause, SL MINING shall be entitled to take advantage of such greater utilization. </t>
    </r>
  </si>
  <si>
    <r>
      <rPr>
        <u/>
        <sz val="11"/>
        <rFont val="Calibri"/>
        <family val="2"/>
        <scheme val="minor"/>
      </rPr>
      <t>5.1 Mining and surface rent</t>
    </r>
    <r>
      <rPr>
        <sz val="11"/>
        <rFont val="Calibri"/>
        <family val="2"/>
        <scheme val="minor"/>
      </rPr>
      <t xml:space="preserve"> 
a) SL MINING shall pay to the GOSL annually and without demand on Reference Date and on each anniversary of the Reference Date, the sum of USS500,000 (Five hundred thousand United State, Dollars) in respect of an annual lease rent as defined and envisaged in its Mining Licence ML01/2017 which amount Shall be increased annually on each anniversary of the Reference Date by an amount equal to 3% of the annual lease rent for the previous year. </t>
    </r>
  </si>
  <si>
    <r>
      <t xml:space="preserve">5.2 </t>
    </r>
    <r>
      <rPr>
        <u/>
        <sz val="11"/>
        <rFont val="Calibri"/>
        <family val="2"/>
        <scheme val="minor"/>
      </rPr>
      <t xml:space="preserve">Royalty </t>
    </r>
    <r>
      <rPr>
        <sz val="11"/>
        <rFont val="Calibri"/>
        <family val="2"/>
        <scheme val="minor"/>
      </rPr>
      <t xml:space="preserve">
a) SL MINING shall pay a royalty at the rate of 3% (three percent) of the market value of the mineral, which shall for the purposes of calculation be the sale value receivable by SL MINING in an Arms-length transaction, being the price receivable per metric tonne multiplied by the total metric tonnes sold, Free on Board the vessel (calculated in accordance with the statement set out in sub-clause 5.2 (e) at the designated SL offshore loading facility of the shipment and as adjusted in accordance with sub-clause 5.2 (f). </t>
    </r>
  </si>
  <si>
    <r>
      <t xml:space="preserve">5.9 </t>
    </r>
    <r>
      <rPr>
        <u/>
        <sz val="11"/>
        <rFont val="Calibri"/>
        <family val="2"/>
        <scheme val="minor"/>
      </rPr>
      <t>Limitation of charges on imports</t>
    </r>
    <r>
      <rPr>
        <sz val="11"/>
        <rFont val="Calibri"/>
        <family val="2"/>
        <scheme val="minor"/>
      </rPr>
      <t xml:space="preserve">
a) Notwithstanding the current charges, fees, duties and levies made by GOSL on imports into Sierra Leone, GOSL and SL MINING agree that for the duration of this Agreement the percentage ad valorem charges for levies, duties, fees (inc.luding all associated inspection fees), Goods and Services Tax surcharges and all other amounts levied on or payable by SL MINING and its Nominated Suppliers respect of imports of capital items. to include mining machinery, plant and equipment and consumable mining stores as defined in Clause 5.9 (d) below shall not exceed in the aggregate the following:
Imports for Years 1 to 5: 1% 
Imports thereafter. As applicable in the Customs Tariff Act
b) In the case of other items excluding capital items, fuel and lubes and health and safety equipment, the rote or duty applicable to SL MINING Md its Nominated Suppliers shall be: 
Imports for Years 1 to 5: 20% of prevailing rate 
Imports for Years 6 and thereafter. Applicable prevailing rate as determined in the Customs Tariff Act 
c) For the duration of the Agreement, imports by SL MINING and its Nominated Suppliers of health and safety equipment shall be free from any duty. </t>
    </r>
  </si>
  <si>
    <r>
      <t xml:space="preserve">5.16 </t>
    </r>
    <r>
      <rPr>
        <u/>
        <sz val="11"/>
        <rFont val="Calibri"/>
        <family val="2"/>
        <scheme val="minor"/>
      </rPr>
      <t>Goods and Services Tax</t>
    </r>
    <r>
      <rPr>
        <sz val="11"/>
        <rFont val="Calibri"/>
        <family val="2"/>
        <scheme val="minor"/>
      </rPr>
      <t xml:space="preserve"> 
a) Notwithstanding the provisions of the Goods and Services Tax Act (2009), SL MININ? and its Nominated Suppliers shall be exempt from all Goods and Services Tax levied on taxable supplies within Sierra Leone and on all imported capital goods, plant, vehicles and equipment (as defined in Clause 5.9 above), spare and replacement parts for any plant, vehicles and equipment, fuel and lubricants for company and subcontractor use. </t>
    </r>
  </si>
  <si>
    <r>
      <t xml:space="preserve">5.5 </t>
    </r>
    <r>
      <rPr>
        <u/>
        <sz val="11"/>
        <rFont val="Calibri"/>
        <family val="2"/>
        <scheme val="minor"/>
      </rPr>
      <t>Withholding tax</t>
    </r>
    <r>
      <rPr>
        <sz val="11"/>
        <rFont val="Calibri"/>
        <family val="2"/>
        <scheme val="minor"/>
      </rPr>
      <t xml:space="preserve">
Subject to the terms of any international agreement to which Sierra Leone is a party, which shall prevail over the provisions of this Agreement, withholding taxes on dividends, interest, management fees, payments to associates and contractors paid by SL MINING shall be as follows: 
a) The rate of tax applicable on dividends shall be: 
Years 1- 6: 5% 
Years 7 - 10: 10% 
Years 11 thereafer. As applicable under the Income Tax Act.
b) Tax withheld on interest on loans including loans from associates is liable to withholding tax as follow: 
Years 1-5: 5%
Years 6-10: 10% 
Years 11 thereafter. Al applicable unda the Income Tax Act. 
c) Tu shall be charicd on management fees and other similar payments made by SL MJNING and its Nominated Supplius in respect of inlm:ompuy asr-nts (other than interg,oup loans, intcff:St ex dividends) at the rate of 5% for the fim six years commencing from Year I, I 0'/4 for years 7 to IO and thereafter as applicable under the Income Tax Act.; 
d) The rate of withholding tu payable by SL MINING and its Nominated Suppliers on contracts to nonresident 3rd parties shall be 5% for the first seven years commencing from Year 1, 10% for years 8 to 10 and thereafter as applicable under the Income Tax Act. Notwithsanding sub clauses (c) and (d) or this clause, all independent, 3rd party Ion&amp; term contncts (meaning operating and consttuction contracts or a minimum of $500,000 and over one-year duration whh unaffiliated portica) entered into before 31 December 2017 shall be grondfalhercd, provided there are no m:lterial changes in the scope or terms or such contract or the parties performing the work and. as such, payments made under such contracts shall be liable to withholding tax at the rate of 5%., for the initial duration of the respective contract, and thereafter as applicable under the Income Tax Act. 
</t>
    </r>
  </si>
  <si>
    <t xml:space="preserve">http://www.nma.gov.sl/home/wp-content/uploads/2018/09/Mining_Lease_Agreement_SL_Mining.pdf </t>
  </si>
  <si>
    <t>SANTANDER PORTAL BASED ON TUNISIA PERSONAL AND CORPORATE TAX CODE PROMULGATED BY LAW N°89-114</t>
  </si>
  <si>
    <t>Corporate tax - Standard rate 25% 
Reduced rate - 10% companies carrying out craft activities, agricultural and fishing activities, and fitting out fishing boats trading groups of retail businesses organised as service cooperatives, governed by the general cooperation legislation service cooperatives formed between producers for the wholesale of their production consumer cooperatives governed by the general cooperation legislation profits made in the context of industrial or commercial projects benefiting from the youth employment programme or the national fund of the promotion of crafts and small businesses benefits derived from exports (except wholly exporting companies where the ten-year tax holiday period has not expired) support and pollution control activities, and companies operating in the regional development zones after the expiry of the total deduction period.</t>
  </si>
  <si>
    <t>Under the Tunisian tax legislation, tax losses are divided into two categories: operating losses and deferred depreciation. Operating losses can be carried forward up to five years, starting from the year following the one during which they were booked. Deferred depreciation is to be carried forward indefinitely, starting from the year following the one during which it was booked. The carryback of losses is not permitted. The allowance for bad debt is deductible up to 50% of taxable income (after deducting non-taxable income and adding back non-deductible costs).</t>
  </si>
  <si>
    <t>19% since 1 January 2018
A reduced rate of 6% exists for operations on certain goods and services, such as products used by farmers and fismongers as well as activities carried out by doctors, analytical laboratories, and articles for pharmaceutical products.
A reduced rate of 12% applies for operations on goods, activities and services. Tunisian Ministry of Finance overhauled the extension of reduced VAT rate in 2017, please consult this official guide for further information.
Exclusion From TaxationExports and certain agricultural-related services are zero-rated.</t>
  </si>
  <si>
    <t xml:space="preserve">Corporate Taxes
Capital gains are included in ordinary income and are taxed at the regular corporate income tax rate. For nonresident and non-established companies in Tunisia, capital gains derived from the sale of shares is subject to withholding tax at a rate of 25%, which is levied on the difference between the sales price and the acquisition price, reduced by the expenses incurred on the sale including the share premium. In all cases, the tax on capital gains may not exceed 5% of the sales price. As an option, a tax return on capital gains may be filed.
</t>
  </si>
  <si>
    <t>Https://en.portal.santandertrade.com/establish-overseas/tunisia/tax-system</t>
  </si>
  <si>
    <t>CODE MINIER 2003</t>
  </si>
  <si>
    <t>Article 101 … Le titulaire est exonéré pour ses Activités de recherche et d’Exploitation Minière de tous droits, taxes, et impôts directs ou indirects déjà institués ou qui seront institués par L’Etat Tunisien ou par tous organismes ou collectivités locales, autres que ceux prévus aux articles 95 et 96 du présent Code. 
Article 96 ... Un impôt sur les bénéfices au taux de vingt cinq pour cent du bénéfice annuel.
Toutefois, le Titulaire est exonéré du paiement de l’impôt sur les bénéfices pendant les cinq premières années à partir du début de l’exploitation effective</t>
  </si>
  <si>
    <t xml:space="preserve">97. Article 97 ... Le bénéfice imposable est déterminé après déduction:
-desamortissements des fraistraités comme immobilisations, à un taux n’excédant pas vingt pour cent par an, pour tous les frais engagés par le Titulaire. Les dépenses d’études, de Prospection et de Recherche pourront être traitées au choix du Titulaire, soit comme dus frais déductibles au titre de [exercice fiscal au cours duquel elles sont engagées, soit comme des dépenses immobilisées à amortir sur une période de cinq ans,
</t>
  </si>
  <si>
    <t xml:space="preserve">101. Article 101 
Le titulaire est exonéré pour ses Activités de recherche et d’Exploitation Minière de tous droits, taxes, et impôts directs ou indirects déjà institués ou qui seront institués par L’Etat Tunisien ou par tous organismes ou collectivités locales, autres que ceux prévus aux articles 95 et 96 du présent Code.
Le Titulaire est assujetti au titre de ses activités de Recherche et d’Exploitation Minière en Tunisie au paiement des impôts, droits et taxes suivants:
- un droit fixe par périmètre élémentaire tel que défini à l’article 23 du présent Code, à l’occasion de toutes demandes d’institution ou de renouvellement de Titres Miniers à l’exception de I ‘Autorisation de Prospection.
Le montant du droit fixe perçu demeure définitivement acquis à l’Etat et ce, quelle que soit la suite donnée à la demande.
Un arrêté conjoint des Ministres chargés des Finances et des Mines fixera le montant des droits fixes par Titre Minier,
- une taxe fixe par hectare de terrain compris dans la Concession d’Exploitation égale ait salaire horaire minimum interprofessionnel garanti pour le régime de quarante huit heures par semaine dans les secteurs non agricoles régis par le Code du Travail et payable dans un délai ne dépassant pas le 30 Juin de chaque année.
Cette taxe est égale à cinq fois le salaire horaire minimum inter professionnel garanti dans les secteurs non agricoles régis par le Code du Travail pour les Concessions inactives ou inexploitées.
</t>
  </si>
  <si>
    <t xml:space="preserve">101. Article 101 
Le titulaire est exonéré pour ses Activités de recherche et d’Exploitation Minière de tous droits, taxes, et impôts directs ou indirects déjà institués ou qui seront institués par L’Etat Tunisien ou par tous organismes ou collectivités locales, autres que ceux prévus aux articles 95 et 96 du présent Code.
La redevance minière égale à un pour cent du chiffre d’affaires des minerais carreau mine.
</t>
  </si>
  <si>
    <t>104. Article 104 
Le Titulaire et tout co-contractant auquel il peut recourir, soit directement par contrat soit indirectement par sous-contrat, sont autorisés à importer en franchise des droits de douanes et de tous impôts et taxes prélevés à l’occasion de l’importation de marchandises, y compris la taxe sur la valeur ajoutée à la seule exception de la redevance de prestation douanière (R.P.D) et de la redevance de traitement automatique de l’information:
- tous appareils, outillages, équipements, engins et matériaux destinés à être utilisés effectivement pour les Activités de Recherche et d’Exploitation Minière,
- les véhicules automobiles de service nécessaires à leurs opérations de transport.
Les dispositions prévues au paragraphe premier du présent article ne sont pas applicables aux biens et marchandises qu’il sera possible de se procurer en Tunisie lorsqu’ils sont de type adéquat, de qualité comparable et d’un prix de revient comparable au prix de revient à l’importation des biens et marchandises.
Dans ce cas, les fournisseurs locaux bénéficient, à ce titre, du remboursement des droits et taxes sur les biens et marchandises qui seraient affranchis, s’ils étaient importés. Le remboursement est effectué conformément à la réglementation en vigueur.
Article 106 
Le Titulaire d’une Concession d’exploitation a le droit de disposer des produits miniers extraits de sa Concession notamment aux fins de l’exportation sous réserve de remplir ses obligations.
Cette exportation s’effectue en franchise de tous droits et taxes à l’exportation, à l’exception de la redevance de prestation douanière (R.P.D) et de la redevance de traitement automatique de l’information, et ce, sous réserve des mesures restrictives qui pourraient être édictées par l’Etat Tunisien en cas de force majeure.</t>
  </si>
  <si>
    <t>Article 101 
Le titulaire est exonéré pour ses Activités de recherche et d’Exploitation Minière de tous droits, taxes, et impôts directs ou indirects déjà institués ou qui seront institués par L’Etat Tunisien ou par tous organismes ou collectivités locales, autres que ceux prévus aux articles 95 et 96 du présent Code.</t>
  </si>
  <si>
    <t>Article 97
Le bénéfice imposable est déterminé après déduction: des provisions pour reconstitution des gisements (P.R.G) dans la limite de cinquante pour cent du bénéfice imposable. La provision doit être employée, avant l’expiration de la 3éme année à partir de la date de sa constitution, pour la réalisation d’un programme approuvé par le Ministère chargé tics Mines portant notamment sur:
1- la Recherche entreprise sur des cibles non comprises dans la Concession d’Exploitation qui lui est accordée,
2- la valorisation de nouveaux gisements de Substances Minérales,
3- la réalisation de projets de reconversion du personnel issu de l’activité minière.
Le solde non utilisé de chaque provision est réintégré au résultat fiscal de l’exercice suivant celui au cours duquel le délai d’emploi de ladite provision a expiré.</t>
  </si>
  <si>
    <t>Cahier des Charges Jebel Rkaiz El Beidha</t>
  </si>
  <si>
    <t xml:space="preserve">Art. 10.- Durée des autorisations et des concessions 
 Les concessions et les autorisations d'occupation du domaine public ou du domaine privé de l'Etat ou de I utilisation de l'outillage public, seront accordées au Titulaire pour la durée de validité de la concession d exploitation et ce, conformément .à la législation et à la réglementation en vigueur. 
Les autorisations et concessions visées au premier paragraphe du présent article donnent lieu au versement par le Titulaire des droits d enregistrement, taxes et redevances applicables au moment de leur octroi. </t>
  </si>
  <si>
    <t xml:space="preserve">Art. 10.- Durée des autorisations et des concessions 
 Les concessions et les autorisations d'occupation du domaine public ou  du domaine privé de l'Etat ou de I utilisation de l'outillage public, seront accordées au Titulaire pour la durée de validité de la concession d exploitation et ce, conformément .à la législation et à la réglementation en vigueur. 
Les autorisations et concessions visées au premier paragraphe du présent article donnent lieu au versement par le Titulaire des droits d enregistrement, taxes et redevances applicables au moment de leur octroi. </t>
  </si>
  <si>
    <t xml:space="preserve">﻿CAHIER DES CHARGES- TYPE 
RELATIF A LA PRODUCTION ET AUX MONTANTS DES TRAVAUX 
DE RECHERCHE ET D’EQUIPEMENT MINIMA DEVANT ETRE 
REALISES PAR LE TITULAIRE D’UNE CONCESSION D’EXPLOITATION 
DE SUBSTANCES MINERALES CLASSEES « MINES » </t>
  </si>
  <si>
    <t>Article 96 ... Un impôt sur les bénéfices au taux de vingt cinq pour cent du bénéfice annuel.</t>
  </si>
  <si>
    <t xml:space="preserve">Art. 10.- Durée des autorisations et des concessions 
 Les concessions et les autorisations d'occupation du domaine public ou du domaine privé de l’Etat ou de l’utilisation de l’outillage public, seront accordées au Titulaire pour la durée de validité de la concession d’exploitation et ce, conformément à la législation et à la réglementation en vigueur. 
 Les autorisations et concessions visées au premier paragraphe du présent article donnent lieu au versement par le Titulaire des droits d'enregistrement, taxes et redevances applicables au moment de leur octroi. </t>
  </si>
  <si>
    <t xml:space="preserve">THE MINES AND MINERALS DEVELOPMENT ACT, 2015 and Amendment 18, 2018 </t>
  </si>
  <si>
    <t xml:space="preserve">Division 2 - Exploration Licence 21. (1) An application for an exploration licence shall be made to the Director of Mining Cadastre in the prescribed form upon payment of the prescribed fee.
Division 4 — Mineral Processing Licence 38. (1) An application for a mineral processing licence shall be made to the Director of Mining Cadastre in the prescribed manner and form upon payment of the prescribed fee. </t>
  </si>
  <si>
    <t>Mining Law: 89. 
(1) A holder of a mining licence shall pay  a mineral royalty at the rate of nine percent for open cast mining operations and six percent for underground  mining operations of — (a) the norm value of the base metals or precious metals produced or recoverable under the licence; and (b) the gross value of the gemstones or energy minerals produced or recoverable under the licence. 
(2) The mineral royalty payable on industrial minerals shall be at six percent of the gross value of the minerals produced or recoverable  under the licence. 
(3) A person who is not a holder of a mining licence and who is in possession of minerals extracted in the Republic for which mineral royalty has not been paid is liable to pay mineral royalty at the rate of — (a) nine percent of the norm value for base metals or precious metals; (b) nine percent of the gross value for gemstones or energy minerals; and (c) six percent of the gross value for industrial minerals. 
(4) Where the Commissioner-General determines that the realised price does not correspond to the price that would have been paid for the minerals if they had been sold on similar terms in a transaction at arm’s length, between a willing seller and a willing buyer, the Commissioner-General may give a notice to that effect to the licensee and the amount of the gross value shall be determined in accordance with the mechanism contained in sections ninetyseven A to ninety-seven D of the Income Tax Act.                                                                                                                                                                                                                                                                                              
Amendment: 2. Section 89 of the principal Act is amended—
(a) in subsection 
(1) (a),by the insertion of a comma and the words“cobaltor vanadium”immediately after the word “copper”; (b) by the deletion of subsections (2) and (3) and the substitution there for of the following: 
(2) Where the base metal produced or recoverable under the licence is copper,the mineral royalty payable is at the rate of— (a) five point five percent of the norm value when the norm price of copper is less than fourt housand five hundred United States dollars per tonne; (b) six point five percent of the norm value when the norm price of copper is four thousand five hundred United States dollars or higher per tonne but less than six thousand United States dollars per tonne; (c) seven point five percent of the norm value when the norm price of copper is six thousand United States dollars or higher per tonne but less than seven thousand five hundred United Statesdollars per tonne; (d)eight point five percent of the norm value when the norm price of copper is seven thousand five hundred United States dollars or higher per tonne butlessthan nine thousand United States dollars per tonne; and (e) ten percent of the norm value when the norm price of copper is nine thousand United States dollars or higher per tonne. 
(3) Where the base metal produced or recoverable under the licence is cobalt or vanadium, the mineral royalty payable is at the rate of eight percent of the norm value of the cobalt or vanadium produced or recoverable.</t>
  </si>
  <si>
    <t>THE INCOME TAX ACT - CHAPTER 323 OF THE LAWS OF ZAMBIA and Amendment 17, 2018. Act, 2018</t>
  </si>
  <si>
    <t>17. The Charging  Schedule to the principal Act is amended— (a) in paragraph 3 (1) (g), by the deletion of the figure “ 6 “and the substitution there for of the figure“6(2)”; (b) in paragraph 5,by the— (i) deletion of subparagraph (c) and the substitution there for of the following: (c) the maximum rate of tax on income the Commissioner-General determines as originating from the export of non traditional products is fifteen percent, except that where the Commissioner General determines income as originating from the export of nontraditional products from farming or agro-processing, the maximum rate of tax on that income is ten percent; and (ii) insertion of the following new subparagraph immediately after subparagraph (e): (f) the maximum rate of tax on income received by a company, from the manufacture of products made out of copper cathodes, is fifteen percent per annum;</t>
  </si>
  <si>
    <t xml:space="preserve">21.  (1)  Subject to the other provisions of this paragraph, the amount of prospecting expenditure incurred by a person in a charge year in respect of an area in Zambia over which a mining right has been granted shall be allowed as a deduction to that person. (2)  A company that is entitled may, by notice in writing given to the Commissioner-General within twelve months after the end of the charge year in which the expenditure is incurred, irrevocably elect to forego the deduction in favour of its shareholders; whereupon the deductions shall be allowed, not to the company but to its shareholders instead, in proportion to the calls on shares paid by them during the relevant accounting period or in such other proportions as the Commissioner-General having regard to any special circumstances.
22.  (1)  Subject to the other provisions of this paragraph and the provisions of paragraph (5), a deduction shall be allowed in determining the gains or profits from carrying on of mining operations by any person in charge year in respect of the capital expendure incurred by the person on a mine which is in regular production in the charge year... (5) The deduction to be allowed for any charge year in the case of any other mine shall be
(a)      one-twentieth or, in the case of a mine operated for the purposes of producing lead or zinc, one-eighth of the balance of unredeemed capital expenditure on the mine, including any balance which deductions were previously claimed under Parts I to V of the Fifth Schedule to the Income Tax Act, at the commencement of the charge year ended 31st March, 1971, until such balance is extinguished; and 
(b)   an amount obtained by taking the sum of (i) the balance of the capital expenditure on the mine incurred after 22nd September, 1973 and unredeemed at the commencement of such charge year; and (ii)  the capital expenditure on the mine incurred in such charge year; and dividing the sum so obtained by the number of years in the approved estimate of the life of the mine: Provided that where separate and distinct mining operations are carried on in mines which are not contiguous, the deduction allowable shall be calculated separately according to the approved estimate of the life of each mine.                                                                                                                                                                                                                                                                                                                               </t>
  </si>
  <si>
    <t xml:space="preserve">30.  (1)  Subject to the other provisions of this section, any loss incurred in a charge year on a source by a person, shall be deducted only from the income of the person from the same source as that in which the loss was incurred.
(2)  Subject to the other provisions of this section, where a loss referred to in subsection (1) exceeds the income of a person for the charge year in which the loss was incurred, the excess shall, as far as possible, be deducted from the income of the person from the same source as that in which the loss was incurred for the following charge year; Provided that:
(i)         the loss shall not be carried forward beyond five subsequent years after the charge year in which the loss is incurred; and
(ii)        losses brought forward as at 31st March, 1997, shall be deemed to have been incurred in the Charge year ending 31st March, 1997. 
21. (4)  A deduction allowable under this paragraph shall be deemed to be a loss and shall be allowed, in accordance with section thirty of the Income Tax Act as a loss incurred (a) in the case of sub-paragraphs (1) and (2), in the charge year in which the expenditure is incurred; and (b) in the case of sub-paragraph (3), in the charge year in which the new company takes over the prospecting or exploration operations or commences to carry on mining operations: Provided that where the deemed loss exceeds the income of the person for the charge year in which it is incurred, the excess shall be deemed to be a loss incurred in the following charge year and so on from year to year until the deemed loss is extinguished. </t>
  </si>
  <si>
    <t xml:space="preserve">6. Section 44 of the principal Act is amended by the repeal of paragraph (o) and the substitution there for of the following: (o) provision for a contingent employee cost that is not paid out to the employee inthecharge year;and (p) mineral royaltypayable under the Mines and Minerals Development Act, 2015. </t>
  </si>
  <si>
    <t>Income Tax Act: Table 8 with effect from 1st August, 1996   - Royalties   15.0  
Ammendment 2018: (e) in the provison to paragraph 7, by the insertion of the following newitemimmediatelyafteritem(ix): (x) tax required to be deducted from the payment of interest to a non resident shall be at the rate of twenty percent...
(b) the rate of twenty percent for— (i) dividends payable to nonresidents;and (ii) payments to non-resident contractors;</t>
  </si>
  <si>
    <t>PART VI MINING DEDUCTIONS
23.  Where a person is carrying on mining operations in a mine which is in regular production and is also the owner of, or has the right to work, a mine which is not contiguous with the producing mine and from which the person has a loss in the charge year, the amount of such loss may be deducted in ascertaining the gains or profits from his mining operations in that charge year: Provided that the amount of tax which would otherwise be payable by such person in such charge year is not reduced by more than twenty per centum as a result of this deduction</t>
  </si>
  <si>
    <t xml:space="preserve">Chibuluma Mines PLC, Chibuluma West-Chibuluma South, Concession, 1997 </t>
  </si>
  <si>
    <t>13.2 Subject to Clause 15, ChibCo shall pay tax, royalties and duties from time to time in accordance with applicable legislation. 
(1) Income Tax:
(i) ChibCo shall pay to GRZ income tax in accordance with the provisions of this Agreement and the Income Tax Act (CAP 668) as amended on its net income arising from all mining, concentration, smelting and mining and other operations.
(ii) The income tax rate applying as at the date of this Agreement shall be thirty five per cent (35%) save that if ChibCo were to obtain a full listing on the Lusaka Stock Exchange such rate shall be thirty per cent (30%) from the year of such listing.</t>
  </si>
  <si>
    <t xml:space="preserve">SCHEDULE 8 
TAX SCHEDULE
(1) Tax Income...
(v) For the purposes of Third Schedule to the Act, the Facilities shall be deemed a "1975 new mine" allowing the deduction of one hundred per cent. (100%) of capital expenditure (as defined in the Act) in the year in which the capital expenditure was incurred.
(6) Deduction for Mining Expenditure on a non-producing and non-contiguous mine
For the purpose of ascertaining ChibCo's allowable deductions under Section live (one) (5(1)) of the Third Schedule In Che Act, the Facilities shall at all times be regarded as a single large scale milling and metal treatment operation.
</t>
  </si>
  <si>
    <t xml:space="preserve">SCHEDULE 8
TAX SCHEDULE
(iii) The carry forward of losses shall be permitted for a period of ten (10) years from the date at which the loss was incurred. Losses should be used on a first in, first out basis with earlier losses used before later losses.
</t>
  </si>
  <si>
    <t>13.2 Subject to Clause 15, ChibCo shall pay tax, royalties and duties from time to time in accordance with applicable legislation.
(2) Royalties:
(i) ChibCo shall pay to GRZ a royalty on the net back value of minerals produced in the Mining Area at a rate of two percent (2%).
(ii) For the purpose of the foregoing, the words "net back value" shall mean:
(aa) the market value of Mine Products free-on-board at the point of export from Zambia or, in the case of consumption within Zambia, at the point of delivery 
within Zambia, less:
(i) the cost of transport, including insurance and handling chaises, from the Mining Area to the point of export or delivery; and
(ii) the cost of smelting and refining (where applicable) or other processing costs except such other processing costs as relate to processing normally carried out in Zambia in the Mining Area; and
(bb) the term "market value" means the realized price for a sale free-on-board at the point of export from Zambia or point of delivery within Zambia,
(iii) GRZ confirms that for Stability Period, royalty payable under the Act shall be deductible against liability for income tax.
(iv) The circumstances where the discretion available to GRZ under Section 67 of the Act to defer the payment of royalty would be exercised are:
(aa) under the terms of Section 67(1) where the cash operating margin of ChibCo mining operations is less than nil; and
(bb) under the terms of Section 67(2) on samples of minerals acquired for the purposes of assay, analysis or other examination.
(v) For the purposes of the foregoing "cash operating margin" means the amount derived by deducting operating costs (not including capital expenditure during or required for the development of the Facilities) from revenue.</t>
  </si>
  <si>
    <t>15. Taxation Stability
15.1 GRZ undertakes that it will not for a period of fifteen (15) years commencing on the date hereof:
(a) increase corporate income tax or withholding tax rates applicable to ChibCo (or decrease allowances available to ChibCo in computing its liability to such taxes) from those prevailing at the date hereof; or
(b) otherwise amend the VAT and corporate tax regime applicable to ChibCo from that prevailing as at the date hereof (as set out in Schedule 8); or
(c) impose new taxes or fiscal imposts on conduct of Normal Operations, or
(d) alter the right of any non-Zambian citizens (and entitle dependents) (on his or their arrival or permanent departure from Zambia) to:
(i) import free of duty and tax, for personal use, household and personal effects;
(ii) export, without let of hindrance or the imposition of duty or tax on export, all personal effects originally imported or acquired during residency in Zambia; and
(iii) freely remit all income carned within Zambia during such residency.
so as to have, in each case, a material adverse effect (the issue of whether or not such effect is materially adverse to be determined by a Sole Expert in accordance with Clause 19 in the event of disagreement between the Parties) on ChibCo's Distributable profits or the dividends received by its shareholders.
GRZ further undettakes that for the same period of fifteen (15) years, it will not:
(d) increase:
(i) the rate of royalty from the level prevailing at the date hereof, or
(ii) import duty rates applicable to ChibCo (including the IDF) so as to result in the weighted average import duty rate (inclusive of the IDF) to which ChibCo is subject on the import of goods and materials required for the Approved Programmed of Mining Operations or Normal Operations and which would, at the date hereof, be exempt from customs and excise duties under Section 97(1) of the Act, above a level of five percent (5%); or
(iii) import duty rates (including the IDF) applicable to ChibCo so as to result in the weighted average import duty rate (inclusive of the IDF) to which ChibCo is subject on the import of other goods and materials required for the Approved Programme of Mining Operations or Normal Operations and which do not fall under Clause 15.1(d)(ii), above a level of twenty per cent. (20%); or
(iv) the Rural Electrification Levy applicable to ChibCo's purchase of power from the level applicable on the date hereof; or
(e) impose other royalties or duties on Normal Operations, so as to have a material adverse effect on ChibCo's Distributable Profits or the dividends received by its shareholders.</t>
  </si>
  <si>
    <t>14.1 GRZ shall ensure that VAT collected on goods and services procured by ChibCo is refunded to ChibCo as soon as practicable from the date of submission of ChibCo's monthly VAT return.
Value Added Tax ("VAT"):
(i) In accordance with the provisions of the Value Added Tax Act, 1995 Mine Products are chargeable to VAT at a rate of zero percent (0%).
(ii) GRZ confirms that input VAT shall be credited to ChibCo within a reasonable period of time from the date of submission of ChibCo's monthly VAT return in respect of each accounting period.
(iii) For the purposes of this Clause, "input VAT" shall mean VAT payable in respect of the supply of goods or services supplied to a registered supplier during a prescribed accounting period for the purposes of teh facilities comprising the Facilities.</t>
  </si>
  <si>
    <t xml:space="preserve">SCHEDULE 8 TAX SCHEDULE
(5) Relief from Withholding Tax
The rate of withholding tax applicable to ChibCo shall be ten percent, (10%). GRZ confirms its intention to enter into Double Taxation Agreements with its major trading partners which should, inter alia, reduce the level of withholding tax suffered on distribution and payments of interest by Chibco.
</t>
  </si>
  <si>
    <t>https://www.resourcecontracts.org/contract/ocds-591adf-5982022106/view#/text</t>
  </si>
  <si>
    <t xml:space="preserve">Chambishi Metals PLC, Chambishi, Concession, 1998 </t>
  </si>
  <si>
    <t xml:space="preserve">SCHEDULE 8
TAX SCHEDULE
The principal applicable taxes and the rates applicable to the company in the conduct of Normal Operations from the date hereof are as follows:
Income Tax:
(1) The Company shall pay to GRZ income tax in accordance with the provisions of this agreement and the Income Tax Act, chapter 668 of the Laws of Zambia as from time to time amended and in effect on its net income arising from all mining, concentration, smelting and refining and other operations.
(2) The income tax rate applying as at the date of this Agreement shall be thirty five per cent (35%) save that if the Company were to obtain a full listing on the Lusak Stock Exchange such rate shall be thirty per cent (30%) from the year of such listing.
</t>
  </si>
  <si>
    <t>SCHEDULE 8 
TAX SCHEDULE
(1) Tax Income...
(5) For the purposes of the Third Schedule to the Act, the Facilities shall be deemed a "1975 new mine" allowing the deduction of one hundred per cent. (100%) of capital expenditure (as defined in the Act) in the year in which the capital expenditure was incurred.
For the purpose of Second Schedule to the Act, the Facilities shall be deemed a "1975 new mine". 
(6) Deductions for Mining Expenditure on a non-producing and non-contiguous mine 
For the purpose of ascertaining the Company's allowable deductions under Section five (one) (5(1)) of the Third Schedule to the Act, the Facilities shall at all times be regarded as a single large scale mining and metal treatment operation.</t>
  </si>
  <si>
    <t>SCHEDULE 8
TAX SCHEDULE
Income Tax
(3) The carry forward of losses shall be permitted for a period of ten (10) years from the date at which the loss was incurred. Losses should be used on a first in, first out basis with earlier losses used before later losses.</t>
  </si>
  <si>
    <t>(2) Royalties:
(i) The Company shall pay to GRZ Mineral Royalty tax (the "Royalty") on the net back value of minerals produced in the Mining Area at a rate of two per cent (2%).
(ii) For the purpose of the foregoing, the words "net back value" shall mean:
(aa) the market value of Mine Products free-on-board at the point of export from Zambia or, in the case of consumption within Zambia, at the point of delivery within Zambia, less:
(i) the cost of transport, including insurance and handling charges, from the Contract Area to the point of export or delivery; and
(ii) the cost of smelting and refining (where applicable) or other processing costs except such other processing costs as relate to processing normally carried out in Zambia in the Contract Area;
(iii) payments made under the Cobalt Price Participation Agreement;
(bb) the term "market value" means the realised price for a sale free-on-board at the point of export from Zambia or point of delivery within Zambia,
(iii) GRZ confirms that for a period of fifteen (15) years from the Effective Date, royalty payable under the Act shall be deductible against liability for income tax.
(iv) The circumstances where the discretion available to GRZ under Section 67 of the Act to defer the payment of royalty would be exercised are:
(aa) under the terms of Section 67(1) where the cash operating margin of the Company mining operations is less than nil; and
(bb) under the terms of Section 67(2) on samples of minerals acquired for the purpose of assay, analysis or other examination.
(v) For the purposes of the foregoing "cash operating margin" means the amount derived by deducting operating costs (not including capital expenditure during or required for the development of the Facilities) from revenue.</t>
  </si>
  <si>
    <t>(i) Customs and Excise Duties
Subject to the provisions of Clause 13 and Section 97 of the Act, the Company shall be liable to pay customs and excise duties on all assets imported for the purposes of the Approved Programmed of Operations at such rates and on the terms and conditions as are set out in the Customs and Excise Act.
The Company will also enjoy the benefit of S97 of the Act namely that the Company shall be entitled to exemption from customs and excise duties, and from any other duty or impost levied under the Customs and Excise Act, in respect of all machinery and equipment (including specialised motor vehicles) required for any of the activities carried on o to be carried on in pursuance of the right or otherwise for the purposes of his investment in mining or prospecting. GRZ and the Company agree that goods imported by contractors of the Company engaged by the Company for the purposes of implementing the Approved Programme of Operations shall enjoy the benefit of the Company's exemption from customs and excise duties under Section H:\ZCCM\GCO\TRANSACT\NDRS01S8.31 -75-97 of the Act, such benefit to be strictly limited to machinery and equipment imported for the implementation of the Approved Programme of Operations. GRZ and the Company further agree to establish an administrative mechanism to achieve this post Completion.
(ii) Excise Duty on Power:
GRZ confirms that this will be ten per cent. (10%) of the amount paid to ZESCO.</t>
  </si>
  <si>
    <t>15. Taxation Stability
15.1 GRZ undertakes that it will not for a period of fifteen (15) years commencing on the Effective Date:
(a) increase corporate income tax or withholding tax rates applicable to the Company (or decrease allowances available to the Company in computing its liability to such taxes) from those prevailing at the date hereof; or
(b) otherwise amend the VAT and corporate tax regimes applicable to the Company from those prevailing as at the date hereof; or
(c) impose new taxes or fiscal imposts on the conduct of Normal Operation
(d) alter the right of any non-Zambian citizens (and entitled dependents) (on his or their arrival or permanent departure from Zambia) to;
(i) import within six (6) months from the date of arrival free of duty and tax, for personal use, household and personal effects;
(ii) export, without let or hindrance or the imposition of duty or tax on export, all personal effects originally imported or acquired during residency in Zambia; and
H \ZCCM\GCO\TRANSACT\NDR50158.31 -29-
(iii) freely remit all income earned in Zambia during such residency so as to have, in each case, a material adverse effect (the issue of whether or not such effect is materially adverse to be determined by a Sole Expert in accordance with Clause 19 in the event of disagreement between the Parties) on the Company's Distributable Profits or the dividends received by its shareholders.
GRZ further undertakes that for the same period of fifteen (15) years, it will not:
(e) increase
(i) the rate of Royalty referred to in Schedule 8 from the level prevailing at the date hereof; or
(ii) import duty rates applicable to the Company so as to result in the weighted average import duty rate to which the Company is subject on the import goods and materials required for the Approved Programmed of Operations or Normal Operations and which would, at the date hereof, be exempt from customs and excise duties under Section 97(1) of the Act, above a level of zero percent (0%); or
(iii) import duty rates applicable to the Company so as to result in the weighted average import duty rate to which the Company is subject on the import goods and materials required for the Approved Programmed of Operations or other Normal Operations and which do not fall under Clause 15.1(d)(ii) above a level of fifteen percent (15%); or
(iii) the Excise Duty on Power applicable to the Company's electricity purchases above the rate prevailing at the date hereof.
For the purposes of Clause 15.1(e)(ii) and (iii) the Facilities will be deemed to be a "mine" and the operations conducted in connection therewith to be "mining" for it purposes of Section 97 of the Act.
(f) impose other royalties or duties on Normal Operations, so as to have a material adverse effect on the Company's Distributable Profits or the dividends received by its shareholders.
15.2 Upon expiry of the period specified in Clause 15.1, GRZ shall ensure that no law, statute, regulation or enactment shall be passed or made which would discriminate against the Company in respect of any such matters as are referred to in Clause 15.1 or otherwise in its conduct of Normal Operations or any other circumstances under this Agreement when compared to other mining companies or joint ventures conducting similar operations on a scale equivalent to those conducted by the Company in Zambia provided that GRZ will be at liberty to pass or make any such law, structure, regulation or enactment to enable the performance or amendment of a development agreement entered into by it and another mining company or joint venture prior to the expiry of such period.</t>
  </si>
  <si>
    <t xml:space="preserve">14. VAT Refunds
14.1 GRZ shall ensure that VAT collected on goods and services procured by the Company is refunded to the Company as soon as practicable from the date of submission of the Company's monthly VAT return.
</t>
  </si>
  <si>
    <t xml:space="preserve">SCHEDULE 8 TAX SCHEDULE
5) Relief from Withholding Tax
The rate of withholding tax applicable to the Company and to Avmin in respect of payments made under the Management Agreement shall be ten cent. (10%) GRZ confirms its intention to enter into Double Taxation Agreements with its major trading partners which should, inter alia, reduce the level of withholding tax suffered on distributions and payments of interest by the Company. </t>
  </si>
  <si>
    <t xml:space="preserve">NFC Africa Mining PLC, China Nonferrous Metal Industry's Foreign Engineering and Construction Corporation, Chambishi, Concession, 1998 </t>
  </si>
  <si>
    <t xml:space="preserve">PART D
TAXATION
13. General Obligation to Pay Tax
13.1 Subject to Clause 15, NFCA shall pay tax, royalties and duties from time to time in accordance with applicable legislation.
</t>
  </si>
  <si>
    <t>15. Taxation Stability
15.1 GRZ undertakes that it will not for a period of fifteen (15) years from the Effective Date:
(a) increase corporate income tax or withholding tax rates applicable to NFCA (or decrease allowances available to NFCA in computing its liability to such taxes) from those prevailing at the date hereof; or
(b) otherwise amend the VAT and corporate tax regimes applicable to NFCA from those prevailing as at the date hereof; or
(c) impose new taxes or fiscal imposts on the conduct of Normal Operations,
(d) alter the right of any non-Zambian citizens (and entitled dependants) (on his or their arrival or permanent departure from Zambia) to;
(i) import free of duty and tax, for personal use, household and personal effects;
(ii) export, without let or hindrance or the imposition of duty or tax on export, all personal effects originally imported or acquired during residency in Zambia; and
(iii) freely remit all income earned in Zambia during such residency,
so as to have, in each case, a material adverse effect (the issue of whether or not such effect is materially adverse to be determined by a Sole Expert in accordance with Clause 19 in the event of disagreement between the Parties) on NFCA's Distributable Profits or the dividends received by its shareholders.
GRZ further undertakes that for the same period of fifteen (15) years, it will not:
(e) increase:
(i) the rate of royalty from the level prevailing at the date hereof; or
(ii) import duty rates applicable to NFCA (including the IDF) so as to result in the weighted average import duty rate (inclusive of the IDF) to which NFCA is subject on the import of goods and materials required for the Approved Programme of Mining Operations or Normal Operations and which would, at the date hereof, be exempt from customs and excise duties under Section 97(1) of the Act, above a level of five per cent. (5%); or
(iii) import duty rates (including the IDF) applicable to NFCA so as to result in the weighted average import duty rate (inclusive of the IDF) to which NFCA is subject on the import of other goods and materials required for the Approved Programme of Mining Operations or Normal Operations and which do not fall under Clause 15.1(d)(ii), above a level of twenty per cent. (20%); or
(iv) the Rural Electrification Levy applicable to NFCA's purchases of power from the level applicable on the date hereof; or
(f) impose other royalties or duties on Normal Operations, so as to have a material adverse effect on NFCA's Distributable Profits or the dividends received by its shareholders.</t>
  </si>
  <si>
    <t>14.1 GRZ shall ensure that VAT collected on goods and services procured by NFCA is refunded to NFCA as soon as practicable from the date of submission of NFCA's monthly VAT return.</t>
  </si>
  <si>
    <t>https://www.resourcecontracts.org/contract/ocds-591adf-3064471719/view</t>
  </si>
  <si>
    <t xml:space="preserve">Konkola Copper Mines PLC, Konkola Division-Nchanga Division-Nampundwe Division, Concession, 2000 </t>
  </si>
  <si>
    <t>SCHEDULE 7
TAX SCHEDULE
Income Tax:
KCM shall pay to GRZ income tax m accordance with the provisions of this Agreement and tie Income Tax Act, Chapter 323 ofthe Laws of Zambia as from amended and in effect on its net taxable income arising from all mining, concentration, smelting and refining and other operations. The income tax rate shall be twenty five per cent. (25 %).</t>
  </si>
  <si>
    <t xml:space="preserve">SCHEDULE 7
TAX SCHEDULE
For the purposes of Part VI of tie Fifth Schedule to the Income Tax Act, the Facilities shall be deemed a "1975 new mine" allowing the deduction of one hundred per cent. (100%)of capital expenditure (as defined m the Act) m the year in which the capital expenditure was incurred. In the calculation of KCM's liability for income tax, KCM shall be entitled to deduct any copper '~price participation payments and any cobalt price pr+ei~ipatiun
</t>
  </si>
  <si>
    <t>SCHEDULE 7
TAX SCHEDULE
The carry forward of losses shall be permitted for a period of twenty (20) years from the date at which the loss was incurred. Losses should be used on a first m, first out basis with earlier losses used before later losses.</t>
  </si>
  <si>
    <t xml:space="preserve">Royalties:
(9) KCM shall pay to GRZ the Royalty on the gross revenue of minerals produced m the Mining Areas at a rate of nought point six per cent. (0.6%), subject to paragraph (6) below.
(ii) GRZ confirms that for a period of twenty (20) years from the Effective Date, the Royalty payable under tie Act shall be deductible in the calculation of K M ' S liability for income tax..
</t>
  </si>
  <si>
    <t>Excise Duty on Power
GRZ confirms that Excise Duty on power shall be levied at zero per cent. Exemption from custom and excise duties and Royalties m terms of The aggregate of the value of the customs and excise duty payable paragraph 3(i)(b) above and tie value of tie Royalty payable in terms of paragraph 2(i) above is exempt to the extent of sixteen million United States dollars ir, tie first year following Completion and the sum of fifteen million United States dollars per annum inclusive of the four years thereafter
KCM shall enjoy the benefit of Section 97 of the Act namely that KCM shall be entitled to exemption from customs and excise duties, and from any other duty or impost levied under the Customs and Excise Act, m respect of all machinery and equipment(including specialised motor vehicles) required for any of the activities carried on or to be carried on in pursuance of the right or otherwise for the purposes of its investment in Mining or prospecting Subject to the provisions of Clause 13 and Section 97 of the Act, KCM shall be liable to pay custom and excise duties on all materials and assets imported for the purposes of the Approved Programme of Mining and Metal Treatment Operations (other than those items exempt in terms of Section 97 as detailed in paragraph 3(i)(a) of this Schedule) at such rates and on the terms and conditions as are set out m the Custom and Excise Act provided that t h e aggregate duty payable by KCM in m y one year shall not exceed a sum equivalent to fifteen per cent. (15%) of the value of the materials below. (ii) and assets imported, subject to paragraph</t>
  </si>
  <si>
    <r>
      <t xml:space="preserve">reasonably predictable incomes or costs or other normal risk management operations; "Stability Period"means the period commencing on the Effective Date and, subject to
18.4, ending on the twentieth (20th) anniversary of the Effective Date; "Taxes" means any present or future taxation, statutory, governmental,
</t>
    </r>
    <r>
      <rPr>
        <sz val="11"/>
        <color rgb="FF000000"/>
        <rFont val="Calibri"/>
        <family val="2"/>
        <scheme val="minor"/>
      </rPr>
      <t>TAXATION fXABILITY
15.1
GRZ undertakes that it shall not for the Stability Period:
increase any rates of Taxation (including, without limitation, corporate income tax or withholding tax rates)applicable to KCM (or change the basis of calculation which would result m a decrease of deductions, rebates or other allowances available to KCM in computing its liability to such Taxes or change the basis of computation of such Taxes) from those prevailing at tie Effective Date; increase the Royalty rate applicable to KCM or change the basis of computation of Royalties from those prevailing at the Effective Date (as set out m Schedule 7) m a manner which would result m an increase in Royalties payable by KCM; otherwise amend tie VAT and corporate Taxation regimes applicable to KCM from those prevailing as at the Effective Date (asset out inter alia m Schedule 7), including but not limited to, the rules regarding carry forward losses, in a manner which would result in an increase in Taxes payable by KCM; impose new Taxes or fiscal imposts (including export duties) on the conduct of Normal Operations; increase withholding taxes applicable to KCM, its shareholdersor lenders to it on the remittance by KCM of principal, interest, dividends, royalties or management fees above the rate prevailing at the Effective Date (as set out m Schedule 7); impose any additional Taxes or levies on KCM relating to its purchase of electricity, water or other utility services;
Provided that, in the case of Clause 15(l)(c), (d) and (Q only, amendments m y be made which do not have a material adverse effect (compared with what the position would have been but for the amendment) on KCM's Distributable Profits or the dividends, interest or other amounts received by its shareholders or lenders to it. GRZ undertakes that for the Stability Period it shall ensure that VAT rehates and refunds are made within 10 days of the submission by KCM of its month-end VAT return.</t>
    </r>
  </si>
  <si>
    <t>SCHEDULE 7 TAXS
Value Added Tax("VAT"):
In accordance with the provisions of the Value Added Tax Act,Chapter 3 3 1 of the laws of Zambia 1995, goods and services produced by the Facilities are taxable at a standard rate and zero rated if exported.</t>
  </si>
  <si>
    <t xml:space="preserve">SCHEDULE 7 TAXS
ReliefMm Withholding Tax tax on dividends,royalties and management fees to KCM shall pay withholding Shareholders or Affiliates at a rate of zero per cent. (0%) and on interest payments to Shareholders or their Affiliates, or any lender of money to KCM at a rate of zero per cent. (0%).
</t>
  </si>
  <si>
    <t xml:space="preserve">Mopani Copper Mines PLC, Mufulira-Nkana, Concession, 2000 </t>
  </si>
  <si>
    <t>SCHEDULE 8 
TAX SCHEDULE
The principal applicable taxes and the rates applicable to the Company Normal Operations as at the date hereof are as follows:
(1) The Company shall pay to GRZ income tax m accordance with the provisions of this Agreement on its net taxable income arising from all mining, concentration, smelting and refining and other operations. The income tax rate applying as at the date of this Agreement shall be twenty five per cent. (25%).</t>
  </si>
  <si>
    <t>SCHEDULE 8
TAX SCHEDULE ....
The Company shall be entitled to maintain books of account and to render income tax returns and returns in respect of royalties and custom and excise duties stated in United States dollars m accordance with generally accepted accounting principles. For the purposes of Part VI of tie Fifth Schedule to the Income Tax Act, the Facilities shall be deemed a "1975 new mine" allowing the deduction of one hundred per cent. (100%)of capital expenditure (as defined m the Act) m the year m which the capital expenditure was incurred provided the Facilities h the calculation of the continue to be owned by a single legal entity. Company's liability to income tax, the Company shall be entitled to deduct "price participation payments" payable pursuant to Clause 4.2(c) of the Sale and Purchase Agreement.  Any Price Participation Payments (as defined in the Sale and Purchase Agreement) shall be regarded as an expense of the Company and deductible in calculating the income tax payable by the Company.</t>
  </si>
  <si>
    <t>SCHEDULE 8
TAX SCHEDULE
The carry forward of losses shall be permitted for a period of ten (10) years from the date at which the loss was incurred. Losses should be used on a first in, first out basis with earlier losses used before later losses.</t>
  </si>
  <si>
    <t>16.7
GRZ confirms that the Company shall not pay any property transfer taxes associated with the acquisition of the Assets under the Sale and Purchase Agreement and the transfer of the Facilities to the Company.</t>
  </si>
  <si>
    <t>SCHEDULE 8
TAX SCHEDULE
The Company shall pay to GRZ Mineral Royalty tax (the "Royalty") at a rate of 0.6% gross revenue of minerals produced provided that the Royalty otherwise payable here under shall be exempt from payment m the fist five (5) years following Completion. GRZ confirms that for the Stability Period,royalty payable under be deductible against liability for income tax.</t>
  </si>
  <si>
    <t xml:space="preserve">16.6 GRZ here by exempts the Company for a period of fifken (15) years from the date here of from liability to pay the Excise Duty on Power applicable to the Company's purchases of electricity m relation to the operation of the Facilities during such period.
For the avoidance of doubt, the Company shall not incur any liability in relation non-payment of tie Excise Duty on Power pursuant to this Clause 16.6
Custom and Eicise Lhties  Subject to the provisions of Clause 14 and Section 97 of the Act, the Company imported for the shall be liable to pay customs and excise duties on all items purposes of the Approved Programme of Mining and Metal Treatment Operations at such rates and on the terms and conditions as are set out m the Customs and Excise Act save that: for the twelve(12) month period commencing from the Completion Date, the Company shall pay such customs and excise duties at rate of zero per cent. (0%) on all consumable items imported during that period for the purposes of the Approved Programme of Mining and Metal Treatment Operations and which imports, but for the conditions set forth in this section, would have resulted in customs and excise duties being payable up to a value of sixteen million dollars (US%16,000,000); for the next following twelve(12) months, the Company shall pay such customs and excise duties at a rate of zero per cent. (0%)on all consumable item imported during that period for the purposes of the Approved Programme of Mining and Metal Treatment Operations and which imports, but for the conditions set forth in this section, would have resulted m customs and excise duties being payable up to a value of twelve million dollars (US$12,000,000); shall pay for the next following twelve(12) months, the Company such custom and excise duties at a rate of zero per cent. (0%)on all consumable items imported during that period for the purposes of the Approved Programme of Mining and Metal Treatment Operations and in this section, would which imports, but for the conditions set forth have resulted in custom and excise duties being payable up to a value of ten million dollars (US$10,000,000); and 97 of the Act the Company will also enjoy the benefit of Section namely that the Company shall be entitled to exemption from custom and excise duties, and from any other duty or impost levied under the Customs and Excise Act, in respect of all machinery and equipment (including specialised motor vehicles) or other items of a capital nature required for any of the activities carried on or to be carried on m pursuance of the right or other wise for the purposes of its investment in mining metal treatment operations or prospecting. GRZ and the Company agree that such machinery, equipment and other item of a capital nature imported by contractors of the Company engaged by the Company for the purposes of implementing the Approved Programme of Operations, Normal Operations, or any m the Scheduled other proposed capital expenditure asset out Programmes shall similarly enjoy the benefit of the Company's 97 of the exemption from customs and excise duties under Section 
GRZ and the Company further agree to establish an Act. administrative mechanism to achieve this post Completion of which an essential part shall be the implementation of an audit trail for purposes of proving to GRZ that tie imported equipment referred to above have been used for purposes falling within Section 97 of the Act. Excise Duty on Power: GRZ confirms that this is ten per cent. (10%) of the amount paid to ZESCO by the Copperbelt Energy Corporation PLC for the purchase of electricity </t>
  </si>
  <si>
    <t xml:space="preserve">"Stability Period" means the period commencing as of the date of this Agreement and ending on the fifteenth (15"') anniversary of the date of this Agreement; Save as provided in Clause 12.4 below, GRZ here by confirms that for the Stability its Period it will not t i e any action (and will procure no action is taken by any of ministries, departments or agencies over which it has operational control acting on its behalf) under, or m enforcing, any applicable Environmental Laws with the intent of:
(a) securing the Company's earlier compliance with Environmental Laws other than that envisaged by the timetable and conditions set out Environmental Plan
TAXATION STABILITY 16.1
GRZ undertakes that it will not for the Stability Period:
(a) increase corporate income tax or withholding tax rates applicable to the Company (or change the basis of calculation which would result in a decrease of deductions or decrease allowances available to the Company in computing its liability to such Taxes) from those prevailing at the date hereof (and as set out in detail in Schedule 8 attached hereto); 
(b) otherwise mend the VAT and corporate Tax regimes applicable to tie Company and any management or marketing company to the Company from those prevailing as at the date hereof (and as set out in detail m Schedule 8 attached hereto); or W impose new Taxes or fiscal imposts (including new import or export duties or other new duties or new royalties on Normal Operations) on the conduct of Normal Operations or sale or export of products there from or increase withholding taxes applicable to the Company, its Shareholders or their Affiliates or lenders to it on the remittance by the Company of principal, interest or dividends above the rate prevailing as at the date hereof (asset out in detail in Schedule 8 attached hereto), L provided that m the case of Clause 16.l(b) and Clause 16.l(c) amendments may be made which taken together do not have a material adverse effect (compared with what the position would have been but for the amendments) on the Company's Distributable - 43 - G21WOOO30 Profits or the dividends received by its Shareholders or their Affiliates or the amounts received by lenders to it (the issue of whether or not such effect is materially adverse to be detemed by a Sole Expert m accordance with Clause21 m the event of disagreement between the Parties). (it will not) increase: m Schedule 8 from the levels set out 
(i) the rate of royalty referred to therein,
(ii) import duty rates applicable to the Company so as to result in the import duty rate to which the Company is subject on the import of machinery and equipment (including specialised motor vehicles) or other item of a Mining and capital nature required for the Approved Programme of Metal Treatment Operations, Normal Operations or the construction of a new acid plant and any other proposed capital expenditure as set out in the Environmental Plan or m the Scheduled Programmes and which is, at the date of this Agreement, exempt from customs and excise duties under Section 97( 1) of the Act, above a level of zero per cent. (0%);or 
(iii) 16.2 d import duty rates applicable to the Company so as to result in the weighted average import duty rate to which the Company is subject on the import of other goods and materials required for the Approved Programme of Mining and Metal Treatment Operations or Normal Operations or the operation of a new acid plant as set out m the Environmental Plan or in the Scheduled Programmes and which do not fall under Clause 16.l(e)(ii), above a level of fifteen per cent. (15%). 
For the purposes of Clause 16.l(e)(ii) and (m) the Facilities shall be deemed to be a "mine" and the operations conducted m connection there with to be "mining" for the purposes of Section 97 of the Act. GRZ confirms that for the Stability Period, royalty payable under be deductible against liability for income tax. </t>
  </si>
  <si>
    <t>15.1 GRZ shall ensure that VAT collected on goods and services procured by the Company an is refunded to tie Company within thirty (30) days from the date of submission of acceptable monthly VAT return for the Company.
ValueAdded Tax("VAT"):
In accordance with the provisions of the Value Added Tax Act, Chapter 331 of the laws of Zambia 1995, Plant Products are chargeable to VAT at a rate of zero per cent. (0%) if exported and are otherwise taxable at a standard rate.
(ii)GRZ c o n f i i that input VAT shall be credited to the Company within thirty (30) days from the date of submission of the Company's monthly VAT return in respect of each accounting period.
(iii) For the purposes of this Clause, "input VAT" shall mean VAT claimable m respect of allowable business purchases of goods and services supplied by a registered supplier(which,for the avoidance of doubt,shall include the treatment of Mine Products) during a prescribed accounting period for the purposes of the Facilities and or the activities contemplated m the Scheduled Programmes and or the conduct of Normal Operations.
In accordance with the VAT Letter issued by the Commissioner General of the Zambia Revenue Authority, the transfer of the business of ZCCM's Mufulira Division and the Nkana mines, concentrate and cobalt plant to the Company shall not be treated as a taxable supply of goods and services for the purposes of the Value Added Tax Act Chapter 331 of the laws of Zambia 1995.</t>
  </si>
  <si>
    <t>SCHEDULE 8 TAXS CHEDULE
Relief from Withholding Tax
The rate of withholding tax applicable to the Company shall be ten per cent. (10%) save that for the Stability Period the Company shall pay withholding tax on dividends, royalties, patents, principal or interest payments to lenders or Shareholders or their Affiliates and marketing and management fees to Shareholders or their Affiliates(in any such case who are not resident in Zambia for withholding tax purposes) at a rate of zero per cent. (0%).</t>
  </si>
  <si>
    <t>https://www.resourcecontracts.org/contract/ocds-591adf-0639959550/view</t>
  </si>
  <si>
    <t xml:space="preserve">Konkola Copper Mines PLC, Konkola Division-Nchanga Division-Nampundwe Division, Concession, 2004 </t>
  </si>
  <si>
    <t xml:space="preserve">14.GENERAL OBLIGATION TO PAY TAX
...KCM shall pay tax, royalties, duties, fees, charges and other levies from time to time in accordance with applicable legislation. The income tax rate applying as at the date of this Agreement shall be twenty five percent (25%).
</t>
  </si>
  <si>
    <t xml:space="preserve">SCHEDULE 6
TAX SCHEDULE
1.4 For the purposes of Fourth Schedule to the Act in determining permitted deductions and calculating income tax payable, the Facilities shall be deemed a "1975 new mine" allowing the deduction of one hundred per cent (100%) of capital expenditure (as defined in the Act) in the year in which the capital expenditure was incurred.
</t>
  </si>
  <si>
    <t xml:space="preserve">1.4 The carry forward of losses shall be permitted for a period not exceeding: 
(a) sixteen (16) years, in respect of losses incurred up to and including 31 December 2003;
(b) ten (10) years, in respect of losses incurred after 31 December 2003 but up to and including expiry of the Stability Period; and
(c) the expiry of the period for carry forward of losses under applicable legislation, in respect of those losses incurred after expiry of the Stability Period, provided always that all such losses should be used on a first in, first out basis with earlier losses used before later losses. Subject to Clause 0, KCM shall be entitled to maintain books of account and to render income tax returns stated in United States dollars in accordance with generally accepted accounting principles.
</t>
  </si>
  <si>
    <t>KCM shall pay tax, royalties, duties, fees, charges and other levies from time to time in accordance with applicable legislation.
3. Royalties
KCM shall pay to GRZ the royalty on the gross revenue of minerals produced in the Mining Areas at a rate of nought point six per cent (0.6%)</t>
  </si>
  <si>
    <t>KCM shall be exempt from the following:
4.2
(a) rural electrification levy;
(b) excise duty on electrical energy; and
(c) all customs and excise duties and any other duty or impost levied under the Customs and Excise Act 1995 (Cap. 322) in respect of all machinery and equipment (including specialised motor vehicles) required for any of the activities carried on or to be carried on in pursuance of the right or otherwise for the purposes of its investment in Mining or prospecting, as provided for under section 97 of the Act.</t>
  </si>
  <si>
    <t>GRZ undertakes that it shall not during the Stability Period: 
15.1.1 increase any rates of Taxation (whether direct or indirect and including, without limitation, corporate income tax or withholding tax) applicable to KCM (or change the basis of calculation which would result in a decrease or increase of deductions, rebates or other allowances available to KCM in computing its liability for such Taxes or change the basis of computation of such Taxes) from those prevailing at the Effective Date; 
15.1.2 increase the royalty rate applicable to KCM or change the basis of computation of Royalty from that prevailing at the Effective Date set out in Schedule 6, in a manner that increases the Royalty payable by KCM; 
15.1.3 amend the VAT and corporate Taxation regimes applicable to KCM from those prevailing as at the Effective Date (as set out inter alia in Schedule 6), including but not limited to, the rules regarding carry forward losses, in a manner which would result in an increase in Taxes payable by KCM; impose new or additional Taxes or fiscal imposts (including export duties) on the conduct of Normal Operations; or 
15.1.5 increase withholding taxes applicable to KCM and its shareholders on the remittance by KCM of principal, interest, dividends, royalties or management fees above the rate prevailing at the Effective Date (as set out in Schedule 6), provided always that nothing in this Clause 0 shall restrict the ability of GRZ or any Agency to impose new, incidental and one-off levies in order to fund programmes relating to public health, education, utility or benefit, provided always that the imposition of such levies is not inconsistent with Schedule 6 and does not result in increased cost to KCM in excess of two hundred and fifty thousand United States dollars (US$ 250,000) per annum. Mining and Metal Treatment Operations or Normal Operations, rising above a level of fifteen per cent. (15%); or 
15.1.9 impose other royalties or duties on Normal Operations. GRZ undertakes that during the Stability Period it shall ensure that VAT rebates and refunds are made within thirty (30) days of the submission by KCM of VAT returns. If, after the Effective Date, there is in any respect a generally applicable more favourable Taxation, duties or royalties regime applicable to the mining industry generally than applies to KCM at the date of this Agreement, KCM shall be entitled to take advantage of such changes in any law, statute, regulation or enactment, and, if necessary, GRZ will agree changes to this Agreement to confirm or apply these changes and take such steps as shall be necessary including amending any applicable legislation, provided always that nothing in this CGRZ further undertakes that during the Stability Period, it shall not: 
15.1.6 alter the right of non-Zambian citizens (and entitled dependants) on their arrival or permanent departure from Zambia to: (a) import within six (6) Calendar Months from the date of arrival free of duty and tax, for personal use, household and personal effects; and (b) export, without hindrance or the imposition of duty or tax on export all personal effects originally imported and acquired during residency in Zambia; 
15.1.7 impose new laws to remove the right of non-Zambian citizens (and entitled dependants) to freely remit outside Zambia all income earned within Zambia during such residency; 
15.1.8 increase import duty rates applicable to KCM on the import of goods and materials required for the implementation of the Approved Programme of Mining and Metal Treatment Operations or Normal Operations so as to result in the weighted average import duty rate to which KCM is subject on the import of consumable goods and materials required for the Approved Programme of Moscow-1/115907/14 lause 0 shall entitle KCM to take advantage of any more favourable regime applicable specifically to and agreed individually with any company whether in a development agreement or otherwise. To the extent that GRZ delegates or authorises the collection of any Taxes leviable on KCM to any Agencies, GRZ shall procure that such Agencies comply with the provisions of this Clause 15. Notwithstanding the provisions of Clause 0, if KCM is prevented or hindered in the manner described in Clause 0 as a result of actions or omissions by GRZ then: 
15.1.10 the term of the Stability Period or other time periods set out in Clause 12, the Final Environmental and Social Management Plan shall be extended by a period equal to the period during which such prevention or hindrance continues until the time any related Dispute is determined by arbitration, settlement and/or agreement; and 
15.1.11 GRZ shall take such administrative, legislative or other action as is necessary or appropriate to give effect to the relevant time period extension referred to in Clause 15.1.10. GRZ undertakes to procure that its Agencies will fully comply with the provisions of this clause and further covenants to compensate, fully and fairly, KCM for any loss that KCM may suffer as a result of any breach of this Clause 15 by GRZ or its Agencies. Any disputes in relation to either the obligation of GRZ to compensate KCM or the fullness and/or fairness of any compensation paid in either case pursuant to this Clause 0 shall be referred for resolution by arbitration pursuant to Clause 21. Without limiting the generality of the foregoing, the Tribunal shall consider any arguments or assertions made by either Party in relation to: 
15.1.12 the cumulative effect of any or all past and existing: 
(a) breaches by GRZ of the provisions of Parts C or D of this Agreement, as compared with the position that existed at the Effective Date; 
(b) breaches of any other provision of this Agreement where such breach has a material adverse effect on the value of the Facilities or other assets of KCM (the "KCM Assets"); and Moscow-1/115907/14 - 44 - K2189-mos/00001-MOS 
(c) acts of compulsory acquisition referred to in Clause 0; 15.1.13 any diminution (as a result of any of the matters referred to in Clause 15.1.12) in the market value (on a going concern basis, assuming a willing buyer and a willing seller) of the KCM Assets (taken as a whole or any one or more of them); and 
15.1.14 any other breaches or failures of either Party in respect of its obligations under this Agreement, in each case adjusted to take into account any compensation already paid by either Party in respect of any matters referred to above, including any amounts paid in respect of interest under any provision of this Agreement.</t>
  </si>
  <si>
    <t xml:space="preserve">5. Value Added Tax (VAT)
5.1 In accordance with the provisions of the Value Added Tax Act, Chapter 331 of the Laws of Zambia 1995, goods and services produced by the facilities are taxable at a standard rate and zero rated if exported.
5.2 GRZ confirms that input VAT in excess of VAT payable in respect of the supply of goods and services shall be credited to KCM within a reasonable period of time (and in any event within 30 days) from the date of submission of KCM’s monthly VAT return in respect of each prescribed accounting period. 
5.3 For the purposes of this Clause, "input VAT" shall mean VAT claimable in respect of allowable business purchases of goods and services supplied by a registered supplier during a prescribed accounting period. </t>
  </si>
  <si>
    <t>SCHEDULE 6 TAX SCHEDULE
2. Withholding Tax
KCM shall pay withholding tax on dividends, royalties and management fees to Shareholders or its or their Affiliates at a rate of zero per cent. (0%) and on interest payments to Shareholders or its or their Affiliates, or any lender of money to KCM, at a rate of zero per cent. (0%).</t>
  </si>
  <si>
    <t>Tax Code of the Country</t>
  </si>
  <si>
    <t>Mining Code of the Country</t>
  </si>
  <si>
    <t>Colour code for Summarized data tab</t>
  </si>
  <si>
    <t>Colour code</t>
  </si>
  <si>
    <t xml:space="preserve">Tax Code </t>
  </si>
  <si>
    <t xml:space="preserve">     Mining Tax Incentives Database</t>
  </si>
  <si>
    <t>Preparers</t>
  </si>
  <si>
    <t>Saila Stausholm; Jaqueline Terrel; Alexandra Readhead</t>
  </si>
  <si>
    <t>(a)
ITRE V. DE LA FISCALITE MINIERE
CHAPITRE 1 : DES AVANTAGES FISCAUX ET DOUANIERS EN PHASE DE RECHERCHE
Article 147 :
...
ls bénéficient également de l’exonération :
- de l'impôt sur les bénéfices industriels, commerciaux et agricole ou l’impôt sur les sociétés ;
- du minimum forfaitaire de perception ;
- des acomptes provisionnels ;
- de la taxe patronale et d’apprentissage ;
- de la contribution des patentes ;
- des droits d'enregistrement sur les actes portant augmentation du capital.
L'exonération de l'impôt sur les bénéfices et de la contribution des patentes ne fait pas obstacle à l’accomplissement des obligations déclaratives prévues par la règlementation fiscale en vigueur.
...
CHAPITRE 3 : DES AVANTAGES FISCAUX ET DOUANIERS EN PHASE
D'EXPLOITATION
Article 160 :
En phase d’exploitation, les titulaires d’un permis d’exploitation sont soumis au paiement de :
- l’impôt sur les bénéfices au taux du droit commun ;
- l’impôt sur les revenus des valeurs mobilières au taux de 6,25%.
Article 161 :
Le bénéfice imposable au titre de l’impôt sur les sociétés est déterminé
selon la règlementation fiscale en vigueur.
Article 162 :
Tout titulaire d'un permis d'exploitation bénéficie d'une exonération
pendant sept ans de :
- le minimum forfaitaire de perception ;
- la contribution des patentes ;
- la Taxe patronale d'apprentissage (TPA) et
- la Taxe des biens de main morte (TBM).
Toutefois, pour les exploitations dont la durée est inférieure à quatorze ans, la période d’exonération ne peut excéder la moitié de la durée prévisionnelle de l’exploitation.
Le titulaire d’un permis d’exploitation bénéficie de l’exonération des droits d’enregistrement sur les actes portant augmentation de capital. Les exonérations prévues par le présent article courent à partir de la date de première production commerciale.
(b) Article 168. 
Le titulaire d'un permis d'exploitation ou bénéficiaire d'une autorisation d'exploitation, à l'exclusion des autorisations d'exploitation artisanale, est autorisé à constituer, en franchise de l'impôt sur les bénéfices, une provision pour la reconstitution du gisement.
Les modalités et les conditions de constitution et d'utilisation de cette provision sont déterminées par décret pris en Conseil des ministres.
Article 27 : Le Fonds de réhabilitation et de fermeture de la mine est destiné à financer les activités de mise en oeuvre du plan de réhabilitation et de fermeture de la mine....Les sommes collectées au titre du Fonds de préservation et de réhabilitation de l'environnement minier sont en franchise des impôts sur les bénéfices sous réserve d'être effectivement utilisées à cet effet.</t>
  </si>
  <si>
    <t xml:space="preserve">(a) Article 20.1 - Régime fiscal: Exonérations et Allègements
20.1.1 - Généralités
Pendant toute la phase d’exploitation couverte par le.permis d’exploitation, le titulaire du titre est.soumis à:
- l’impôt sur les bénéfices industriels et commerciaux (B.I.C.) au taux de droit commun réduit de dix points;
20.1.3 - Avantages fiscaux pendant la période de production
Le titulaire du permis d’exploitation bénéficie d’une exonération pendant sept ans de: l’impôt minimum forfaitaire sur les professions industrielles et commerciales (IMFPIC); la contribution des patentes; la taxe patronale et d’apprentissage (TPA); et la taxe des biens de main morte (TBM).
Toutefois, pour les exploitations dont la durée est inférieure à quatorze ans, la période d’exonération ne peut excéder la moitié de la dupée prévisionnelle de l’exploitation.
Le titulaire du permis d’exploitation bénéficie de l’exonération des droits d’enregistrement sur les actes portant augmentation de capital.
Les exonérations énoncées ci-dessus courent à partir de la date de première production commerciale.
(b) 20.1 - Régime fiscal: Exonérations et Allègements
20.1.1 - Généralités -  l’impôt sur les revenus des valeurs mobilières (IRVM) au taux de droit commun réduit de moitié.   </t>
  </si>
  <si>
    <t>(a) Article 20. REGIME FISCAL ET DOUANIER EN PHASE D'EXPLOITATION
20.1 Régime fiscal : Exonérations et Allègements
(a) Généralités
(iii) la taxe patronale et d'apprentissage (TPA) et
(iv) la taxe des biens de main morte (TBM).
Toutefois, pour les exploitations dont la durée est inférieure à quatorze ans, la période d'exonération ne peut excéder la moitié de la durée prévisionnelle de l'exploitation.
(b) ARTICLE 20. REGIME FISCAL ET DOUANIER EN PHASE D'EXPLOITATION
20.1 Régime fiscal : Exonérations et Allègements Pendant toute la phase d'exploitation couverte par permis d'exploitation, le titulaire du Titre Minier est soumis à :
... (ii) l'impôt sur les revenus des valeurs mobilières (IRVM) au taux de droit commun réduit de moitié;...</t>
  </si>
  <si>
    <t>(a) Article 18.1 Regime fiscal : Exonerations et Allegements
Pendant toute la please d’cxploitation couverte par le permis d'exploitation, le titulaire du  titre est soumis a : 1 I’impot sur !es benefices industries el commerciaux (BIC) au taux de droit commun reduit de dix points , Avantages fiscaux pendant la phase de production, incluant exonération pendant 7 ans de l'Impôt Minimum Forfaitaire sur les professions industrielles et commerciales, contribution de patente, la TPA et la TBM. 
(b) Impôt sur les revenus mobiliers réduits de moitié.</t>
  </si>
  <si>
    <t xml:space="preserve">(a) 20.1.3 -Avantages fiscaux pendant la période de Production
Le titulaire du permis d'exploitation bénéficie de l'exonération pendant sept {7) ans de:
l'impôt minimum forfaitaire sur les professions industrielles et commerciales (IMFPIC);
la contribution des patentes ;
la taxe patronale et d'apprentissage (TPA) et
la taxe des biens de mains morte (TBM).
Toutefois, pour les exploitations dont la durée est inférieure à quatorze ans, la période d'exonération ne peut excéder la moitié de la durée prévisionnelle de l'exploitation. Le titulaire du permis d'exploitation bénéficie de l'exonération des droits d'enregistrement sur les actes portant augmentation de capital.
Les exonérations énoncées ci-dessus courent à partir de la date de première production commerciale.
(b) 20.1.1 - Généralités.
Pendant toute la phase d'exploitation couverte par le permis d'exploitation, le titulaire du titre est soumis à:
...- l'impôt sur les revenus des valeurs mobilières (IRVM) aux taux de droit commun réduit de moitié.   </t>
  </si>
  <si>
    <t>(a) 21.1.3 - Avantages fiscaux pendant la piriode de Production 
. Le titulaire du permis d'exploitation bengficie d'une exoneration pendant sept ans de : 
- l'impot minimum forfaitaire sur les professions industrielles et commerciales (IMFPIC); 
- la contribution des patentes; 
- la taxe patronale et d'apprentissage (TP A) et 
- la taxe des biens de main morte (TBM). 
. Toutefois, pour les exploitations dont la durge est infgrieure a quatorze ans, la periode d'exongration ne peut excgder la moitig de la durge previsionnelle de l'exploitation. 
. Le titulaire du permis d'exploitation bgngficie de l'exongration des droits d’enregistrement sur les actes portant augmentation de capital. 
Les exonerations gnoncges ci-dessus courent &amp; partir de la date de premiere production commerciale. 
. Sous rgserve des dispositions des Conventions fiscales entre Etats dument ratifies, le titulaire du permis d'exploitation est tenu de procgder k la retenue a la source sur les sommes versees en remuneration de prestation de toute nature k des personnes n'ayant pas ^installations professionnelles au Burkina et au reversement de ladite retenue conformgment aux dispositions du code des impots. 
(b) Impôt sur les revenus mobiliers réduits de moitié.</t>
  </si>
  <si>
    <t>(a) 20.13 Avantages fiscaux pendant la période de production
• Le titulaire du permis d'exploitation bénéficie d'une exonération pendant sept ans de:
- l'impôt minimum forfaitaire sur les professions industrielles et commerciales (IMFPIC);
- la contribution des patentes ;
- la taxe patronale et d'apprentissage (TPA) et
- la taxe des biens de main morte (TBM).
• Toutefois, pour les exploitations dont la durée est inférieure à quatorze ans, la période d'exon~ration ne peut excéder la moitié de la durée prévisionnelle de l'exploitation.
(b) Impôt sur les revenus mobiliers réduits de moitié.</t>
  </si>
  <si>
    <t xml:space="preserve">Article 6: AVANTAGES FISCAUX ET DOUANIERS EN PHASE DE RECHERCHES 
6.1 Exonération pendant la phase de recherche. </t>
  </si>
  <si>
    <t xml:space="preserve">b) REGIME FISCAL PENDANT L’EXPLOITATION: La redevance "ad valorem" au taux de 3 % sur la Valeur FOB de For et metaux precieux et au taux de 4 % sur la Valeur FOB des metaux de base et autres Substances Minerales. 
Article 6: AVANTAGES FISCAUX ET DOUANIERS EN PHASE DE RECHERCHES 
6.1 Exonération pendant la phase de recherche. </t>
  </si>
  <si>
    <t>(a) Art. 255. Descuento para inversiones realizadas en control, conservación y mejoramiento del medio ambiente.
* -Adicionado- Las personas jurídicas que realicen directamente inversiones en control, conservación y mejoramiento del medio ambiente, tendrán derecho a descontar de su impuesto sobre la renta a cargo el 25% de las inversiones que hayan realizado en el respectivo año gravable, previa acreditación que efectúe la autoridad ambiental respectiva, en la cual deberá tenerse en cuenta los beneficios ambientales directos asociados a dichas inversiones. No darán derecho a descuento las inversiones realizadas por mandato de una autoridad ambiental para mitigar el impacto ambiental producido por la obra o actividad objeto de una licencia ambiental.
PARÁGRAFO. El reglamento aplicable al artículo 158-2 del Estatuto Tributario antes de la entrada en vigencia de la presente ley, será aplicable a este artículo y la remisión contenida en la Ley 1715 de 2014 al artículo 158-2 del Estatuto Tributario, se entenderá hecha al presente artículo.
(b) Artículo 258-2. Adicionado por la Ley 223 de 1995, artículo 50.
IMPUESTO SOBRE LAS VENTAS EN LA IMPORTACIÓN DE MAQUINARIA PESADA PARA INDUSTRIAS BÁSICAS. 
El impuesto sobre las ventas que se cause en la importación de maquinaria pesada para industrias básicas deberá liquidarse y pagarse con la declaración de importación. Cuando la maquinaria importada tenga un valor CIF superior a quinientos mil dólares (US$500.000.00), el pago del impuesto sobre las ventas podrá realizarse de la siguiente manera: 40% con la declaración de importación y el saldo en dos (2) cuotas iguales dentro de los dos años siguientes. Para el pago de dicho saldo, el importador deberá suscribir acuerdo de pago ante la Administración de Impuestos y Aduanas respectiva, en la forma y dentro de los plazos que establezca el Gobierno Nacional. El valor del impuesto sobre las ventas pagado por el importador podrá descontarse del impuesto sobre la renta a su cargo, correspondiente al período gravable en el que se haya efectuado el pago y en los períodos siguientes.
Son industrias básicas las de minería, hidrocarburos, química pesada, siderurgia, metalurgia extractiva, generación y transmisión de energía eléctrica, y obtención, purificación y conducción de óxido de hidrógeno. Este descuento sólo será aplicable a las importaciones realizadas a partir del 1º de julio de 1996</t>
  </si>
  <si>
    <t>Artículo 159. DEDUCCIÓN POR INVERSIONES AMORTIZABLES EN LA INDUSTRIA PETROLERA Y EL SECTOR MINERO. Para los efectos del artículo 142, en las inversiones
necesarias realizadas en materia de minas y petróleos, distintas de las efectuadas en terrenos o en bienes depreciables, se incluirán los desembolsos hechos tanto en áreas en explotación como en áreas no productoras, continuas o discontinuas</t>
  </si>
  <si>
    <t>TRIGESIMA SEGUNDA: Regalias, Impuestos y Contribuciones.
- EL CONTRATISTA deberá pagar a la entidad designada por el Ministerio de Minas y Energia, las regalias de que trata el articulo 16 de la Ley 141 de 1994 o el que la sustituya, equivalente al procentaje fijado por la ley. Iqualmente serán de cargo de EL CONTRATISTA, los impuestos o gravamenes del orden nacional, departamental o municipal que indirectamente se llequen a derivar de la actividad que realiza.  
19.3 EL CONTRATISTA podra usar el carbón que requiera para su consumo en desarrollo de las operacionas de produccion en el Area Contratada y estos consumos estaran exentos de las regalias de que trata la clausula 21. No obstante, EL CONTRATISTA debera cancelar sobre este consumo operativo, el impuesto a la produccion del carbon de conformidad con la Ley.</t>
  </si>
  <si>
    <t xml:space="preserve">Article 11 Exonérations
L'Etat accorde à la SCARL, pour toute la durée de la présente Convention, l'exonération totale et complète de tous impôts, taxes, droits, contributions et prélèvements de quelque nature que ce soit, directs ou indirects, fiscaux ou parafiscaux, nationaux, régionaux ou locaux, dus à l'Etat, aux collectivités locales ou territoriales; aux entités administratives décentralisées, existantes ou à venir, et en particulier des contributions cédulaires sur les revenus locatifs et mobiliers, des contributions réelles, de la taxe sur les produits pétroliers et l'énergie, des droits d'apport et d'enregistrement, sans que ces énumérations puissent être considérées comme limitatives, à l'exception :
(i) des taxes rémunératoires afférentes à l'institution ou au renouvellement des droits miniers prévus à l'article 76 de la Loi Minière et au taux en vigueur à la date de la signature de la présente Convention;                                                                                                                                                                                                                      (ii) de la contribution professionnelle prévue au Titre IV de l'Ordonnance- Loi n˚ 69-009 du 10 février 1969 telle que modifiée, dans les conditins définies à l'article 12;
(iii) la contribution sur le chiffre d'affaires à l'intérieur prévue au Titre III de l'Ordonnance- Loi n˚ 69-058 du 5 décembre 1969 telle que modifiée, dans les conditions définies à l'article 13;
(iv) des taxes rémunératoires de services prévues à l'article 21 ci-dessous;
(v) de la contribution exceptionnelle sur la rémunération des expartriés prévue par l'Ordonnance- Loi n˚ 69-007 du 10 février 1969 telle que modifiée dans les conditions définies à l'article 14;
(vi) de la contribution sur les revenus des capitaux mobiliers prévue par le Titre III de l'Ordonnance- Loi n˚ 69-009 dans les conditions définies à l'article 15;
(vii) de la contribution sur les revenus locatifs prévus au Titre II de l'Ordonnance- Loi n˚69-009 du 10 février 1969;
(viii) de la contribution foncière sur les propriétés bâties et non bâties prévue par le Titre II de l'Ordonnance- Loi n˚69-006 du 10 février 1969 dans les conditions définies à l'article 16;
(ix) de la contribution sur les véhicules prévue par le Titre III de l'Ordonnance-Loi n˚69-006 du 10 février 1969;..
(x) de la taxe spéciale de circulation routière créée par l'Ordonnance-Loi n˚88-029 du 15 juillet 1988 
                                                                                                                                     </t>
  </si>
  <si>
    <t xml:space="preserve">Article 12 Contribution Professionnelle   
12.1 La Contribution Professionnelle sera assise sur les bénéfices nets imposables tels que définis à l'article 26 de la présente Convention.
12.2 A partir de la Date de Première Production de chaque exploitation et jusqu'à l'expiration de la cinquième année suivant cette date, la SCARL ou toute société constituée au titre de la présente Convention pour l'exploitation de gisements découverts sur les ZERs d'exploitation sera totalement exonérée de la dite contribution.
De la sixième année suivant la Date de Premiére Production de chaque exploitation jusqu'à la fin de la quinzième année, ladite Contribution Professionnelle sera établie au taux de cinquante pour-cent (50%) du taux d'imposition en vigueur, sans que le taux d'imposition applicable à la SCARL ne puisse excéder 20%.         </t>
  </si>
  <si>
    <t>CODE FISCAL GUINEA 2004</t>
  </si>
  <si>
    <t>Article 178 : Provision pour Reconstitution de Gisement et droits de douane pendant la phase d’exploitation
Article 178–I : Provision pour Reconstitution de Gisement
Une provision pour reconstitution de Gisement d’un montant maximum de dix pour cent (10%) du bénéfice imposable peut être constituée, en phase d’exploitation, par les titulaires d’un Titre d’exploitation minière à la fin de chaque exercice. ...
La provision ainsi constituée est déductible du bénéfice imposable pour le calcul de l’impôt sur les Bénéfices Industriels et Commerciaux et de l’Impôt sur les Sociétés.</t>
  </si>
  <si>
    <t xml:space="preserve">36.10 Provision pour reconstitution des gisements miniers 
 IMD et toute Societe de Projet ou Sous-traitant pourront, s’ils le souhaitent, faire une provision d’un montant maximum de 10% du benefice imposable a la fin de chaque exercice fiscal pour la reconstitution des gisements miniers, laquelle sera deductible du benefice imposable. 
 En cas d’exercices beneficiaires cette provision pourra etre utilisee au cours des cinq (5) exercices suivant sa constitution, faute de quoi elle sera reprise et affectee aux resultats financiers de I’exercice fiscal. Toutefois, si a la cloture du cinquieme exercice fiscal, les resultats financiers de la societe IMD de toute societe de projet ou de tout Sous-traitant sont deficitaires, cette provision pourra etre reportee a nouveau et utilisee dans le cadre d’un exercice fiscal beneficiaire suivant. </t>
  </si>
  <si>
    <t>28,2 ans Développement local :
oeuvre 28.2.1 Impôt:à partir de la date de démarrage de production commerciale et jusqu'à la fin de la période d'exemption fiscale de quinze (15) années prévues à l'article 29 paragraphe 1 ci-après, la Société est soumise à une taxe de développement local de cinq cent mille (500 000) DOLLARS US par an.</t>
  </si>
  <si>
    <t xml:space="preserve">La société paiera l'impôt sur le revenu au taux de trente-cinq pour cent (35%) en commençant par le premier exercice suivant l'expiration des quinze (15) ans, "Au cours de ces quinze (15) ans, la société versera une somme forfaitaire annuelle versée comme suit :
"(i) 5 000 000 euros (cinq millions de dollars US) par an au cours de chacune des cinq premiers exercices suivant la date de démarrage de la production commerciale ;"
"(ii) 8 000 000 euros (8 millions de dollars US) par an pendant les cinq exercices suivant la fin de la période de cinq ans visée au (i) ci-dessus ;"
"(iii) 12 500 000 millions de dollars US (douze millions cinq cent mille dollars US) par an au cours des cinq derniers exercices financiers
</t>
  </si>
  <si>
    <t xml:space="preserve">28,2 ans. Développement local :
oeuvre 28.2.1 Impôt:à partir de la date de démarrage de production commerciale et jusqu'à la fin de la période d'exemption fiscale de quinze (15) années prévues à l'article 29 paragraphe 1 ci-après, la Société est soumise à une taxe de développement local de cinq cent mille (500 000) DOLLARS US par an.
28.2.2 : Depuis le premier exercice suivant la fin de la période d'exemption fiscale de quinze (15) années prévues à l'article 29 paragraphe 1 ci-après, la Société est soumise à une taxe de développement local d'un million (1 000 000 USD) par an.
Sous-traitants, sont exonérés de tout impôt pendant une période de quinze (15) ans à compter de la date de démarrage de la production commerciale.
29.4.7 : Provision pour reconstitution du gisement 
 Au cas oil la Socidtd exploiterait sa propre concession miniere, elle constituera une provision pour reconstitution du gisement conformement  I’Article 145 du Code Minier. </t>
  </si>
  <si>
    <t>15.4 Apres les trois premieres annees de production, Gounkoto SA, ses Societes Affiliees et ses Sous traitants seront tenus de s'acquitter de:
...n) la taxe ad valorem au taux de trois pour cent (3%)</t>
  </si>
  <si>
    <t>15.3 Imposto Sobre A Produção O Concessionário Mineiro deverá pagar o Imposto sobre a Produção dos Produtos Minerais Comerciais de Carvão à taxa de 3% do Preço do Produto Mineral Comercial. No caso da exportação de Produtos Minerais Comerciais, o imposto sobre a produção será pago na exportação, e no caso de vendas internas, numa base mensal.</t>
  </si>
  <si>
    <t>ARTÍGO 8
 REGIME FISCAL E ADUANEIRO
 8.1 A Concessionária tem no âmbito do Projecto o direito ao c incentivos fiscais e aduaneiros:
 8.1.1 Isenção de Direitos Aduaneiros, Imposto sobre o (“IVA”) e Imposto Sobre Consumos Específicos importações de materiais de construção, máqui viaturas de trabalho, acessórios, peças e sobress para a implantação e início da operação do Projecto n.° 1 do artigo 41 do Código dos Benefícios Fiscal pelo Decreto n.° 16/2002, de 27 de Julho, por um anos contados a partir da Data Efectiva do present prazo o Projecto gozará apenas, por um período a cinco (25) anos, da isenção de Direitos de Imp classificados na classe “K" da Pauta Aduaneira. ...
8.1.2 Autorização para importação temporária de equipam viaturas de trabalho, utensílios, ferramentas e máqu prestação de garantia, nomeadamente “Termo de Re durante-aTase de construção'do Projecto, que não d período de cinco (5) anos a partir da Data Efecti Contrato, nos termos da legislação aduaneira aplicável.
8.1.3 Dedução dos prejuízos fiscais confirmados dos últimos o lucros tributáveis até aos primeiros quinze (15) anos, c da data do início da produção, passando a deduzir p confirmados dos últimos (5) cinco anos aos lucros trib trigésimo quinto (35°) ano, nos termos do Código do Im Rendimento das Pessoas Colectivas, aprovado pel 21/2002, de 30 de Julho; não sendo porém recuperáveis e nem dedutíveis para efeitos fiscais, os encargos relativos ao bónus de assinatura para atribuição da concessão para pesquisa e prospecção mineira do carvão de Moatize.
 8.1.4 Redução em vinte e cinco por cento (25%) da taxa do IRPC- Imposto Sobre o Rendimento das Pessoas Colectivas, incidente sobre os lucros da empresa, por um período máximo de cinco (5) anos, contados a partir do primeiro exercício fiscal em que a Concessionária obtiver lucro tributável, de acordo com o n.° 1 do artigo 42 do Código dos Benefícios Fiscais (CBF), aprovado pelo Decreto n.° 16/2002, de 27 de Julho.
 8.1.5 Por um período de dez (10) anos, contados a partir do início da implementação do Projecto, considerar como custos para efeitos de determinação da matéria colectável do IRPC, o montante correspondente a 150% (cento e cinquenta por cento) dos valores dispendidos com as despesas autorizadas por despacho conjunto dos Ministros de tutela e das Finanças realizadas na construção e reabilitação de estradas, caminhos de ferro, telecomunicações, abastecimento de água, energia eléctrica, escolas, hospitais, e outras obras, quando consideradas de domínio e utilidade pública, de acordo com o disposto no artigo 19 do Código dos Benefícios Fiscais (CBF), aprovado pelo Decreto n.° 16/2002, de 27 de Julho.</t>
  </si>
  <si>
    <t>ANEXO C
ITEM | BENEFÍCIO | BASE/CITAÇÃO 
Unidade de Mineração | Mais do que uma Área Mineira, incluindo os custos das áreas de Prospecção e Pesquisa não comercial que podem ser acrescentados para fins do cálculo da receita bruta tributável incluindo deduções. Despesas do capital residual de uma mina fechada podem ser imputadas a outra mina em produção | artigo 1 (p) e Artigo 8 do Regulamento do Regime Fiscal Mineiro aprovado pelo Decreto n.° 53/94.</t>
  </si>
  <si>
    <t>Artigo 6-B REGIME FISCAL E ADUANEIRO
 6-B.1 O Contratado terá direito às isenções, reduções, benefícios e outros termos fiscais, aduaneiros e cambiais, tal como previsto no Artigo 9, Anexo C, assim como na Lei 5/94 de 13 de Setembro, Decreto 53/94, o Código dos Impostos sobre o Rendimento aprovado pelo Decreto 3/87 de 30 de Janeiro, na sua redacção alterada, o Código de IVA tal como está aprovado pelo Decreto 51/98, de 29 de Setembro, na sua redacção alterada, e sem prejuízo das disposições de 18.10.
 6-B.2 Sem prejuízo das disposições de 6-B.1, o Contratado terá o direito de importar e exportar materiais, equipamentos e serviços para uso nas Operações com Minerais Pesados com isenção de direitos aduaneiros, IVA e outros impostos e encargos sobre a importação e exportação de equipamentos, bens e outros materiais respeitantes às Operações com Minerais Pesados, incluindo obter a documentação de importação e exportação necessária em conformidade com os termos do regime fiscal previsto no Anexo C;
 6-B.3 Sem prejuízo das disposições de 6-B.1, se os bens ou serviços sejam de origem moçambicano ou disponíveis na República de Moçambique numa base de comparação internacional em termos de qualidade, preço, quantidade, e data de entrega, o Contratado dará preferência à compra local de tais bens ou services.</t>
  </si>
  <si>
    <t xml:space="preserve">9.5 ...
9.5.5 LA OPCION DE RENUNCIA TOTAL DEL REGIMEN DE ESTABILIDAD TRIBUTARIA QUE GARANTIZA EL PRESENTE CONTRATO, ES POR UNA SOLA Y DEFINITIVA VEZ SIENDO ENTONCES DE APLICACION EL REGIMEN COMUN, DE CONFORMIDAD CON LO ESTABLEQDO EN EL INCISO 2.1) DEL ARTICULO 2° DE LA LEY N° 27343 Y EL ARTICULO 88° DEL TEXTO UNICO ORDENADO, MODIFICADO POR EL ARTICULO 3° DE LA LEY N° 27343. 
9.5.6 LA ESTABILIDAD DEL IMPUESTO GENERAL A LAS VENTAS, IMPUESTO SELECTIVO AL CONSUMO, IMPUESTO DE PROMOOON MUNICIPAL Y CUALQUIER OTRO IMPUESTO AL CONSUMO COMPRENDERA UNICAMENTE SU NATURALEZATRASLADABLE. 
9.5.7 SE INCLUYEN LOS REGIMENES ESPECIALES REFERENTES A LA DEVOLUCION DE IMPUESTO, ADMISION TEMPORAL Y SIMILARES, ASI COMO EL REGIMEN APUCABLE A LAS EXPORTACIONES. 
9.5.8. TRATANDOSE DE EXONERACIONES, INCENTIVOS Y DEMAS BENEFICIOS TRIBUTARIOS REFERENTES A LOS IMPUESTOS Y REGIMENES ESTABILIZADOS, LA ESTABILIDAD ESTARA SUJETA AL PLAZO Y CONDICIONES QUE ESTABLEZCA EL DISPOSITIVO LEGAL VIGENTE A LA FECHA DE SUSCRIPOON DEL PRESENTE CONTRATO. 
</t>
  </si>
  <si>
    <t xml:space="preserve">9.5 ...
9.5.7 SE INCLUYEN LOS REGIMENES ESPECIALES REFERENTES A LA DEVOLUCION DE IMPUESTO, ADMISION TEMPORAL Y SIMILARES, ASI COMO EL REGIMEN APUCABLE A LAS EXPORTACIONES. 
9.5.8. TRATANDOSE DE EXONERACIONES, INCENTIVOS Y DEMAS BENEFIQOS TRIBUTARIOS REFERENTES A LOS IMPUESTOS Y REGIMENES ESTABILIZADOS, LA ESTABILIDAD ESTARA SUJETA AL PLAZO Y CONDIOONES QUE ESTABLEZCA EL DISPOSITIVO LEGAL VIGENTE A LA FECHA DE SUSCRIPOON DEL PRESENTE CONTRATO. </t>
  </si>
  <si>
    <t>Para 9.3.1 El Texto Único Ordenado de la Ley de Impuesto a la Renta, aprobado por Decreto Supremo N° 054-99-EF. El Capítulo III del Titulo Noveno del Texto Único Ordenado, tal y como han sido modificados a la fecha de aprobación del programa de inversión. Los incisos e) y f) del artículo 72s del Texto Único Ordenado.
En los casos en que el titular deba pagar el impuesto a la renta, por no reinvertir parte o el total de su utilidad al amparo de lo dispuesto en el inciso b) del artículo 72o del Texto Único Ordenado, le resultará de aplicación el régimen de impuesto a la renta, cuya estabilidad se garantiza en los términos previstos en la sub-claúsula 9.3.
 La tasa aplicable para el Impuesto a la Renta es del 20 %.</t>
  </si>
  <si>
    <t>WHT rate on contractor services rate: 
Years. 1-6 - 5%; Years. 7-10 - 10%;  As in law thereafter</t>
  </si>
  <si>
    <t>https://resourcecontracts.org/contract/ocds-591adf-8225982147/view#/pdf</t>
  </si>
  <si>
    <r>
      <t xml:space="preserve">6. c) </t>
    </r>
    <r>
      <rPr>
        <u/>
        <sz val="11"/>
        <rFont val="Calibri"/>
        <family val="2"/>
        <scheme val="minor"/>
      </rPr>
      <t xml:space="preserve">Income Tax 
</t>
    </r>
    <r>
      <rPr>
        <sz val="11"/>
        <rFont val="Calibri"/>
        <family val="2"/>
        <scheme val="minor"/>
      </rPr>
      <t xml:space="preserve">(i) In the conduct of their activities in Sierra Leone pursuant to this agreements, the Companies shall be liable for inccome tax upon any other income of the Companies from a Sierra Leonean source at a fixed rate of 25% (twenty (five) percent) per annum or at the pravailing rate applicable to companies generally, as set forth in the Income Tax Act 2000. 
(ii) The Companies in the conduct of their activities in Sierra leone, pursuant to this agreement, shalll not be lieable for any minimum taxation. 
</t>
    </r>
  </si>
  <si>
    <t>g)SPECIFIC DEDUCTIONS FOR INCOME TAX PURPOSES 
(i) The Companies claim a deduction against chargeable income in an amunt equal to 100% (one hundred percent) of the following expenditure: 
(a) Actual expenses incurred in respect of environmental an social mitigation and/or environmental protection and/or restoration. 
(b) Cost of educating and/or training those persons who are citizens of Sierra Leone (....), 
(c ) The cost of any scholarship provided by the Companies to citizens of Sierra Leone; and 
(d) The costs of opening or making donations of funds, equipment or goods (...) to any clinic, health facility, (...). 
(ii) The amount of interest expense that is deductible in any year in respect of any debt obligation incurred by the Companies or their noinated contractors to produce assessable income will be subject to Section 35 of the Income Tax Act, 2000, 
(iii) The cost of acquiring prospecting, exploration or mining licenses is deductible in full in the year of acquisition;
(iv) Expenditure on removing waste material during the mining process in order to access the ore body is fully deductible in the year inurred; 
(v) ..... (vi) Operating expenditure in relation to assets associated with the improvement of the community such as schools, clinics, hospitals, training centres and other similar assets is deducitble in full in the year incurred; (vii) ... .</t>
  </si>
  <si>
    <r>
      <t xml:space="preserve">8.1.1 Isenção de Direitos Aduaneiros, Imposto sobre o (“IVA”) e Imposto Sobre Consumos Específicos importações de materiais de construção, máqui viaturas de trabalho, acessórios, peças e sobress para a implantação e início da operação do Projecto n.° 1 do artigo 41 do Código dos Benefícios Fiscal pelo Decreto n.° 16/2002, de 27 de Julho, por um anos contados a partir da Data Efectiva do present prazo o Projecto gozará apenas, por um período a cinco (25) anos, da isenção de Direitos de Imp classificados na classe “K" da Pauta Aduaneira. Estes benefícios só serão concedidos quando os be sejam produzidos/fabricados no mercado nacional e satisfaçam as características específicas de finali funcionalidade, prazo de entrega ou preço, inerente Projecto e respectiva actividade a desenvolver e exploi. 
</t>
    </r>
    <r>
      <rPr>
        <b/>
        <sz val="11"/>
        <color rgb="FF000000"/>
        <rFont val="Calibri"/>
        <family val="2"/>
        <scheme val="minor"/>
      </rPr>
      <t>8.1.9 Com o objectivo de manter a competitividade do produto nacional produzido pelo Projecto, garantir, por um período de trinta (30) anos contados a partir da assinatura do Contrato Mineiro, a isenção do pagamento do IVA- Imposto Sobre o Valor Acrescentado, na prestação de serviços para a expedição de produtos do Projecto destinados à exportação (inclusive mas não se limitando a extracção, limpeza e beneficiação de carvão, energia eléctrica), de acordo com o estipulado na alínea n) do artigo 12 do Código do IVA, aprovado pelo Decreto n° 51/ 98, de 29 de Setembro, em conformidade com o n.° 7 do artigo 24, do mesmo Código.</t>
    </r>
  </si>
  <si>
    <t>Contact</t>
  </si>
  <si>
    <t>secretariat@igfmining.com</t>
  </si>
  <si>
    <t>Last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</si>
</sst>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44">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b/>
      <sz val="11"/>
      <name val="Calibri"/>
      <family val="2"/>
    </font>
    <font>
      <sz val="11"/>
      <name val="Calibri"/>
      <family val="2"/>
    </font>
    <font>
      <sz val="11"/>
      <name val="Thread-00004904-Id-00000013"/>
    </font>
    <font>
      <sz val="10"/>
      <name val="Calibri"/>
      <family val="2"/>
    </font>
    <font>
      <u/>
      <sz val="11"/>
      <color theme="10"/>
      <name val="Calibri"/>
      <family val="2"/>
    </font>
    <font>
      <u/>
      <sz val="11"/>
      <color theme="11"/>
      <name val="Calibri"/>
      <family val="2"/>
    </font>
    <font>
      <b/>
      <sz val="11"/>
      <color rgb="FF000000"/>
      <name val="Calibri"/>
      <family val="2"/>
    </font>
    <font>
      <b/>
      <sz val="11"/>
      <color theme="1"/>
      <name val="Calibri"/>
      <family val="2"/>
      <scheme val="minor"/>
    </font>
    <font>
      <sz val="12"/>
      <color theme="1"/>
      <name val="Calibri"/>
      <family val="2"/>
      <scheme val="minor"/>
    </font>
    <font>
      <u/>
      <sz val="11"/>
      <color rgb="FF0000FF"/>
      <name val="Calibri"/>
      <family val="2"/>
    </font>
    <font>
      <i/>
      <sz val="11"/>
      <name val="Calibri"/>
      <family val="2"/>
    </font>
    <font>
      <u/>
      <sz val="11"/>
      <color rgb="FF000000"/>
      <name val="Calibri"/>
      <family val="2"/>
    </font>
    <font>
      <sz val="8"/>
      <name val="Calibri"/>
      <family val="2"/>
    </font>
    <font>
      <sz val="12"/>
      <color rgb="FF000000"/>
      <name val="Calibri"/>
      <family val="2"/>
    </font>
    <font>
      <sz val="11"/>
      <color rgb="FFFF0000"/>
      <name val="Helvetica Neue"/>
      <family val="2"/>
    </font>
    <font>
      <sz val="11"/>
      <color rgb="FFFF0000"/>
      <name val="Calibri"/>
      <family val="2"/>
    </font>
    <font>
      <b/>
      <sz val="15"/>
      <color rgb="FF000000"/>
      <name val="Calibri"/>
      <family val="2"/>
    </font>
    <font>
      <i/>
      <sz val="11"/>
      <color rgb="FF000000"/>
      <name val="Calibri"/>
      <family val="2"/>
    </font>
    <font>
      <sz val="11"/>
      <color rgb="FFFF0000"/>
      <name val="Calibri"/>
      <family val="2"/>
      <scheme val="minor"/>
    </font>
    <font>
      <b/>
      <sz val="11"/>
      <name val="Calibri"/>
      <family val="2"/>
      <scheme val="minor"/>
    </font>
    <font>
      <sz val="11"/>
      <name val="Calibri"/>
      <family val="2"/>
      <scheme val="minor"/>
    </font>
    <font>
      <sz val="11"/>
      <color rgb="FF222222"/>
      <name val="Calibri"/>
      <family val="2"/>
      <scheme val="minor"/>
    </font>
    <font>
      <u/>
      <sz val="11"/>
      <color rgb="FF0000FF"/>
      <name val="Calibri"/>
      <family val="2"/>
      <scheme val="minor"/>
    </font>
    <font>
      <sz val="11"/>
      <color rgb="FF000000"/>
      <name val="Calibri"/>
      <family val="2"/>
      <scheme val="minor"/>
    </font>
    <font>
      <i/>
      <sz val="11"/>
      <name val="Calibri"/>
      <family val="2"/>
      <scheme val="minor"/>
    </font>
    <font>
      <u/>
      <sz val="11"/>
      <name val="Calibri"/>
      <family val="2"/>
      <scheme val="minor"/>
    </font>
    <font>
      <b/>
      <u/>
      <sz val="11"/>
      <name val="Calibri"/>
      <family val="2"/>
      <scheme val="minor"/>
    </font>
    <font>
      <b/>
      <sz val="11"/>
      <color theme="0"/>
      <name val="Calibri"/>
      <family val="2"/>
      <scheme val="minor"/>
    </font>
    <font>
      <sz val="12"/>
      <name val="Calibri"/>
      <family val="2"/>
    </font>
    <font>
      <b/>
      <i/>
      <sz val="18"/>
      <color rgb="FF000000"/>
      <name val="Calibri"/>
      <family val="2"/>
    </font>
    <font>
      <b/>
      <sz val="12"/>
      <color theme="0"/>
      <name val="Calibri"/>
      <family val="2"/>
    </font>
    <font>
      <b/>
      <sz val="11"/>
      <color theme="0"/>
      <name val="Calibri"/>
      <family val="2"/>
    </font>
    <font>
      <b/>
      <sz val="14"/>
      <color theme="0"/>
      <name val="Calibri"/>
      <family val="2"/>
    </font>
    <font>
      <b/>
      <sz val="26"/>
      <color theme="0"/>
      <name val="Calibri"/>
      <family val="2"/>
    </font>
    <font>
      <b/>
      <sz val="11"/>
      <color theme="0" tint="-0.499984740745262"/>
      <name val="Calibri"/>
      <family val="2"/>
    </font>
    <font>
      <sz val="11"/>
      <color theme="0" tint="-0.499984740745262"/>
      <name val="Calibri"/>
      <family val="2"/>
    </font>
    <font>
      <sz val="10"/>
      <color theme="0" tint="-0.499984740745262"/>
      <name val="Calibri"/>
      <family val="2"/>
    </font>
    <font>
      <sz val="11"/>
      <color theme="0" tint="-0.499984740745262"/>
      <name val="Thread-00004904-Id-00000013"/>
    </font>
    <font>
      <sz val="9"/>
      <color theme="0" tint="-0.499984740745262"/>
      <name val="Roboto"/>
    </font>
    <font>
      <b/>
      <sz val="11"/>
      <color rgb="FF000000"/>
      <name val="Calibri"/>
      <family val="2"/>
      <scheme val="minor"/>
    </font>
  </fonts>
  <fills count="28">
    <fill>
      <patternFill patternType="none"/>
    </fill>
    <fill>
      <patternFill patternType="gray125"/>
    </fill>
    <fill>
      <patternFill patternType="solid">
        <fgColor theme="0"/>
        <bgColor rgb="FF95B3D7"/>
      </patternFill>
    </fill>
    <fill>
      <patternFill patternType="solid">
        <fgColor theme="0"/>
        <bgColor rgb="FFDDD9C3"/>
      </patternFill>
    </fill>
    <fill>
      <patternFill patternType="solid">
        <fgColor rgb="FFFFFFFF"/>
        <bgColor rgb="FFFFFFFF"/>
      </patternFill>
    </fill>
    <fill>
      <patternFill patternType="solid">
        <fgColor theme="0"/>
        <bgColor rgb="FFFF5D5D"/>
      </patternFill>
    </fill>
    <fill>
      <patternFill patternType="solid">
        <fgColor theme="0"/>
        <bgColor rgb="FFFFFFFF"/>
      </patternFill>
    </fill>
    <fill>
      <patternFill patternType="solid">
        <fgColor theme="0"/>
        <bgColor rgb="FFBFBFBF"/>
      </patternFill>
    </fill>
    <fill>
      <patternFill patternType="solid">
        <fgColor theme="0"/>
        <bgColor rgb="FFB7B7B7"/>
      </patternFill>
    </fill>
    <fill>
      <patternFill patternType="solid">
        <fgColor theme="0"/>
        <bgColor rgb="FFCCCCCC"/>
      </patternFill>
    </fill>
    <fill>
      <patternFill patternType="solid">
        <fgColor theme="0"/>
        <bgColor indexed="64"/>
      </patternFill>
    </fill>
    <fill>
      <patternFill patternType="solid">
        <fgColor theme="0" tint="-4.9989318521683403E-2"/>
        <bgColor indexed="64"/>
      </patternFill>
    </fill>
    <fill>
      <patternFill patternType="solid">
        <fgColor rgb="FFDDD9C3"/>
        <bgColor rgb="FFDDD9C3"/>
      </patternFill>
    </fill>
    <fill>
      <patternFill patternType="solid">
        <fgColor rgb="FFFF5D5D"/>
        <bgColor rgb="FFFF5D5D"/>
      </patternFill>
    </fill>
    <fill>
      <patternFill patternType="solid">
        <fgColor rgb="FFBFBFBF"/>
        <bgColor rgb="FFBFBFBF"/>
      </patternFill>
    </fill>
    <fill>
      <patternFill patternType="solid">
        <fgColor rgb="FFB7B7B7"/>
        <bgColor rgb="FFB7B7B7"/>
      </patternFill>
    </fill>
    <fill>
      <patternFill patternType="solid">
        <fgColor rgb="FFCCCCCC"/>
        <bgColor rgb="FFCCCCCC"/>
      </patternFill>
    </fill>
    <fill>
      <patternFill patternType="solid">
        <fgColor rgb="FFFBD4B4"/>
        <bgColor rgb="FFFBD4B4"/>
      </patternFill>
    </fill>
    <fill>
      <patternFill patternType="solid">
        <fgColor rgb="FFEAF1DD"/>
        <bgColor indexed="64"/>
      </patternFill>
    </fill>
    <fill>
      <patternFill patternType="solid">
        <fgColor rgb="FFDAEEF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F2F2F2"/>
        <bgColor rgb="FF000000"/>
      </patternFill>
    </fill>
    <fill>
      <patternFill patternType="solid">
        <fgColor rgb="FF002060"/>
        <bgColor indexed="64"/>
      </patternFill>
    </fill>
    <fill>
      <patternFill patternType="solid">
        <fgColor rgb="FF002060"/>
        <bgColor rgb="FF95B3D7"/>
      </patternFill>
    </fill>
  </fills>
  <borders count="78">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right style="medium">
        <color rgb="FF92D050"/>
      </right>
      <top style="medium">
        <color rgb="FF92D050"/>
      </top>
      <bottom/>
      <diagonal/>
    </border>
    <border>
      <left/>
      <right style="medium">
        <color rgb="FF92D050"/>
      </right>
      <top style="medium">
        <color rgb="FF92D050"/>
      </top>
      <bottom style="medium">
        <color rgb="FF92D050"/>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bottom style="medium">
        <color rgb="FF92D050"/>
      </bottom>
      <diagonal/>
    </border>
    <border>
      <left/>
      <right/>
      <top/>
      <bottom style="medium">
        <color rgb="FF00B0F0"/>
      </bottom>
      <diagonal/>
    </border>
    <border>
      <left style="medium">
        <color rgb="FF00B0F0"/>
      </left>
      <right style="medium">
        <color rgb="FF00B0F0"/>
      </right>
      <top style="medium">
        <color rgb="FF00B0F0"/>
      </top>
      <bottom/>
      <diagonal/>
    </border>
    <border>
      <left/>
      <right style="medium">
        <color rgb="FF00B0F0"/>
      </right>
      <top/>
      <bottom style="medium">
        <color rgb="FF00B0F0"/>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rgb="FF00B0F0"/>
      </left>
      <right style="medium">
        <color rgb="FF00B0F0"/>
      </right>
      <top/>
      <bottom/>
      <diagonal/>
    </border>
    <border>
      <left style="medium">
        <color rgb="FF00B0F0"/>
      </left>
      <right style="medium">
        <color rgb="FF00B0F0"/>
      </right>
      <top/>
      <bottom style="medium">
        <color rgb="FF00B0F0"/>
      </bottom>
      <diagonal/>
    </border>
    <border>
      <left style="thin">
        <color auto="1"/>
      </left>
      <right/>
      <top style="thin">
        <color auto="1"/>
      </top>
      <bottom style="thin">
        <color auto="1"/>
      </bottom>
      <diagonal/>
    </border>
    <border>
      <left style="thin">
        <color auto="1"/>
      </left>
      <right style="thin">
        <color theme="1"/>
      </right>
      <top style="thin">
        <color auto="1"/>
      </top>
      <bottom style="thin">
        <color auto="1"/>
      </bottom>
      <diagonal/>
    </border>
    <border>
      <left/>
      <right style="thin">
        <color theme="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auto="1"/>
      </right>
      <top style="thin">
        <color auto="1"/>
      </top>
      <bottom style="thin">
        <color auto="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theme="1"/>
      </left>
      <right/>
      <top/>
      <bottom/>
      <diagonal/>
    </border>
    <border>
      <left/>
      <right/>
      <top/>
      <bottom style="medium">
        <color theme="1"/>
      </bottom>
      <diagonal/>
    </border>
    <border>
      <left/>
      <right/>
      <top style="medium">
        <color theme="1"/>
      </top>
      <bottom style="thin">
        <color auto="1"/>
      </bottom>
      <diagonal/>
    </border>
    <border>
      <left style="thin">
        <color theme="1"/>
      </left>
      <right style="thin">
        <color auto="1"/>
      </right>
      <top style="medium">
        <color theme="1"/>
      </top>
      <bottom style="thin">
        <color theme="1"/>
      </bottom>
      <diagonal/>
    </border>
    <border>
      <left style="thin">
        <color auto="1"/>
      </left>
      <right style="thin">
        <color auto="1"/>
      </right>
      <top style="medium">
        <color theme="1"/>
      </top>
      <bottom style="thin">
        <color theme="1"/>
      </bottom>
      <diagonal/>
    </border>
    <border>
      <left style="thin">
        <color auto="1"/>
      </left>
      <right/>
      <top style="medium">
        <color theme="1"/>
      </top>
      <bottom style="thin">
        <color theme="1"/>
      </bottom>
      <diagonal/>
    </border>
    <border>
      <left/>
      <right style="thin">
        <color auto="1"/>
      </right>
      <top style="thin">
        <color auto="1"/>
      </top>
      <bottom style="medium">
        <color theme="1"/>
      </bottom>
      <diagonal/>
    </border>
    <border>
      <left style="thin">
        <color auto="1"/>
      </left>
      <right style="thin">
        <color auto="1"/>
      </right>
      <top style="thin">
        <color auto="1"/>
      </top>
      <bottom style="medium">
        <color theme="1"/>
      </bottom>
      <diagonal/>
    </border>
    <border>
      <left style="thin">
        <color auto="1"/>
      </left>
      <right style="thin">
        <color theme="1"/>
      </right>
      <top style="thin">
        <color auto="1"/>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theme="1"/>
      </left>
      <right style="thin">
        <color theme="1"/>
      </right>
      <top style="thin">
        <color theme="1"/>
      </top>
      <bottom style="thin">
        <color theme="1"/>
      </bottom>
      <diagonal/>
    </border>
    <border>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right/>
      <top style="thin">
        <color theme="1"/>
      </top>
      <bottom style="medium">
        <color theme="1"/>
      </bottom>
      <diagonal/>
    </border>
    <border>
      <left/>
      <right style="thin">
        <color theme="1"/>
      </right>
      <top style="thin">
        <color theme="1"/>
      </top>
      <bottom style="medium">
        <color theme="1"/>
      </bottom>
      <diagonal/>
    </border>
    <border>
      <left/>
      <right style="medium">
        <color theme="1"/>
      </right>
      <top style="thin">
        <color theme="1"/>
      </top>
      <bottom style="medium">
        <color theme="1"/>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theme="1"/>
      </top>
      <bottom style="medium">
        <color rgb="FF92D050"/>
      </bottom>
      <diagonal/>
    </border>
    <border>
      <left/>
      <right/>
      <top style="medium">
        <color theme="1"/>
      </top>
      <bottom/>
      <diagonal/>
    </border>
    <border>
      <left/>
      <right/>
      <top style="medium">
        <color indexed="64"/>
      </top>
      <bottom/>
      <diagonal/>
    </border>
    <border>
      <left/>
      <right/>
      <top style="medium">
        <color rgb="FF00B0F0"/>
      </top>
      <bottom/>
      <diagonal/>
    </border>
    <border>
      <left/>
      <right/>
      <top style="medium">
        <color rgb="FF92D050"/>
      </top>
      <bottom/>
      <diagonal/>
    </border>
    <border>
      <left/>
      <right/>
      <top style="medium">
        <color theme="1"/>
      </top>
      <bottom style="thin">
        <color theme="1"/>
      </bottom>
      <diagonal/>
    </border>
    <border>
      <left style="thin">
        <color theme="1"/>
      </left>
      <right/>
      <top style="medium">
        <color theme="1"/>
      </top>
      <bottom style="thin">
        <color theme="1"/>
      </bottom>
      <diagonal/>
    </border>
    <border>
      <left/>
      <right style="medium">
        <color theme="1"/>
      </right>
      <top style="medium">
        <color theme="1"/>
      </top>
      <bottom style="thin">
        <color theme="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s>
  <cellStyleXfs count="154">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2" fillId="0" borderId="0"/>
    <xf numFmtId="0" fontId="2"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cellStyleXfs>
  <cellXfs count="328">
    <xf numFmtId="0" fontId="0" fillId="0" borderId="0" xfId="0"/>
    <xf numFmtId="0" fontId="0" fillId="0" borderId="0" xfId="0" applyFont="1" applyAlignment="1">
      <alignment vertical="top" wrapText="1"/>
    </xf>
    <xf numFmtId="0" fontId="0" fillId="4" borderId="0" xfId="0" applyFont="1" applyFill="1" applyBorder="1" applyAlignment="1">
      <alignment vertical="top" wrapText="1"/>
    </xf>
    <xf numFmtId="0" fontId="0" fillId="0" borderId="0" xfId="0" applyFont="1" applyAlignment="1"/>
    <xf numFmtId="0" fontId="0" fillId="4" borderId="0" xfId="0" applyFont="1" applyFill="1" applyAlignment="1">
      <alignment vertical="top" wrapText="1"/>
    </xf>
    <xf numFmtId="0" fontId="0" fillId="0" borderId="0" xfId="0" applyFont="1" applyAlignment="1">
      <alignment wrapText="1"/>
    </xf>
    <xf numFmtId="0" fontId="0" fillId="0" borderId="0" xfId="0" applyFont="1" applyAlignment="1">
      <alignment horizontal="left" wrapText="1"/>
    </xf>
    <xf numFmtId="0" fontId="0" fillId="4" borderId="0" xfId="0" applyFont="1" applyFill="1" applyBorder="1" applyAlignment="1">
      <alignment vertical="center" wrapText="1"/>
    </xf>
    <xf numFmtId="0" fontId="0" fillId="10" borderId="0" xfId="0" applyFont="1" applyFill="1" applyAlignment="1">
      <alignment vertical="top" wrapText="1"/>
    </xf>
    <xf numFmtId="0" fontId="0" fillId="10" borderId="0" xfId="0" applyFont="1" applyFill="1" applyAlignment="1">
      <alignment wrapText="1"/>
    </xf>
    <xf numFmtId="0" fontId="0" fillId="4" borderId="0" xfId="0" applyFont="1" applyFill="1" applyBorder="1" applyAlignment="1">
      <alignment wrapText="1"/>
    </xf>
    <xf numFmtId="0" fontId="0" fillId="10" borderId="0" xfId="0" applyFont="1" applyFill="1" applyAlignment="1">
      <alignment vertical="center" wrapText="1"/>
    </xf>
    <xf numFmtId="0" fontId="0" fillId="10" borderId="0" xfId="0" applyFont="1" applyFill="1" applyAlignment="1"/>
    <xf numFmtId="0" fontId="0" fillId="0" borderId="0" xfId="0" applyAlignment="1">
      <alignment wrapText="1"/>
    </xf>
    <xf numFmtId="0" fontId="4" fillId="2" borderId="0" xfId="0" applyFont="1" applyFill="1" applyBorder="1" applyAlignment="1">
      <alignment horizontal="center" vertical="center" wrapText="1"/>
    </xf>
    <xf numFmtId="0" fontId="0" fillId="12" borderId="1" xfId="0" applyFont="1" applyFill="1" applyBorder="1" applyAlignment="1">
      <alignment vertical="top" wrapText="1"/>
    </xf>
    <xf numFmtId="0" fontId="5" fillId="12" borderId="1" xfId="0" applyFont="1" applyFill="1" applyBorder="1" applyAlignment="1">
      <alignment horizontal="left" vertical="top" wrapText="1"/>
    </xf>
    <xf numFmtId="0" fontId="5" fillId="13"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13" fillId="0" borderId="1" xfId="0" applyFont="1" applyBorder="1" applyAlignment="1">
      <alignment vertical="top" wrapText="1"/>
    </xf>
    <xf numFmtId="0" fontId="0" fillId="0" borderId="1" xfId="0" applyFont="1" applyBorder="1" applyAlignment="1">
      <alignment vertical="top" wrapText="1"/>
    </xf>
    <xf numFmtId="0" fontId="0" fillId="14" borderId="1" xfId="0" applyFont="1" applyFill="1" applyBorder="1" applyAlignment="1">
      <alignment vertical="top" wrapText="1"/>
    </xf>
    <xf numFmtId="0" fontId="5" fillId="14" borderId="1" xfId="0" applyFont="1" applyFill="1" applyBorder="1" applyAlignment="1">
      <alignment horizontal="left" vertical="top" wrapText="1"/>
    </xf>
    <xf numFmtId="0" fontId="13" fillId="4" borderId="1" xfId="0" applyFont="1" applyFill="1" applyBorder="1" applyAlignment="1">
      <alignment vertical="top" wrapText="1"/>
    </xf>
    <xf numFmtId="0" fontId="0" fillId="4" borderId="1" xfId="0" applyFont="1" applyFill="1" applyBorder="1" applyAlignment="1">
      <alignment horizontal="left" vertical="top" wrapText="1"/>
    </xf>
    <xf numFmtId="0" fontId="0" fillId="4" borderId="1" xfId="0" applyFont="1" applyFill="1" applyBorder="1" applyAlignment="1">
      <alignment vertical="top" wrapText="1"/>
    </xf>
    <xf numFmtId="0" fontId="5" fillId="4" borderId="1" xfId="0" applyFont="1" applyFill="1" applyBorder="1" applyAlignment="1">
      <alignment vertical="top" wrapText="1"/>
    </xf>
    <xf numFmtId="0" fontId="0" fillId="12"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0" fillId="14" borderId="1" xfId="0" applyFont="1" applyFill="1" applyBorder="1" applyAlignment="1">
      <alignment horizontal="left" vertical="top" wrapText="1"/>
    </xf>
    <xf numFmtId="0" fontId="0" fillId="13" borderId="1" xfId="0" applyFont="1" applyFill="1" applyBorder="1" applyAlignment="1">
      <alignment vertical="top" wrapText="1"/>
    </xf>
    <xf numFmtId="0" fontId="5" fillId="14" borderId="1" xfId="0" applyFont="1" applyFill="1" applyBorder="1" applyAlignment="1">
      <alignment vertical="top" wrapText="1"/>
    </xf>
    <xf numFmtId="0" fontId="5" fillId="14" borderId="1" xfId="0" applyFont="1" applyFill="1" applyBorder="1" applyAlignment="1">
      <alignment horizontal="center" vertical="top" wrapText="1"/>
    </xf>
    <xf numFmtId="0" fontId="0" fillId="13"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5" fillId="13" borderId="1" xfId="0" applyFont="1" applyFill="1" applyBorder="1" applyAlignment="1">
      <alignment vertical="top" wrapText="1"/>
    </xf>
    <xf numFmtId="0" fontId="13" fillId="0" borderId="1" xfId="0" applyFont="1" applyBorder="1" applyAlignment="1">
      <alignment horizontal="left" vertical="top" wrapText="1"/>
    </xf>
    <xf numFmtId="0" fontId="5" fillId="12" borderId="1" xfId="0" applyFont="1" applyFill="1" applyBorder="1" applyAlignment="1">
      <alignment vertical="top" wrapText="1"/>
    </xf>
    <xf numFmtId="0" fontId="5" fillId="12" borderId="1" xfId="0" applyFont="1" applyFill="1" applyBorder="1" applyAlignment="1">
      <alignment horizontal="center" vertical="top" wrapText="1"/>
    </xf>
    <xf numFmtId="0" fontId="15" fillId="4" borderId="1" xfId="0" applyFont="1" applyFill="1" applyBorder="1" applyAlignment="1">
      <alignment vertical="top" wrapText="1"/>
    </xf>
    <xf numFmtId="0" fontId="5" fillId="13" borderId="0" xfId="0" applyFont="1" applyFill="1" applyAlignment="1"/>
    <xf numFmtId="0" fontId="7" fillId="14" borderId="1" xfId="0" applyFont="1" applyFill="1" applyBorder="1" applyAlignment="1">
      <alignment horizontal="left" vertical="top" wrapText="1"/>
    </xf>
    <xf numFmtId="0" fontId="5" fillId="15" borderId="1" xfId="0" applyFont="1" applyFill="1" applyBorder="1" applyAlignment="1">
      <alignment horizontal="left" vertical="top" wrapText="1"/>
    </xf>
    <xf numFmtId="0" fontId="5" fillId="13" borderId="1" xfId="0" applyFont="1" applyFill="1" applyBorder="1" applyAlignment="1">
      <alignment horizontal="left" vertical="center" wrapText="1"/>
    </xf>
    <xf numFmtId="0" fontId="5" fillId="12" borderId="1" xfId="0" applyFont="1" applyFill="1" applyBorder="1"/>
    <xf numFmtId="0" fontId="16" fillId="4"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5" fillId="12" borderId="0" xfId="0" applyFont="1" applyFill="1" applyAlignment="1">
      <alignment horizontal="left" vertical="top" wrapText="1"/>
    </xf>
    <xf numFmtId="9" fontId="5" fillId="13" borderId="1" xfId="0" applyNumberFormat="1" applyFont="1" applyFill="1" applyBorder="1" applyAlignment="1">
      <alignment horizontal="left" vertical="top" wrapText="1"/>
    </xf>
    <xf numFmtId="0" fontId="5" fillId="16" borderId="1" xfId="0" applyFont="1" applyFill="1" applyBorder="1" applyAlignment="1">
      <alignment horizontal="left" vertical="top" wrapText="1"/>
    </xf>
    <xf numFmtId="1" fontId="5" fillId="4" borderId="1" xfId="0" applyNumberFormat="1" applyFont="1" applyFill="1" applyBorder="1" applyAlignment="1">
      <alignment horizontal="left" vertical="top" wrapText="1"/>
    </xf>
    <xf numFmtId="0" fontId="0" fillId="0" borderId="1" xfId="0" applyFont="1" applyBorder="1" applyAlignment="1">
      <alignment vertical="top"/>
    </xf>
    <xf numFmtId="0" fontId="7" fillId="14" borderId="1" xfId="0" applyFont="1" applyFill="1" applyBorder="1" applyAlignment="1">
      <alignment vertical="top" wrapText="1"/>
    </xf>
    <xf numFmtId="9" fontId="5" fillId="4" borderId="1" xfId="0" applyNumberFormat="1" applyFont="1" applyFill="1" applyBorder="1" applyAlignment="1">
      <alignment horizontal="left" vertical="top" wrapText="1"/>
    </xf>
    <xf numFmtId="0" fontId="0" fillId="4" borderId="1" xfId="0" applyFont="1" applyFill="1" applyBorder="1" applyAlignment="1">
      <alignment horizontal="left" vertical="top"/>
    </xf>
    <xf numFmtId="0" fontId="5" fillId="0" borderId="1" xfId="0" applyFont="1" applyBorder="1" applyAlignment="1">
      <alignment horizontal="left" vertical="top" wrapText="1"/>
    </xf>
    <xf numFmtId="0" fontId="18" fillId="0" borderId="1" xfId="0" applyFont="1" applyBorder="1" applyAlignment="1">
      <alignment horizontal="left" vertical="top"/>
    </xf>
    <xf numFmtId="0" fontId="0" fillId="0" borderId="1" xfId="0" applyFont="1" applyBorder="1" applyAlignment="1">
      <alignment horizontal="left" vertical="top" wrapText="1"/>
    </xf>
    <xf numFmtId="0" fontId="5" fillId="0" borderId="1" xfId="0" applyFont="1" applyBorder="1" applyAlignment="1">
      <alignment vertical="top" wrapText="1"/>
    </xf>
    <xf numFmtId="0" fontId="19" fillId="14" borderId="1" xfId="0" applyFont="1" applyFill="1" applyBorder="1" applyAlignment="1">
      <alignment horizontal="left" vertical="top" wrapText="1"/>
    </xf>
    <xf numFmtId="0" fontId="0" fillId="13" borderId="0" xfId="0" applyFont="1" applyFill="1" applyAlignment="1">
      <alignment horizontal="left" vertical="top"/>
    </xf>
    <xf numFmtId="0" fontId="0" fillId="0" borderId="0" xfId="0" applyFont="1" applyAlignment="1">
      <alignment horizontal="left" vertical="top" wrapText="1"/>
    </xf>
    <xf numFmtId="0" fontId="0" fillId="0" borderId="0" xfId="0" applyFont="1" applyAlignment="1">
      <alignment vertical="center" wrapText="1"/>
    </xf>
    <xf numFmtId="0" fontId="10" fillId="17" borderId="0" xfId="0" applyFont="1" applyFill="1" applyBorder="1" applyAlignment="1">
      <alignment vertical="center" wrapText="1"/>
    </xf>
    <xf numFmtId="1" fontId="20" fillId="4" borderId="0" xfId="0" applyNumberFormat="1" applyFont="1" applyFill="1" applyBorder="1" applyAlignment="1">
      <alignment vertical="center" wrapText="1"/>
    </xf>
    <xf numFmtId="0" fontId="5" fillId="10" borderId="0" xfId="0" applyFont="1" applyFill="1" applyAlignment="1"/>
    <xf numFmtId="0" fontId="5" fillId="10" borderId="0" xfId="0" applyFont="1" applyFill="1" applyAlignment="1">
      <alignment wrapText="1"/>
    </xf>
    <xf numFmtId="0" fontId="0" fillId="10" borderId="0" xfId="0" applyFill="1"/>
    <xf numFmtId="0" fontId="0" fillId="6" borderId="0" xfId="0" applyFont="1" applyFill="1" applyBorder="1" applyAlignment="1">
      <alignment vertical="top" wrapText="1"/>
    </xf>
    <xf numFmtId="0" fontId="0" fillId="6" borderId="0" xfId="0" applyFont="1" applyFill="1" applyAlignment="1">
      <alignment vertical="top" wrapText="1"/>
    </xf>
    <xf numFmtId="0" fontId="0" fillId="10" borderId="0" xfId="0" applyFont="1" applyFill="1" applyAlignment="1">
      <alignment horizontal="left" wrapText="1"/>
    </xf>
    <xf numFmtId="0" fontId="0" fillId="6" borderId="0" xfId="0" applyFont="1" applyFill="1" applyBorder="1" applyAlignment="1">
      <alignment vertical="center" wrapText="1"/>
    </xf>
    <xf numFmtId="0" fontId="0" fillId="6" borderId="0" xfId="0" applyFont="1" applyFill="1" applyBorder="1" applyAlignment="1">
      <alignment wrapText="1"/>
    </xf>
    <xf numFmtId="0" fontId="0" fillId="3" borderId="6" xfId="0" applyFont="1" applyFill="1" applyBorder="1" applyAlignment="1">
      <alignment horizontal="center" vertical="top" wrapText="1"/>
    </xf>
    <xf numFmtId="0" fontId="0" fillId="3" borderId="2"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6" borderId="2"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6" borderId="2" xfId="0" applyFont="1" applyFill="1" applyBorder="1" applyAlignment="1">
      <alignment horizontal="center" vertical="top" wrapText="1"/>
    </xf>
    <xf numFmtId="0" fontId="5" fillId="6" borderId="7" xfId="0" applyFont="1" applyFill="1" applyBorder="1" applyAlignment="1">
      <alignment horizontal="center" vertical="top" wrapText="1"/>
    </xf>
    <xf numFmtId="0" fontId="0" fillId="7" borderId="6" xfId="0" applyFont="1" applyFill="1" applyBorder="1" applyAlignment="1">
      <alignment horizontal="center" vertical="top" wrapText="1"/>
    </xf>
    <xf numFmtId="0" fontId="0" fillId="7" borderId="2" xfId="0" applyFont="1" applyFill="1" applyBorder="1" applyAlignment="1">
      <alignment horizontal="center" vertical="top" wrapText="1"/>
    </xf>
    <xf numFmtId="0" fontId="5" fillId="7" borderId="2" xfId="0" applyFont="1" applyFill="1" applyBorder="1" applyAlignment="1">
      <alignment horizontal="center" vertical="top" wrapText="1"/>
    </xf>
    <xf numFmtId="0" fontId="0" fillId="6" borderId="6" xfId="0" applyFont="1" applyFill="1" applyBorder="1" applyAlignment="1">
      <alignment horizontal="center" vertical="top" wrapText="1"/>
    </xf>
    <xf numFmtId="0" fontId="0" fillId="6" borderId="2" xfId="0" applyFont="1" applyFill="1" applyBorder="1" applyAlignment="1">
      <alignment horizontal="center" vertical="top" wrapText="1"/>
    </xf>
    <xf numFmtId="0" fontId="6" fillId="6" borderId="2"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7" borderId="2" xfId="0" applyFont="1" applyFill="1" applyBorder="1" applyAlignment="1">
      <alignment horizontal="center" vertical="top"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top" wrapText="1"/>
    </xf>
    <xf numFmtId="0" fontId="5" fillId="5" borderId="2" xfId="0" applyFont="1" applyFill="1" applyBorder="1" applyAlignment="1">
      <alignment horizontal="center" vertical="center" wrapText="1"/>
    </xf>
    <xf numFmtId="0" fontId="5" fillId="3" borderId="2" xfId="0" applyFont="1" applyFill="1" applyBorder="1" applyAlignment="1">
      <alignment horizontal="center"/>
    </xf>
    <xf numFmtId="0" fontId="5" fillId="8" borderId="2" xfId="0" applyFont="1" applyFill="1" applyBorder="1" applyAlignment="1">
      <alignment horizontal="center" vertical="top" wrapText="1"/>
    </xf>
    <xf numFmtId="0" fontId="5" fillId="6" borderId="6" xfId="0" applyFont="1" applyFill="1" applyBorder="1" applyAlignment="1">
      <alignment horizontal="center" vertical="top" wrapText="1"/>
    </xf>
    <xf numFmtId="0" fontId="5" fillId="3" borderId="6" xfId="0" applyFont="1" applyFill="1" applyBorder="1" applyAlignment="1">
      <alignment horizontal="center" vertical="top" wrapText="1"/>
    </xf>
    <xf numFmtId="0" fontId="0" fillId="5" borderId="2" xfId="0" applyFont="1" applyFill="1" applyBorder="1" applyAlignment="1">
      <alignment horizontal="center" vertical="top" wrapText="1"/>
    </xf>
    <xf numFmtId="0" fontId="5" fillId="7" borderId="6" xfId="0" applyFont="1" applyFill="1" applyBorder="1" applyAlignment="1">
      <alignment horizontal="center" vertical="top" wrapText="1"/>
    </xf>
    <xf numFmtId="0" fontId="5" fillId="9" borderId="2" xfId="0" applyFont="1" applyFill="1" applyBorder="1" applyAlignment="1">
      <alignment horizontal="center" vertical="top" wrapText="1"/>
    </xf>
    <xf numFmtId="1" fontId="5" fillId="6" borderId="2" xfId="0" applyNumberFormat="1" applyFont="1" applyFill="1" applyBorder="1" applyAlignment="1">
      <alignment horizontal="center" vertical="center" wrapText="1"/>
    </xf>
    <xf numFmtId="1" fontId="5" fillId="6" borderId="2" xfId="0" applyNumberFormat="1" applyFont="1" applyFill="1" applyBorder="1" applyAlignment="1">
      <alignment horizontal="center" vertical="top" wrapText="1"/>
    </xf>
    <xf numFmtId="0" fontId="0" fillId="10" borderId="2" xfId="0" applyFont="1" applyFill="1" applyBorder="1" applyAlignment="1">
      <alignment horizontal="center" vertical="top"/>
    </xf>
    <xf numFmtId="2" fontId="5" fillId="6" borderId="2" xfId="0" applyNumberFormat="1" applyFont="1" applyFill="1" applyBorder="1" applyAlignment="1">
      <alignment horizontal="center" vertical="top" wrapText="1"/>
    </xf>
    <xf numFmtId="9" fontId="5" fillId="6" borderId="2" xfId="0" applyNumberFormat="1" applyFont="1" applyFill="1" applyBorder="1" applyAlignment="1">
      <alignment horizontal="center" vertical="top" wrapText="1"/>
    </xf>
    <xf numFmtId="0" fontId="0" fillId="6" borderId="2" xfId="0" applyFont="1" applyFill="1" applyBorder="1" applyAlignment="1">
      <alignment horizontal="center" vertical="top"/>
    </xf>
    <xf numFmtId="0" fontId="5" fillId="6" borderId="2" xfId="103" applyFont="1" applyFill="1" applyBorder="1" applyAlignment="1">
      <alignment horizontal="left" vertical="top" wrapText="1"/>
    </xf>
    <xf numFmtId="0" fontId="0" fillId="18" borderId="9" xfId="0" applyFill="1" applyBorder="1" applyAlignment="1">
      <alignment vertical="center" wrapText="1"/>
    </xf>
    <xf numFmtId="0" fontId="0" fillId="19" borderId="15" xfId="0" applyFill="1" applyBorder="1" applyAlignment="1">
      <alignment vertical="center" wrapText="1"/>
    </xf>
    <xf numFmtId="0" fontId="0" fillId="19" borderId="14" xfId="0" applyFill="1" applyBorder="1" applyAlignment="1">
      <alignment vertical="center" wrapText="1"/>
    </xf>
    <xf numFmtId="0" fontId="0" fillId="19" borderId="16" xfId="0" applyFill="1" applyBorder="1" applyAlignment="1">
      <alignment vertical="center" wrapText="1"/>
    </xf>
    <xf numFmtId="0" fontId="0" fillId="0" borderId="0" xfId="0" applyBorder="1" applyAlignment="1">
      <alignment wrapText="1"/>
    </xf>
    <xf numFmtId="0" fontId="0" fillId="20" borderId="24" xfId="0" applyFill="1" applyBorder="1" applyAlignment="1">
      <alignment horizontal="left" vertical="top" wrapText="1"/>
    </xf>
    <xf numFmtId="0" fontId="0" fillId="20" borderId="25" xfId="0" applyFill="1" applyBorder="1" applyAlignment="1">
      <alignment horizontal="left" vertical="top" wrapText="1"/>
    </xf>
    <xf numFmtId="0" fontId="0" fillId="20" borderId="2" xfId="0" applyFill="1" applyBorder="1" applyAlignment="1">
      <alignment horizontal="left" vertical="top" wrapText="1"/>
    </xf>
    <xf numFmtId="0" fontId="0" fillId="20" borderId="21" xfId="0" applyFill="1" applyBorder="1" applyAlignment="1">
      <alignment horizontal="left" vertical="top" wrapText="1"/>
    </xf>
    <xf numFmtId="0" fontId="0" fillId="20" borderId="22" xfId="0" applyFill="1" applyBorder="1" applyAlignment="1">
      <alignment horizontal="left" vertical="top" wrapText="1"/>
    </xf>
    <xf numFmtId="0" fontId="4" fillId="20" borderId="29" xfId="0" applyFont="1" applyFill="1" applyBorder="1" applyAlignment="1">
      <alignment horizontal="left" vertical="top" wrapText="1"/>
    </xf>
    <xf numFmtId="0" fontId="11" fillId="22" borderId="35" xfId="104" applyFont="1" applyFill="1" applyBorder="1" applyAlignment="1">
      <alignment horizontal="left" vertical="top" wrapText="1"/>
    </xf>
    <xf numFmtId="0" fontId="11" fillId="22" borderId="36" xfId="104" applyFont="1" applyFill="1" applyBorder="1" applyAlignment="1">
      <alignment horizontal="left" vertical="top" wrapText="1"/>
    </xf>
    <xf numFmtId="0" fontId="10" fillId="22" borderId="37" xfId="0" applyFont="1" applyFill="1" applyBorder="1" applyAlignment="1">
      <alignment horizontal="left" vertical="top" wrapText="1"/>
    </xf>
    <xf numFmtId="0" fontId="10" fillId="22" borderId="38" xfId="0" applyFont="1" applyFill="1" applyBorder="1" applyAlignment="1">
      <alignment horizontal="left" vertical="top" wrapText="1"/>
    </xf>
    <xf numFmtId="0" fontId="4" fillId="20" borderId="39" xfId="0" applyFont="1" applyFill="1" applyBorder="1" applyAlignment="1">
      <alignment horizontal="left" vertical="top" wrapText="1"/>
    </xf>
    <xf numFmtId="0" fontId="0" fillId="20" borderId="40" xfId="0" applyFill="1" applyBorder="1" applyAlignment="1">
      <alignment horizontal="left" vertical="top" wrapText="1"/>
    </xf>
    <xf numFmtId="0" fontId="0" fillId="20" borderId="41" xfId="0" applyFill="1" applyBorder="1" applyAlignment="1">
      <alignment horizontal="left" vertical="top" wrapText="1"/>
    </xf>
    <xf numFmtId="0" fontId="0" fillId="11" borderId="45" xfId="0" applyFill="1" applyBorder="1" applyAlignment="1">
      <alignment vertical="top" wrapText="1"/>
    </xf>
    <xf numFmtId="0" fontId="0" fillId="11" borderId="47" xfId="0" applyFill="1" applyBorder="1" applyAlignment="1">
      <alignment vertical="top" wrapText="1"/>
    </xf>
    <xf numFmtId="0" fontId="0" fillId="0" borderId="52" xfId="0" applyFont="1" applyBorder="1" applyAlignment="1">
      <alignment vertical="top" wrapText="1"/>
    </xf>
    <xf numFmtId="0" fontId="0" fillId="4" borderId="52" xfId="0" applyFont="1" applyFill="1" applyBorder="1" applyAlignment="1">
      <alignment horizontal="left" vertical="top" wrapText="1"/>
    </xf>
    <xf numFmtId="0" fontId="5" fillId="4" borderId="52" xfId="0" applyFont="1" applyFill="1" applyBorder="1" applyAlignment="1">
      <alignment horizontal="left" vertical="top" wrapText="1"/>
    </xf>
    <xf numFmtId="0" fontId="0" fillId="4" borderId="52" xfId="0" applyFont="1" applyFill="1" applyBorder="1" applyAlignment="1">
      <alignment vertical="top" wrapText="1"/>
    </xf>
    <xf numFmtId="0" fontId="0" fillId="0" borderId="52" xfId="0" applyFont="1" applyBorder="1" applyAlignment="1">
      <alignment vertical="top"/>
    </xf>
    <xf numFmtId="0" fontId="24" fillId="0" borderId="0" xfId="0" applyFont="1" applyAlignment="1">
      <alignment vertical="center"/>
    </xf>
    <xf numFmtId="0" fontId="24" fillId="0" borderId="0" xfId="0" applyFont="1" applyAlignment="1">
      <alignment vertical="center" wrapText="1"/>
    </xf>
    <xf numFmtId="0" fontId="24" fillId="0" borderId="0" xfId="0" applyFont="1" applyAlignment="1"/>
    <xf numFmtId="0" fontId="25" fillId="10" borderId="55" xfId="0" applyFont="1" applyFill="1" applyBorder="1" applyAlignment="1">
      <alignment vertical="top"/>
    </xf>
    <xf numFmtId="0" fontId="0" fillId="0" borderId="1" xfId="0" applyFont="1" applyFill="1" applyBorder="1" applyAlignment="1">
      <alignment vertical="top" wrapText="1"/>
    </xf>
    <xf numFmtId="0" fontId="24" fillId="4" borderId="1" xfId="0" applyFont="1" applyFill="1" applyBorder="1" applyAlignment="1">
      <alignment vertical="top" wrapText="1"/>
    </xf>
    <xf numFmtId="0" fontId="24" fillId="0" borderId="1" xfId="0" applyFont="1" applyFill="1" applyBorder="1" applyAlignment="1">
      <alignment horizontal="left" vertical="top" wrapText="1"/>
    </xf>
    <xf numFmtId="0" fontId="24" fillId="4" borderId="1" xfId="0" applyFont="1" applyFill="1" applyBorder="1" applyAlignment="1">
      <alignment horizontal="left" vertical="top" wrapText="1"/>
    </xf>
    <xf numFmtId="0" fontId="24" fillId="0" borderId="1" xfId="0" applyFont="1" applyFill="1" applyBorder="1" applyAlignment="1">
      <alignment vertical="top" wrapText="1"/>
    </xf>
    <xf numFmtId="0" fontId="26" fillId="0" borderId="1" xfId="0" applyFont="1" applyFill="1" applyBorder="1" applyAlignment="1">
      <alignment vertical="top" wrapText="1"/>
    </xf>
    <xf numFmtId="0" fontId="27" fillId="0" borderId="0" xfId="0" applyFont="1" applyAlignment="1">
      <alignment vertical="top"/>
    </xf>
    <xf numFmtId="0" fontId="27" fillId="0" borderId="0" xfId="0" applyFont="1" applyAlignment="1"/>
    <xf numFmtId="0" fontId="25" fillId="6" borderId="55" xfId="0" applyFont="1" applyFill="1" applyBorder="1" applyAlignment="1">
      <alignment vertical="top"/>
    </xf>
    <xf numFmtId="0" fontId="24" fillId="10" borderId="1" xfId="0" applyFont="1" applyFill="1" applyBorder="1" applyAlignment="1">
      <alignment vertical="top" wrapText="1"/>
    </xf>
    <xf numFmtId="0" fontId="24" fillId="4" borderId="55" xfId="0" applyFont="1" applyFill="1" applyBorder="1" applyAlignment="1">
      <alignment horizontal="left" vertical="top"/>
    </xf>
    <xf numFmtId="0" fontId="24" fillId="10" borderId="1" xfId="0" applyFont="1" applyFill="1" applyBorder="1" applyAlignment="1">
      <alignment horizontal="left" vertical="top" wrapText="1"/>
    </xf>
    <xf numFmtId="0" fontId="24" fillId="0" borderId="1" xfId="0" applyFont="1" applyBorder="1" applyAlignment="1">
      <alignment vertical="top" wrapText="1"/>
    </xf>
    <xf numFmtId="0" fontId="24" fillId="0" borderId="1" xfId="0" applyFont="1" applyBorder="1" applyAlignment="1">
      <alignment horizontal="left" vertical="top" wrapText="1"/>
    </xf>
    <xf numFmtId="0" fontId="24" fillId="0" borderId="1" xfId="0" applyFont="1" applyFill="1" applyBorder="1" applyAlignment="1">
      <alignment horizontal="center" vertical="top" wrapText="1"/>
    </xf>
    <xf numFmtId="0" fontId="26" fillId="0" borderId="1" xfId="0" applyFont="1" applyFill="1" applyBorder="1" applyAlignment="1">
      <alignment horizontal="left" vertical="top" wrapText="1"/>
    </xf>
    <xf numFmtId="0" fontId="24" fillId="0" borderId="1" xfId="0" applyFont="1" applyBorder="1" applyAlignment="1">
      <alignment horizontal="center" vertical="top" wrapText="1"/>
    </xf>
    <xf numFmtId="0" fontId="24" fillId="6"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27" fillId="0" borderId="1" xfId="0" applyFont="1" applyFill="1" applyBorder="1" applyAlignment="1">
      <alignment vertical="top" wrapText="1"/>
    </xf>
    <xf numFmtId="0" fontId="27" fillId="4" borderId="0" xfId="0" applyFont="1" applyFill="1" applyBorder="1" applyAlignment="1">
      <alignment vertical="top"/>
    </xf>
    <xf numFmtId="0" fontId="27" fillId="0" borderId="1" xfId="0" applyFont="1" applyFill="1" applyBorder="1" applyAlignment="1">
      <alignment horizontal="left" vertical="top" wrapText="1"/>
    </xf>
    <xf numFmtId="0" fontId="26" fillId="0" borderId="56" xfId="0" applyFont="1" applyFill="1" applyBorder="1" applyAlignment="1">
      <alignment horizontal="left" vertical="top" wrapText="1"/>
    </xf>
    <xf numFmtId="0" fontId="24" fillId="10" borderId="54" xfId="0" applyFont="1" applyFill="1" applyBorder="1" applyAlignment="1">
      <alignment horizontal="left" vertical="top" wrapText="1"/>
    </xf>
    <xf numFmtId="0" fontId="5" fillId="0" borderId="1" xfId="0" applyFont="1" applyFill="1" applyBorder="1" applyAlignment="1">
      <alignment horizontal="left" vertical="top" wrapText="1"/>
    </xf>
    <xf numFmtId="0" fontId="24" fillId="10" borderId="1" xfId="0" applyFont="1" applyFill="1" applyBorder="1" applyAlignment="1">
      <alignment horizontal="left" vertical="top"/>
    </xf>
    <xf numFmtId="0" fontId="24" fillId="10" borderId="54" xfId="0" applyFont="1" applyFill="1" applyBorder="1" applyAlignment="1">
      <alignment horizontal="left" vertical="top"/>
    </xf>
    <xf numFmtId="0" fontId="27" fillId="6" borderId="1" xfId="0" applyFont="1" applyFill="1" applyBorder="1" applyAlignment="1">
      <alignment horizontal="left" vertical="top" wrapText="1"/>
    </xf>
    <xf numFmtId="0" fontId="27" fillId="10" borderId="1" xfId="0" applyFont="1" applyFill="1" applyBorder="1" applyAlignment="1">
      <alignment horizontal="left" vertical="top" wrapText="1"/>
    </xf>
    <xf numFmtId="0" fontId="27" fillId="10" borderId="1" xfId="0" applyFont="1" applyFill="1" applyBorder="1" applyAlignment="1">
      <alignment horizontal="left" vertical="top"/>
    </xf>
    <xf numFmtId="0" fontId="24" fillId="4" borderId="57" xfId="0" applyFont="1" applyFill="1" applyBorder="1" applyAlignment="1">
      <alignment horizontal="left" vertical="top" wrapText="1"/>
    </xf>
    <xf numFmtId="0" fontId="27" fillId="4" borderId="57" xfId="0" applyFont="1" applyFill="1" applyBorder="1" applyAlignment="1">
      <alignment vertical="top" wrapText="1"/>
    </xf>
    <xf numFmtId="0" fontId="27" fillId="4" borderId="58" xfId="0" applyFont="1" applyFill="1" applyBorder="1" applyAlignment="1">
      <alignment vertical="top" wrapText="1"/>
    </xf>
    <xf numFmtId="0" fontId="27" fillId="4" borderId="1" xfId="0" applyFont="1" applyFill="1" applyBorder="1" applyAlignment="1">
      <alignment vertical="top" wrapText="1"/>
    </xf>
    <xf numFmtId="0" fontId="27" fillId="0" borderId="1" xfId="0" applyFont="1" applyBorder="1" applyAlignment="1">
      <alignment horizontal="left" vertical="top" wrapText="1"/>
    </xf>
    <xf numFmtId="0" fontId="26" fillId="0" borderId="54" xfId="0" applyFont="1" applyFill="1" applyBorder="1" applyAlignment="1">
      <alignment vertical="top" wrapText="1"/>
    </xf>
    <xf numFmtId="0" fontId="24" fillId="10" borderId="1" xfId="0" applyFont="1" applyFill="1" applyBorder="1" applyAlignment="1">
      <alignment horizontal="center" vertical="top" wrapText="1"/>
    </xf>
    <xf numFmtId="0" fontId="23" fillId="10" borderId="1" xfId="0" applyFont="1" applyFill="1" applyBorder="1" applyAlignment="1">
      <alignment horizontal="left" vertical="top" wrapText="1"/>
    </xf>
    <xf numFmtId="0" fontId="26" fillId="0" borderId="56" xfId="0" applyFont="1" applyFill="1" applyBorder="1" applyAlignment="1">
      <alignment vertical="top" wrapText="1"/>
    </xf>
    <xf numFmtId="0" fontId="24" fillId="6" borderId="54" xfId="0" applyFont="1" applyFill="1" applyBorder="1" applyAlignment="1">
      <alignment horizontal="left" vertical="top" wrapText="1"/>
    </xf>
    <xf numFmtId="0" fontId="24" fillId="10" borderId="0" xfId="0" applyFont="1" applyFill="1" applyBorder="1" applyAlignment="1">
      <alignment horizontal="left" vertical="top" wrapText="1"/>
    </xf>
    <xf numFmtId="9" fontId="24" fillId="10" borderId="1" xfId="0" applyNumberFormat="1" applyFont="1" applyFill="1" applyBorder="1" applyAlignment="1">
      <alignment horizontal="left" vertical="top" wrapText="1"/>
    </xf>
    <xf numFmtId="0" fontId="27" fillId="0" borderId="54" xfId="0" applyFont="1" applyFill="1" applyBorder="1" applyAlignment="1">
      <alignment vertical="top" wrapText="1"/>
    </xf>
    <xf numFmtId="0" fontId="27" fillId="0" borderId="0" xfId="0" applyFont="1" applyAlignment="1">
      <alignment vertical="top" wrapText="1"/>
    </xf>
    <xf numFmtId="0" fontId="27" fillId="4" borderId="1" xfId="0" applyFont="1" applyFill="1" applyBorder="1" applyAlignment="1">
      <alignment horizontal="left" vertical="top" wrapText="1"/>
    </xf>
    <xf numFmtId="0" fontId="24" fillId="4" borderId="55" xfId="0" applyFont="1" applyFill="1" applyBorder="1" applyAlignment="1">
      <alignment horizontal="left" vertical="top" wrapText="1"/>
    </xf>
    <xf numFmtId="0" fontId="27" fillId="0" borderId="0" xfId="0" applyFont="1" applyBorder="1" applyAlignment="1">
      <alignment vertical="top" wrapText="1"/>
    </xf>
    <xf numFmtId="0" fontId="27" fillId="0" borderId="1" xfId="0" applyFont="1" applyBorder="1" applyAlignment="1">
      <alignment vertical="top" wrapText="1"/>
    </xf>
    <xf numFmtId="0" fontId="24" fillId="4" borderId="59" xfId="0" applyFont="1" applyFill="1" applyBorder="1" applyAlignment="1">
      <alignment horizontal="left" vertical="top" wrapText="1"/>
    </xf>
    <xf numFmtId="0" fontId="24" fillId="0" borderId="56" xfId="0" applyFont="1" applyFill="1" applyBorder="1" applyAlignment="1">
      <alignment horizontal="left" vertical="top" wrapText="1"/>
    </xf>
    <xf numFmtId="0" fontId="27" fillId="0" borderId="56" xfId="0" applyFont="1" applyBorder="1" applyAlignment="1">
      <alignment vertical="top" wrapText="1"/>
    </xf>
    <xf numFmtId="0" fontId="27" fillId="10" borderId="56" xfId="0" applyFont="1" applyFill="1" applyBorder="1" applyAlignment="1">
      <alignment horizontal="left" vertical="top" wrapText="1"/>
    </xf>
    <xf numFmtId="0" fontId="24" fillId="10" borderId="56" xfId="0" applyFont="1" applyFill="1" applyBorder="1" applyAlignment="1">
      <alignment horizontal="left" vertical="top" wrapText="1"/>
    </xf>
    <xf numFmtId="0" fontId="24" fillId="0" borderId="0" xfId="0" applyFont="1" applyAlignment="1">
      <alignment horizontal="left" vertical="top"/>
    </xf>
    <xf numFmtId="0" fontId="24" fillId="0" borderId="0" xfId="0" applyFont="1" applyAlignment="1">
      <alignment vertical="top" wrapText="1"/>
    </xf>
    <xf numFmtId="0" fontId="24" fillId="0" borderId="0" xfId="0" applyFont="1" applyAlignment="1">
      <alignment horizontal="left" vertical="top" wrapText="1"/>
    </xf>
    <xf numFmtId="0" fontId="24" fillId="10" borderId="0" xfId="0" applyFont="1" applyFill="1" applyAlignment="1">
      <alignment horizontal="left" vertical="top" wrapText="1"/>
    </xf>
    <xf numFmtId="0" fontId="27" fillId="0" borderId="0" xfId="0" applyFont="1" applyAlignment="1">
      <alignment horizontal="left" vertical="top"/>
    </xf>
    <xf numFmtId="0" fontId="27" fillId="0" borderId="0" xfId="0" applyFont="1" applyAlignment="1">
      <alignment horizontal="left" vertical="top" wrapText="1"/>
    </xf>
    <xf numFmtId="0" fontId="27" fillId="0" borderId="0" xfId="0" applyFont="1" applyAlignment="1">
      <alignment horizontal="left"/>
    </xf>
    <xf numFmtId="0" fontId="17" fillId="12" borderId="60" xfId="0" applyFont="1" applyFill="1" applyBorder="1" applyAlignment="1">
      <alignment horizontal="center" vertical="center" wrapText="1"/>
    </xf>
    <xf numFmtId="0" fontId="17" fillId="14" borderId="62" xfId="0" applyFont="1" applyFill="1" applyBorder="1" applyAlignment="1">
      <alignment horizontal="center" vertical="center" wrapText="1"/>
    </xf>
    <xf numFmtId="0" fontId="32" fillId="13" borderId="64" xfId="0" applyFont="1" applyFill="1" applyBorder="1" applyAlignment="1">
      <alignment horizontal="center" vertical="center" wrapText="1"/>
    </xf>
    <xf numFmtId="0" fontId="0" fillId="0" borderId="23" xfId="0" applyBorder="1" applyAlignment="1">
      <alignment wrapText="1"/>
    </xf>
    <xf numFmtId="0" fontId="17" fillId="0" borderId="61"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65" xfId="0" applyFont="1" applyBorder="1" applyAlignment="1">
      <alignment horizontal="center" vertical="center" wrapText="1"/>
    </xf>
    <xf numFmtId="0" fontId="10" fillId="21" borderId="33" xfId="0" applyFont="1" applyFill="1" applyBorder="1" applyAlignment="1">
      <alignment wrapText="1"/>
    </xf>
    <xf numFmtId="0" fontId="0" fillId="21" borderId="45" xfId="0" applyFill="1" applyBorder="1" applyAlignment="1">
      <alignment vertical="top" wrapText="1"/>
    </xf>
    <xf numFmtId="0" fontId="35" fillId="27" borderId="1" xfId="0" applyFont="1" applyFill="1" applyBorder="1" applyAlignment="1">
      <alignment horizontal="center" vertical="center" wrapText="1"/>
    </xf>
    <xf numFmtId="0" fontId="35" fillId="27" borderId="52" xfId="0" applyFont="1" applyFill="1" applyBorder="1" applyAlignment="1">
      <alignment horizontal="center" vertical="center" wrapText="1"/>
    </xf>
    <xf numFmtId="0" fontId="38" fillId="27" borderId="1" xfId="0" applyFont="1" applyFill="1" applyBorder="1" applyAlignment="1">
      <alignment horizontal="center" vertical="center" wrapText="1"/>
    </xf>
    <xf numFmtId="0" fontId="39" fillId="4" borderId="1" xfId="0" applyFont="1" applyFill="1" applyBorder="1" applyAlignment="1">
      <alignment horizontal="left" vertical="top" wrapText="1"/>
    </xf>
    <xf numFmtId="0" fontId="40" fillId="4" borderId="1" xfId="0" applyFont="1" applyFill="1" applyBorder="1" applyAlignment="1">
      <alignment horizontal="left" vertical="top" wrapText="1"/>
    </xf>
    <xf numFmtId="1" fontId="39" fillId="4" borderId="1" xfId="0" applyNumberFormat="1" applyFont="1" applyFill="1" applyBorder="1" applyAlignment="1">
      <alignment horizontal="left" vertical="top" wrapText="1"/>
    </xf>
    <xf numFmtId="0" fontId="39" fillId="4" borderId="1" xfId="0" applyFont="1" applyFill="1" applyBorder="1" applyAlignment="1">
      <alignment vertical="top" wrapText="1"/>
    </xf>
    <xf numFmtId="0" fontId="39" fillId="4" borderId="0" xfId="0" applyFont="1" applyFill="1" applyBorder="1" applyAlignment="1">
      <alignment vertical="top" wrapText="1"/>
    </xf>
    <xf numFmtId="0" fontId="39" fillId="4" borderId="0" xfId="0" applyFont="1" applyFill="1" applyBorder="1" applyAlignment="1">
      <alignment vertical="center" wrapText="1"/>
    </xf>
    <xf numFmtId="0" fontId="39" fillId="4" borderId="0" xfId="0" applyFont="1" applyFill="1" applyBorder="1" applyAlignment="1">
      <alignment wrapText="1"/>
    </xf>
    <xf numFmtId="0" fontId="39" fillId="0" borderId="0" xfId="0" applyFont="1" applyAlignment="1"/>
    <xf numFmtId="0" fontId="41" fillId="4" borderId="1" xfId="0" applyFont="1" applyFill="1" applyBorder="1" applyAlignment="1">
      <alignment horizontal="left" vertical="top" wrapText="1"/>
    </xf>
    <xf numFmtId="0" fontId="39" fillId="4" borderId="1" xfId="0" applyFont="1" applyFill="1" applyBorder="1" applyAlignment="1">
      <alignment horizontal="left" vertical="center" wrapText="1"/>
    </xf>
    <xf numFmtId="0" fontId="40" fillId="4" borderId="1" xfId="0" applyFont="1" applyFill="1" applyBorder="1" applyAlignment="1">
      <alignment horizontal="left" vertical="center" wrapText="1"/>
    </xf>
    <xf numFmtId="1" fontId="39" fillId="4" borderId="1" xfId="0" applyNumberFormat="1" applyFont="1" applyFill="1" applyBorder="1" applyAlignment="1">
      <alignment horizontal="left" vertical="center" wrapText="1"/>
    </xf>
    <xf numFmtId="0" fontId="39" fillId="4" borderId="1" xfId="0" applyFont="1" applyFill="1" applyBorder="1" applyAlignment="1">
      <alignment vertical="center" wrapText="1"/>
    </xf>
    <xf numFmtId="0" fontId="42" fillId="4" borderId="1" xfId="0" applyFont="1" applyFill="1" applyBorder="1" applyAlignment="1">
      <alignment horizontal="left" vertical="center" wrapText="1"/>
    </xf>
    <xf numFmtId="0" fontId="39" fillId="7" borderId="1" xfId="0" applyFont="1" applyFill="1" applyBorder="1" applyAlignment="1">
      <alignment horizontal="left" vertical="top" wrapText="1"/>
    </xf>
    <xf numFmtId="1" fontId="39" fillId="4" borderId="0" xfId="0" applyNumberFormat="1" applyFont="1" applyFill="1" applyBorder="1" applyAlignment="1">
      <alignment vertical="center" wrapText="1"/>
    </xf>
    <xf numFmtId="0" fontId="35" fillId="27" borderId="3" xfId="0" applyFont="1" applyFill="1" applyBorder="1" applyAlignment="1">
      <alignment horizontal="center" vertical="center" textRotation="90" wrapText="1"/>
    </xf>
    <xf numFmtId="0" fontId="35" fillId="27" borderId="4" xfId="0" applyFont="1" applyFill="1" applyBorder="1" applyAlignment="1">
      <alignment horizontal="center" vertical="center" textRotation="90" wrapText="1"/>
    </xf>
    <xf numFmtId="0" fontId="35" fillId="27" borderId="5" xfId="0" applyFont="1" applyFill="1" applyBorder="1" applyAlignment="1">
      <alignment horizontal="center" vertical="center" textRotation="90" wrapText="1"/>
    </xf>
    <xf numFmtId="0" fontId="31" fillId="27" borderId="53" xfId="0" applyFont="1" applyFill="1" applyBorder="1" applyAlignment="1">
      <alignment horizontal="center" vertical="center" wrapText="1"/>
    </xf>
    <xf numFmtId="0" fontId="31" fillId="27" borderId="54" xfId="0" applyFont="1" applyFill="1" applyBorder="1" applyAlignment="1">
      <alignment horizontal="center" vertical="center" wrapText="1"/>
    </xf>
    <xf numFmtId="0" fontId="0" fillId="0" borderId="34" xfId="0" applyBorder="1" applyAlignment="1">
      <alignment wrapText="1"/>
    </xf>
    <xf numFmtId="0" fontId="0" fillId="0" borderId="70" xfId="0" applyBorder="1" applyAlignment="1">
      <alignment wrapText="1"/>
    </xf>
    <xf numFmtId="0" fontId="36" fillId="26" borderId="66" xfId="0" applyFont="1" applyFill="1" applyBorder="1" applyAlignment="1">
      <alignment horizontal="center" vertical="center" wrapText="1"/>
    </xf>
    <xf numFmtId="0" fontId="17" fillId="12" borderId="77" xfId="0" applyFont="1" applyFill="1" applyBorder="1" applyAlignment="1">
      <alignment horizontal="center" vertical="center" wrapText="1"/>
    </xf>
    <xf numFmtId="0" fontId="17" fillId="14" borderId="77" xfId="0" applyFont="1" applyFill="1" applyBorder="1" applyAlignment="1">
      <alignment horizontal="center" vertical="center" wrapText="1"/>
    </xf>
    <xf numFmtId="0" fontId="17" fillId="0" borderId="77" xfId="0" applyFont="1" applyBorder="1" applyAlignment="1">
      <alignment horizontal="center" vertical="center" wrapText="1"/>
    </xf>
    <xf numFmtId="0" fontId="32" fillId="13" borderId="76" xfId="0" applyFont="1" applyFill="1" applyBorder="1" applyAlignment="1">
      <alignment horizontal="center" vertical="center" wrapText="1"/>
    </xf>
    <xf numFmtId="0" fontId="2" fillId="10" borderId="0" xfId="0" applyFont="1" applyFill="1"/>
    <xf numFmtId="37" fontId="2" fillId="10" borderId="0" xfId="0" applyNumberFormat="1" applyFont="1" applyFill="1" applyAlignment="1">
      <alignment horizontal="left"/>
    </xf>
    <xf numFmtId="164" fontId="2" fillId="10" borderId="0" xfId="0" applyNumberFormat="1" applyFont="1" applyFill="1" applyAlignment="1">
      <alignment horizontal="left"/>
    </xf>
    <xf numFmtId="0" fontId="0" fillId="10" borderId="0" xfId="0" applyFill="1" applyAlignment="1">
      <alignment horizontal="center" wrapText="1"/>
    </xf>
    <xf numFmtId="0" fontId="24" fillId="6" borderId="55" xfId="0" applyFont="1" applyFill="1" applyBorder="1" applyAlignment="1">
      <alignment horizontal="left" vertical="top"/>
    </xf>
    <xf numFmtId="0" fontId="13" fillId="6" borderId="1" xfId="0" applyFont="1" applyFill="1" applyBorder="1" applyAlignment="1">
      <alignment horizontal="left" vertical="top" wrapText="1"/>
    </xf>
    <xf numFmtId="0" fontId="0" fillId="10" borderId="1" xfId="0" applyFont="1" applyFill="1" applyBorder="1" applyAlignment="1">
      <alignment vertical="top" wrapText="1"/>
    </xf>
    <xf numFmtId="0" fontId="24" fillId="6" borderId="1" xfId="0" applyFont="1" applyFill="1" applyBorder="1" applyAlignment="1">
      <alignment vertical="top" wrapText="1"/>
    </xf>
    <xf numFmtId="0" fontId="24" fillId="0" borderId="55" xfId="0" applyFont="1" applyFill="1" applyBorder="1" applyAlignment="1">
      <alignment horizontal="left" vertical="top"/>
    </xf>
    <xf numFmtId="0" fontId="27" fillId="10" borderId="0" xfId="0" applyFont="1" applyFill="1" applyAlignment="1">
      <alignment vertical="top"/>
    </xf>
    <xf numFmtId="0" fontId="27" fillId="6" borderId="0" xfId="0" applyFont="1" applyFill="1" applyBorder="1" applyAlignment="1">
      <alignment vertical="top"/>
    </xf>
    <xf numFmtId="0" fontId="24" fillId="6" borderId="55" xfId="0" applyFont="1" applyFill="1" applyBorder="1" applyAlignment="1">
      <alignment vertical="top" wrapText="1"/>
    </xf>
    <xf numFmtId="0" fontId="5" fillId="10" borderId="1" xfId="0" applyFont="1" applyFill="1" applyBorder="1" applyAlignment="1">
      <alignment horizontal="left" vertical="top" wrapText="1"/>
    </xf>
    <xf numFmtId="0" fontId="27" fillId="6" borderId="57" xfId="0" applyFont="1" applyFill="1" applyBorder="1" applyAlignment="1">
      <alignment vertical="top" wrapText="1"/>
    </xf>
    <xf numFmtId="0" fontId="26" fillId="10" borderId="1" xfId="0" applyFont="1" applyFill="1" applyBorder="1" applyAlignment="1">
      <alignment vertical="top" wrapText="1"/>
    </xf>
    <xf numFmtId="0" fontId="27" fillId="10" borderId="0" xfId="0" applyFont="1" applyFill="1" applyAlignment="1"/>
    <xf numFmtId="0" fontId="27" fillId="6" borderId="1" xfId="0" applyFont="1" applyFill="1" applyBorder="1" applyAlignment="1">
      <alignment vertical="top" wrapText="1"/>
    </xf>
    <xf numFmtId="0" fontId="5" fillId="10" borderId="1" xfId="0" applyFont="1" applyFill="1" applyBorder="1" applyAlignment="1">
      <alignment vertical="top" wrapText="1"/>
    </xf>
    <xf numFmtId="0" fontId="24" fillId="10" borderId="55" xfId="0" applyFont="1" applyFill="1" applyBorder="1" applyAlignment="1">
      <alignment horizontal="left" vertical="top"/>
    </xf>
    <xf numFmtId="0" fontId="27" fillId="6" borderId="55" xfId="0" applyFont="1" applyFill="1" applyBorder="1" applyAlignment="1">
      <alignment vertical="top"/>
    </xf>
    <xf numFmtId="0" fontId="24" fillId="6" borderId="1" xfId="0" applyFont="1" applyFill="1" applyBorder="1" applyAlignment="1">
      <alignment horizontal="left" wrapText="1"/>
    </xf>
    <xf numFmtId="9" fontId="24" fillId="6" borderId="1" xfId="0" applyNumberFormat="1" applyFont="1" applyFill="1" applyBorder="1" applyAlignment="1">
      <alignment horizontal="left" vertical="top" wrapText="1"/>
    </xf>
    <xf numFmtId="0" fontId="24" fillId="6" borderId="1" xfId="0" applyFont="1" applyFill="1" applyBorder="1" applyAlignment="1">
      <alignment horizontal="left" vertical="top"/>
    </xf>
    <xf numFmtId="0" fontId="22" fillId="10" borderId="1" xfId="0" applyFont="1" applyFill="1" applyBorder="1" applyAlignment="1">
      <alignment horizontal="left" vertical="top" wrapText="1"/>
    </xf>
    <xf numFmtId="0" fontId="8" fillId="0" borderId="1" xfId="153" applyFont="1" applyFill="1" applyBorder="1" applyAlignment="1">
      <alignment vertical="top" wrapText="1"/>
    </xf>
    <xf numFmtId="0" fontId="8" fillId="0" borderId="1" xfId="153" applyFont="1" applyFill="1" applyBorder="1" applyAlignment="1">
      <alignment horizontal="left" vertical="top" wrapText="1"/>
    </xf>
    <xf numFmtId="0" fontId="27" fillId="0" borderId="1" xfId="0" applyFont="1" applyBorder="1" applyAlignment="1">
      <alignment horizontal="center" vertical="top" wrapText="1"/>
    </xf>
    <xf numFmtId="0" fontId="27" fillId="0" borderId="1" xfId="0" applyFont="1" applyFill="1" applyBorder="1" applyAlignment="1">
      <alignment horizontal="center" vertical="top" wrapText="1"/>
    </xf>
    <xf numFmtId="0" fontId="27" fillId="10" borderId="1" xfId="0" applyFont="1" applyFill="1" applyBorder="1" applyAlignment="1">
      <alignment horizontal="center" vertical="top" wrapText="1"/>
    </xf>
    <xf numFmtId="0" fontId="1" fillId="10" borderId="0" xfId="0" applyFont="1" applyFill="1"/>
    <xf numFmtId="37" fontId="8" fillId="10" borderId="0" xfId="153" applyNumberFormat="1" applyFill="1" applyAlignment="1">
      <alignment horizontal="left"/>
    </xf>
    <xf numFmtId="0" fontId="36" fillId="26" borderId="66" xfId="0" applyFont="1" applyFill="1" applyBorder="1" applyAlignment="1">
      <alignment horizontal="center" vertical="center" wrapText="1"/>
    </xf>
    <xf numFmtId="0" fontId="34" fillId="26" borderId="67" xfId="0" applyFont="1" applyFill="1" applyBorder="1" applyAlignment="1">
      <alignment horizontal="center" vertical="center" wrapText="1"/>
    </xf>
    <xf numFmtId="0" fontId="37" fillId="26" borderId="0" xfId="0" applyFont="1" applyFill="1" applyAlignment="1">
      <alignment vertical="center" wrapText="1"/>
    </xf>
    <xf numFmtId="0" fontId="10" fillId="26" borderId="0" xfId="0" applyFont="1" applyFill="1" applyAlignment="1">
      <alignment vertical="center" wrapText="1"/>
    </xf>
    <xf numFmtId="0" fontId="0" fillId="10" borderId="0" xfId="0" applyFill="1" applyAlignment="1">
      <alignment horizontal="center" wrapText="1"/>
    </xf>
    <xf numFmtId="0" fontId="0" fillId="0" borderId="68" xfId="0" applyBorder="1" applyAlignment="1">
      <alignment horizontal="center" wrapText="1"/>
    </xf>
    <xf numFmtId="0" fontId="0" fillId="0" borderId="69" xfId="0" applyBorder="1" applyAlignment="1">
      <alignment horizontal="center" wrapText="1"/>
    </xf>
    <xf numFmtId="0" fontId="0" fillId="0" borderId="34" xfId="0" applyBorder="1" applyAlignment="1">
      <alignment horizontal="center" wrapText="1"/>
    </xf>
    <xf numFmtId="0" fontId="0" fillId="0" borderId="71" xfId="0" applyBorder="1" applyAlignment="1">
      <alignment horizontal="center" wrapText="1"/>
    </xf>
    <xf numFmtId="0" fontId="0" fillId="0" borderId="0" xfId="0" applyAlignment="1">
      <alignment horizontal="center" wrapText="1"/>
    </xf>
    <xf numFmtId="0" fontId="0" fillId="0" borderId="72" xfId="0" applyBorder="1" applyAlignment="1">
      <alignment horizontal="center" wrapText="1"/>
    </xf>
    <xf numFmtId="0" fontId="0" fillId="0" borderId="13" xfId="0" applyBorder="1" applyAlignment="1">
      <alignment horizontal="center" wrapText="1"/>
    </xf>
    <xf numFmtId="0" fontId="33" fillId="0" borderId="69" xfId="0" applyFont="1" applyBorder="1" applyAlignment="1">
      <alignment horizontal="left" vertical="center" wrapText="1"/>
    </xf>
    <xf numFmtId="0" fontId="33" fillId="0" borderId="0" xfId="0" applyFont="1" applyBorder="1" applyAlignment="1">
      <alignment horizontal="left" vertical="center" wrapText="1"/>
    </xf>
    <xf numFmtId="0" fontId="33" fillId="0" borderId="69" xfId="0" applyFont="1" applyBorder="1" applyAlignment="1">
      <alignment horizontal="center" vertical="center" wrapText="1"/>
    </xf>
    <xf numFmtId="0" fontId="33" fillId="0" borderId="0" xfId="0" applyFont="1" applyBorder="1" applyAlignment="1">
      <alignment horizontal="center" vertical="center" wrapText="1"/>
    </xf>
    <xf numFmtId="0" fontId="0" fillId="20" borderId="42" xfId="0" applyFill="1" applyBorder="1" applyAlignment="1">
      <alignment horizontal="left" vertical="top" wrapText="1"/>
    </xf>
    <xf numFmtId="0" fontId="0" fillId="20" borderId="43" xfId="0" applyFill="1" applyBorder="1" applyAlignment="1">
      <alignment horizontal="left" vertical="top" wrapText="1"/>
    </xf>
    <xf numFmtId="0" fontId="0" fillId="20" borderId="46" xfId="0" applyFill="1" applyBorder="1" applyAlignment="1">
      <alignment horizontal="left" vertical="top" wrapText="1"/>
    </xf>
    <xf numFmtId="0" fontId="11" fillId="22" borderId="74" xfId="104" applyFont="1" applyFill="1" applyBorder="1" applyAlignment="1">
      <alignment horizontal="left" vertical="top" wrapText="1"/>
    </xf>
    <xf numFmtId="0" fontId="11" fillId="22" borderId="73" xfId="104" applyFont="1" applyFill="1" applyBorder="1" applyAlignment="1">
      <alignment horizontal="left" vertical="top" wrapText="1"/>
    </xf>
    <xf numFmtId="0" fontId="11" fillId="22" borderId="75" xfId="104" applyFont="1" applyFill="1" applyBorder="1" applyAlignment="1">
      <alignment horizontal="left" vertical="top" wrapText="1"/>
    </xf>
    <xf numFmtId="0" fontId="0" fillId="20" borderId="48" xfId="0" applyFill="1" applyBorder="1" applyAlignment="1">
      <alignment horizontal="left" vertical="top" wrapText="1"/>
    </xf>
    <xf numFmtId="0" fontId="0" fillId="20" borderId="49" xfId="0" applyFill="1" applyBorder="1" applyAlignment="1">
      <alignment horizontal="left" vertical="top" wrapText="1"/>
    </xf>
    <xf numFmtId="0" fontId="0" fillId="20" borderId="51" xfId="0" applyFill="1" applyBorder="1" applyAlignment="1">
      <alignment horizontal="left" vertical="top" wrapText="1"/>
    </xf>
    <xf numFmtId="0" fontId="0" fillId="11" borderId="42" xfId="0" applyFill="1" applyBorder="1" applyAlignment="1">
      <alignment horizontal="left" vertical="top" wrapText="1"/>
    </xf>
    <xf numFmtId="0" fontId="0" fillId="11" borderId="43" xfId="0" applyFill="1" applyBorder="1" applyAlignment="1">
      <alignment horizontal="left" vertical="top" wrapText="1"/>
    </xf>
    <xf numFmtId="0" fontId="10" fillId="18" borderId="8" xfId="0" applyFont="1" applyFill="1" applyBorder="1" applyAlignment="1">
      <alignment vertical="top" wrapText="1"/>
    </xf>
    <xf numFmtId="0" fontId="10" fillId="18" borderId="12" xfId="0" applyFont="1" applyFill="1" applyBorder="1" applyAlignment="1">
      <alignment vertical="top" wrapText="1"/>
    </xf>
    <xf numFmtId="0" fontId="0" fillId="18" borderId="10" xfId="0" applyFill="1" applyBorder="1" applyAlignment="1">
      <alignment horizontal="left" vertical="center" wrapText="1"/>
    </xf>
    <xf numFmtId="0" fontId="0" fillId="18" borderId="11" xfId="0" applyFill="1" applyBorder="1" applyAlignment="1">
      <alignment horizontal="left" vertical="center" wrapText="1"/>
    </xf>
    <xf numFmtId="0" fontId="0" fillId="18" borderId="9" xfId="0" applyFill="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10" fillId="20" borderId="30" xfId="0" applyFont="1" applyFill="1" applyBorder="1" applyAlignment="1">
      <alignment horizontal="left" vertical="top" wrapText="1"/>
    </xf>
    <xf numFmtId="0" fontId="10" fillId="20" borderId="31" xfId="0" applyFont="1" applyFill="1" applyBorder="1" applyAlignment="1">
      <alignment horizontal="left" vertical="top" wrapText="1"/>
    </xf>
    <xf numFmtId="0" fontId="10" fillId="20" borderId="32" xfId="0" applyFont="1" applyFill="1" applyBorder="1" applyAlignment="1">
      <alignment horizontal="left" vertical="top" wrapText="1"/>
    </xf>
    <xf numFmtId="0" fontId="10" fillId="23" borderId="30" xfId="0" applyFont="1" applyFill="1" applyBorder="1" applyAlignment="1">
      <alignment horizontal="left" vertical="top" wrapText="1"/>
    </xf>
    <xf numFmtId="0" fontId="10" fillId="23" borderId="31" xfId="0" applyFont="1" applyFill="1" applyBorder="1" applyAlignment="1">
      <alignment horizontal="left" vertical="top" wrapText="1"/>
    </xf>
    <xf numFmtId="0" fontId="10" fillId="23" borderId="32" xfId="0" applyFont="1" applyFill="1" applyBorder="1" applyAlignment="1">
      <alignment horizontal="left" vertical="top" wrapText="1"/>
    </xf>
    <xf numFmtId="0" fontId="0" fillId="23" borderId="26" xfId="0" applyFont="1" applyFill="1" applyBorder="1" applyAlignment="1">
      <alignment horizontal="left" vertical="top" wrapText="1"/>
    </xf>
    <xf numFmtId="0" fontId="0" fillId="23" borderId="27" xfId="0" applyFont="1" applyFill="1" applyBorder="1" applyAlignment="1">
      <alignment horizontal="left" vertical="top" wrapText="1"/>
    </xf>
    <xf numFmtId="0" fontId="0" fillId="23" borderId="28" xfId="0" applyFont="1" applyFill="1" applyBorder="1" applyAlignment="1">
      <alignment horizontal="left" vertical="top" wrapText="1"/>
    </xf>
    <xf numFmtId="0" fontId="10" fillId="19" borderId="14" xfId="0" applyFont="1" applyFill="1" applyBorder="1" applyAlignment="1">
      <alignment vertical="top" wrapText="1"/>
    </xf>
    <xf numFmtId="0" fontId="10" fillId="19" borderId="19" xfId="0" applyFont="1" applyFill="1" applyBorder="1" applyAlignment="1">
      <alignment vertical="top" wrapText="1"/>
    </xf>
    <xf numFmtId="0" fontId="10" fillId="19" borderId="20" xfId="0" applyFont="1" applyFill="1" applyBorder="1" applyAlignment="1">
      <alignment vertical="top" wrapText="1"/>
    </xf>
    <xf numFmtId="0" fontId="0" fillId="19" borderId="16" xfId="0" applyFill="1" applyBorder="1" applyAlignment="1">
      <alignment horizontal="left" vertical="center" wrapText="1"/>
    </xf>
    <xf numFmtId="0" fontId="0" fillId="19" borderId="17" xfId="0" applyFill="1" applyBorder="1" applyAlignment="1">
      <alignment horizontal="left" vertical="center" wrapText="1"/>
    </xf>
    <xf numFmtId="0" fontId="0" fillId="19" borderId="18" xfId="0" applyFill="1" applyBorder="1" applyAlignment="1">
      <alignment horizontal="left" vertical="center" wrapText="1"/>
    </xf>
    <xf numFmtId="0" fontId="0" fillId="21" borderId="42" xfId="0" applyFill="1" applyBorder="1" applyAlignment="1">
      <alignment horizontal="left" vertical="top" wrapText="1"/>
    </xf>
    <xf numFmtId="0" fontId="0" fillId="21" borderId="43" xfId="0" applyFill="1" applyBorder="1" applyAlignment="1">
      <alignment horizontal="left" vertical="top" wrapText="1"/>
    </xf>
    <xf numFmtId="0" fontId="0" fillId="21" borderId="44" xfId="0" applyFill="1" applyBorder="1" applyAlignment="1">
      <alignment horizontal="left" vertical="top" wrapText="1"/>
    </xf>
    <xf numFmtId="0" fontId="10" fillId="21" borderId="73" xfId="0" applyFont="1" applyFill="1" applyBorder="1" applyAlignment="1">
      <alignment horizontal="center" wrapText="1"/>
    </xf>
    <xf numFmtId="0" fontId="10" fillId="24" borderId="26" xfId="0" applyFont="1" applyFill="1" applyBorder="1" applyAlignment="1">
      <alignment horizontal="left" wrapText="1"/>
    </xf>
    <xf numFmtId="0" fontId="10" fillId="24" borderId="27" xfId="0" applyFont="1" applyFill="1" applyBorder="1" applyAlignment="1">
      <alignment horizontal="left" wrapText="1"/>
    </xf>
    <xf numFmtId="0" fontId="0" fillId="11" borderId="48" xfId="0" applyFill="1" applyBorder="1" applyAlignment="1">
      <alignment horizontal="left" vertical="top" wrapText="1"/>
    </xf>
    <xf numFmtId="0" fontId="0" fillId="11" borderId="49" xfId="0" applyFill="1" applyBorder="1" applyAlignment="1">
      <alignment horizontal="left" vertical="top" wrapText="1"/>
    </xf>
    <xf numFmtId="0" fontId="0" fillId="11" borderId="44" xfId="0" applyFill="1" applyBorder="1" applyAlignment="1">
      <alignment horizontal="left" vertical="top" wrapText="1"/>
    </xf>
    <xf numFmtId="0" fontId="0" fillId="25" borderId="42" xfId="0" applyFill="1" applyBorder="1" applyAlignment="1">
      <alignment horizontal="left" vertical="top" wrapText="1"/>
    </xf>
    <xf numFmtId="0" fontId="0" fillId="25" borderId="43" xfId="0" applyFill="1" applyBorder="1" applyAlignment="1">
      <alignment horizontal="left" vertical="top" wrapText="1"/>
    </xf>
    <xf numFmtId="0" fontId="0" fillId="11" borderId="50" xfId="0" applyFill="1" applyBorder="1" applyAlignment="1">
      <alignment horizontal="left" vertical="top" wrapText="1"/>
    </xf>
  </cellXfs>
  <cellStyles count="15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cellStyle name="Normal" xfId="0" builtinId="0"/>
    <cellStyle name="Normal 2" xfId="103" xr:uid="{00000000-0005-0000-0000-000097000000}"/>
    <cellStyle name="Normal 3" xfId="104" xr:uid="{00000000-0005-0000-0000-000098000000}"/>
  </cellStyles>
  <dxfs count="20">
    <dxf>
      <font>
        <b val="0"/>
        <i val="0"/>
        <strike val="0"/>
        <condense val="0"/>
        <extend val="0"/>
        <outline val="0"/>
        <shadow val="0"/>
        <u/>
        <vertAlign val="baseline"/>
        <sz val="11"/>
        <color rgb="FF0000FF"/>
        <name val="Calibri"/>
        <family val="2"/>
        <scheme val="minor"/>
      </font>
      <fill>
        <patternFill patternType="none">
          <fgColor rgb="FFFFFFFF"/>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minor"/>
      </font>
      <fill>
        <patternFill patternType="none">
          <bgColor auto="1"/>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minor"/>
      </font>
      <fill>
        <patternFill patternType="none">
          <bgColor auto="1"/>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minor"/>
      </font>
      <fill>
        <patternFill patternType="none">
          <bgColor auto="1"/>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minor"/>
      </font>
      <fill>
        <patternFill patternType="none">
          <bgColor auto="1"/>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minor"/>
      </font>
      <fill>
        <patternFill patternType="none">
          <bgColor auto="1"/>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minor"/>
      </font>
      <fill>
        <patternFill patternType="none">
          <bgColor auto="1"/>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minor"/>
      </font>
      <fill>
        <patternFill patternType="none">
          <bgColor auto="1"/>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minor"/>
      </font>
      <fill>
        <patternFill patternType="none">
          <bgColor auto="1"/>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minor"/>
      </font>
      <fill>
        <patternFill patternType="none">
          <bgColor auto="1"/>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minor"/>
      </font>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minor"/>
      </font>
      <fill>
        <patternFill patternType="solid">
          <fgColor rgb="FFFFFFFF"/>
          <bgColor rgb="FFFFFFFF"/>
        </patternFill>
      </fill>
      <alignment horizontal="left" vertical="top" textRotation="0" wrapText="1" indent="0" justifyLastLine="0" shrinkToFit="0" readingOrder="0"/>
      <border diagonalUp="0" diagonalDown="0" outline="0">
        <left/>
        <right style="thin">
          <color rgb="FF000000"/>
        </right>
        <top style="thin">
          <color rgb="FF000000"/>
        </top>
        <bottom style="thin">
          <color rgb="FF000000"/>
        </bottom>
      </border>
    </dxf>
    <dxf>
      <border outline="0">
        <left style="thin">
          <color rgb="FF000000"/>
        </left>
        <right style="thin">
          <color rgb="FF000000"/>
        </right>
        <top style="thin">
          <color rgb="FF000000"/>
        </top>
        <bottom style="thin">
          <color rgb="FF000000"/>
        </bottom>
      </border>
    </dxf>
    <dxf>
      <font>
        <strike val="0"/>
        <outline val="0"/>
        <shadow val="0"/>
        <vertAlign val="baseline"/>
        <sz val="11"/>
        <name val="Calibri"/>
        <family val="2"/>
      </font>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rgb="FF95B3D7"/>
          <bgColor rgb="FF002060"/>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0</xdr:row>
      <xdr:rowOff>314325</xdr:rowOff>
    </xdr:from>
    <xdr:to>
      <xdr:col>7</xdr:col>
      <xdr:colOff>666443</xdr:colOff>
      <xdr:row>0</xdr:row>
      <xdr:rowOff>845060</xdr:rowOff>
    </xdr:to>
    <xdr:pic>
      <xdr:nvPicPr>
        <xdr:cNvPr id="2" name="Picture 1">
          <a:extLst>
            <a:ext uri="{FF2B5EF4-FFF2-40B4-BE49-F238E27FC236}">
              <a16:creationId xmlns:a16="http://schemas.microsoft.com/office/drawing/2014/main" id="{1BF60C02-3136-4B55-A94D-419F2E7FAB88}"/>
            </a:ext>
          </a:extLst>
        </xdr:cNvPr>
        <xdr:cNvPicPr>
          <a:picLocks noChangeAspect="1"/>
        </xdr:cNvPicPr>
      </xdr:nvPicPr>
      <xdr:blipFill>
        <a:blip xmlns:r="http://schemas.openxmlformats.org/officeDocument/2006/relationships" r:embed="rId1"/>
        <a:stretch>
          <a:fillRect/>
        </a:stretch>
      </xdr:blipFill>
      <xdr:spPr>
        <a:xfrm>
          <a:off x="6934200" y="314325"/>
          <a:ext cx="3190568" cy="5307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238313-A445-49C7-A05D-90844C92FD66}" name="Table13" displayName="Table13" ref="A1:P151" totalsRowShown="0" headerRowDxfId="19" dataDxfId="17" headerRowBorderDxfId="18" tableBorderDxfId="16">
  <autoFilter ref="A1:P151" xr:uid="{5D45A3F0-722E-4781-8AF2-FD9CD219E891}"/>
  <sortState xmlns:xlrd2="http://schemas.microsoft.com/office/spreadsheetml/2017/richdata2" ref="A2:P151">
    <sortCondition ref="A1:A151"/>
  </sortState>
  <tableColumns count="16">
    <tableColumn id="1" xr3:uid="{9C559CAD-E1B9-445A-9A0E-0C5FEE5854DB}" name="Country" dataDxfId="15"/>
    <tableColumn id="2" xr3:uid="{406949E3-EAA3-440E-9A8A-F058A13BC2CD}" name="Case" dataDxfId="14"/>
    <tableColumn id="3" xr3:uid="{3A27E621-DCA6-4F30-B255-450F5D4F8628}" name="Source " dataDxfId="13"/>
    <tableColumn id="5" xr3:uid="{12173047-F51B-4234-8B46-2174CDA4B5A6}" name="Depreciation" dataDxfId="12"/>
    <tableColumn id="6" xr3:uid="{B789C306-E266-4603-9952-0C9CB98FD55A}" name="Corporate income tax and resource rent taxes " dataDxfId="11"/>
    <tableColumn id="7" xr3:uid="{D6D3CC88-16EB-4DF3-912A-4483B070BB4B}" name="Deduction on capital " dataDxfId="10"/>
    <tableColumn id="8" xr3:uid="{80A93DA9-4A74-4DB3-8B78-BDF935E534E9}" name="Loss carry forward" dataDxfId="9"/>
    <tableColumn id="9" xr3:uid="{08BED0EC-3F15-47CF-81C9-551317EDEBEB}" name="Property tax or mining license fee " dataDxfId="8"/>
    <tableColumn id="10" xr3:uid="{440532FD-677B-423B-806A-5FECA4CFCFE0}" name="Royalty rates" dataDxfId="7"/>
    <tableColumn id="11" xr3:uid="{EB71E7A6-7CD2-43F0-A4C3-794060E3ECD5}" name="Tariffs, import, customs, excise duties " dataDxfId="6"/>
    <tableColumn id="12" xr3:uid="{1F77E18D-56C8-492D-A048-5BF641D30BFE}" name="Tax credits and allowances" dataDxfId="5"/>
    <tableColumn id="13" xr3:uid="{EFCBA69A-D924-4685-81E8-D138BFDF5CFD}" name="Tax stability agreement" dataDxfId="4"/>
    <tableColumn id="14" xr3:uid="{BBF6CFB7-0662-4A4A-B8A5-006B105D356D}" name="VAT, sales tax" dataDxfId="3"/>
    <tableColumn id="15" xr3:uid="{CFD2A15A-F171-440D-A880-529676AD4E15}" name="Withholding tax on interest, dividends, royalties, and payments to foreign residents " dataDxfId="2"/>
    <tableColumn id="16" xr3:uid="{825E1DF2-E762-42C3-9251-DB6B31254BCE}" name="Miscellaneous Clauses" dataDxfId="1"/>
    <tableColumn id="17" xr3:uid="{CE4BE99C-AE9D-4B84-B3AA-B5B6737DB4A5}" name="Link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cretariat@igfmining.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impots.cm/uploads/Telechargement/CODEGENERALDESIMPOTS2017.pdf" TargetMode="External"/><Relationship Id="rId117" Type="http://schemas.openxmlformats.org/officeDocument/2006/relationships/hyperlink" Target="http://www.nma.gov.sl/home/wp-content/uploads/2018/09/Mining_Lease_Agreement_Sierramin_Bauxite.pdf" TargetMode="External"/><Relationship Id="rId21" Type="http://schemas.openxmlformats.org/officeDocument/2006/relationships/hyperlink" Target="http://www.resourcecontracts.org/contract/ocds-591adf-6820918614/view" TargetMode="External"/><Relationship Id="rId42" Type="http://schemas.openxmlformats.org/officeDocument/2006/relationships/hyperlink" Target="http://resourcecontracts.org/contract/ocds-591adf-3437474455/view" TargetMode="External"/><Relationship Id="rId47" Type="http://schemas.openxmlformats.org/officeDocument/2006/relationships/hyperlink" Target="http://www.eisourcebook.org/cms/Liberia%20Minerals%20and%20Mining%20Law%202000.pdf" TargetMode="External"/><Relationship Id="rId63" Type="http://schemas.openxmlformats.org/officeDocument/2006/relationships/hyperlink" Target="https://resourcecontracts.org/contract/ocds-591adf-2371500394/view" TargetMode="External"/><Relationship Id="rId68" Type="http://schemas.openxmlformats.org/officeDocument/2006/relationships/hyperlink" Target="http://www.eisourcebook.org/cms/Malawi%20Mines%20and%20Minerals%20Act.pdf" TargetMode="External"/><Relationship Id="rId84" Type="http://schemas.openxmlformats.org/officeDocument/2006/relationships/hyperlink" Target="http://resourcecontracts.org/contract/ocds-591adf-4516755417/view" TargetMode="External"/><Relationship Id="rId89" Type="http://schemas.openxmlformats.org/officeDocument/2006/relationships/hyperlink" Target="http://www.resourcecontracts.org/contract/ocds-591adf-3068184322/view" TargetMode="External"/><Relationship Id="rId112" Type="http://schemas.openxmlformats.org/officeDocument/2006/relationships/hyperlink" Target="http://resourcecontracts.org/contract/ocds-591adf-4340569465/view" TargetMode="External"/><Relationship Id="rId133" Type="http://schemas.openxmlformats.org/officeDocument/2006/relationships/hyperlink" Target="https://www.resourcecontracts.org/contract/ocds-591adf-0639959550/view" TargetMode="External"/><Relationship Id="rId16" Type="http://schemas.openxmlformats.org/officeDocument/2006/relationships/hyperlink" Target="http://resourcecontracts.org/contract/ocds-591adf-0864633129/view" TargetMode="External"/><Relationship Id="rId107" Type="http://schemas.openxmlformats.org/officeDocument/2006/relationships/hyperlink" Target="https://www.resourcecontracts.org/contract/ocds-591adf-4966736928/view" TargetMode="External"/><Relationship Id="rId11" Type="http://schemas.openxmlformats.org/officeDocument/2006/relationships/hyperlink" Target="http://resourcecontracts.org/contract/ocds-591adf-3188330579/view" TargetMode="External"/><Relationship Id="rId32" Type="http://schemas.openxmlformats.org/officeDocument/2006/relationships/hyperlink" Target="http://resourcecontracts.org/contract/ocds-591adf-2862910055/view" TargetMode="External"/><Relationship Id="rId37" Type="http://schemas.openxmlformats.org/officeDocument/2006/relationships/hyperlink" Target="http://mines.gov.gn/docs/PDF/codes/Code_Minier_2011_amende_2013_bilingue_FR-EN.pdf" TargetMode="External"/><Relationship Id="rId53" Type="http://schemas.openxmlformats.org/officeDocument/2006/relationships/hyperlink" Target="https://resourcecontracts.org/contract/ocds-591adf-4909665590/view" TargetMode="External"/><Relationship Id="rId58" Type="http://schemas.openxmlformats.org/officeDocument/2006/relationships/hyperlink" Target="https://resourcecontracts.org/contract/ocds-591adf-3311940054/view" TargetMode="External"/><Relationship Id="rId74" Type="http://schemas.openxmlformats.org/officeDocument/2006/relationships/hyperlink" Target="http://resourcecontracts.org/contract/ocds-591adf-6710616438/view" TargetMode="External"/><Relationship Id="rId79" Type="http://schemas.openxmlformats.org/officeDocument/2006/relationships/hyperlink" Target="http://resourcecontracts.org/contract/ocds-591adf-9755129131/view" TargetMode="External"/><Relationship Id="rId102" Type="http://schemas.openxmlformats.org/officeDocument/2006/relationships/hyperlink" Target="https://www.resourcecontracts.org/contract/ocds-591adf-4621402481/view" TargetMode="External"/><Relationship Id="rId123" Type="http://schemas.openxmlformats.org/officeDocument/2006/relationships/hyperlink" Target="http://www.nma.gov.sl/home/wp-content/uploads/2015/07/Mining-Agreement_koiduHoldings.pdf" TargetMode="External"/><Relationship Id="rId128" Type="http://schemas.openxmlformats.org/officeDocument/2006/relationships/hyperlink" Target="https://resourcecontracts.org/contract/ocds-591adf-9487119280/view" TargetMode="External"/><Relationship Id="rId5" Type="http://schemas.openxmlformats.org/officeDocument/2006/relationships/hyperlink" Target="http://resourcecontracts.org/contract/ocds-591adf-3029744647/view" TargetMode="External"/><Relationship Id="rId90" Type="http://schemas.openxmlformats.org/officeDocument/2006/relationships/hyperlink" Target="http://www.resourcecontracts.org/contract/ocds-591adf-2588426277/view" TargetMode="External"/><Relationship Id="rId95" Type="http://schemas.openxmlformats.org/officeDocument/2006/relationships/hyperlink" Target="http://www.resourcecontracts.org/contract/ocds-591adf-4401416794/view" TargetMode="External"/><Relationship Id="rId14" Type="http://schemas.openxmlformats.org/officeDocument/2006/relationships/hyperlink" Target="https://www.cameroontradehub.cm/uploads/media/loi/0001/01/1d0cf23e7bc4a7a8d3af36ce8b87648ac27cd99b.pdf" TargetMode="External"/><Relationship Id="rId22" Type="http://schemas.openxmlformats.org/officeDocument/2006/relationships/hyperlink" Target="https://www.resourcecontracts.org/contract/ocds-591adf-0748908016/view" TargetMode="External"/><Relationship Id="rId27" Type="http://schemas.openxmlformats.org/officeDocument/2006/relationships/hyperlink" Target="http://resourcecontracts.org/contract/ocds-591adf-9860696363/view" TargetMode="External"/><Relationship Id="rId30" Type="http://schemas.openxmlformats.org/officeDocument/2006/relationships/hyperlink" Target="http://resourcecontracts.org/contract/ocds-591adf-7072066225/view" TargetMode="External"/><Relationship Id="rId35" Type="http://schemas.openxmlformats.org/officeDocument/2006/relationships/hyperlink" Target="http://www.resourcecontracts.org/contract/ocds-591adf-9316230710/view" TargetMode="External"/><Relationship Id="rId43" Type="http://schemas.openxmlformats.org/officeDocument/2006/relationships/hyperlink" Target="http://resourcecontracts.org/contract/ocds-591adf-6187166467/view" TargetMode="External"/><Relationship Id="rId48" Type="http://schemas.openxmlformats.org/officeDocument/2006/relationships/hyperlink" Target="https://resourcecontracts.org/contract/ocds-591adf-5024464049/view" TargetMode="External"/><Relationship Id="rId56" Type="http://schemas.openxmlformats.org/officeDocument/2006/relationships/hyperlink" Target="https://resourcecontracts.org/contract/ocds-591adf-3014822399/view" TargetMode="External"/><Relationship Id="rId64" Type="http://schemas.openxmlformats.org/officeDocument/2006/relationships/hyperlink" Target="http://www.sim.mg/images/documents/textes_lois/fiscalite/CGI_2015.pdf" TargetMode="External"/><Relationship Id="rId69" Type="http://schemas.openxmlformats.org/officeDocument/2006/relationships/hyperlink" Target="https://resourcecontracts.org/contract/ocds-591adf-1002152174/view" TargetMode="External"/><Relationship Id="rId77" Type="http://schemas.openxmlformats.org/officeDocument/2006/relationships/hyperlink" Target="http://resourcecontracts.org/contract/ocds-591adf-9140188790/view" TargetMode="External"/><Relationship Id="rId100" Type="http://schemas.openxmlformats.org/officeDocument/2006/relationships/hyperlink" Target="https://www.lawphil.net/executive/execord/eo1987/eo_226_1987.html" TargetMode="External"/><Relationship Id="rId105" Type="http://schemas.openxmlformats.org/officeDocument/2006/relationships/hyperlink" Target="https://www.resourcecontracts.org/contract/ocds-591adf-3751727488/view" TargetMode="External"/><Relationship Id="rId113" Type="http://schemas.openxmlformats.org/officeDocument/2006/relationships/hyperlink" Target="http://resourcecontracts.org/contract/ocds-591adf-9203596613/view" TargetMode="External"/><Relationship Id="rId118" Type="http://schemas.openxmlformats.org/officeDocument/2006/relationships/hyperlink" Target="http://www.nma.gov.sl/home/wp-content/uploads/2018/09/Mining_Lease_Agreement_SL_Mining.pdf" TargetMode="External"/><Relationship Id="rId126" Type="http://schemas.openxmlformats.org/officeDocument/2006/relationships/hyperlink" Target="https://www.a-mla.org/masteract/41" TargetMode="External"/><Relationship Id="rId134" Type="http://schemas.openxmlformats.org/officeDocument/2006/relationships/hyperlink" Target="https://www.resourcecontracts.org/contract/ocds-591adf-2310104390/view" TargetMode="External"/><Relationship Id="rId8" Type="http://schemas.openxmlformats.org/officeDocument/2006/relationships/hyperlink" Target="http://resourcecontracts.org/contract/ocds-591adf-4275857516/view" TargetMode="External"/><Relationship Id="rId51" Type="http://schemas.openxmlformats.org/officeDocument/2006/relationships/hyperlink" Target="https://resourcecontracts.org/contract/ocds-591adf-6387856838/view" TargetMode="External"/><Relationship Id="rId72" Type="http://schemas.openxmlformats.org/officeDocument/2006/relationships/hyperlink" Target="https://www.a-mla.org/masteract/46" TargetMode="External"/><Relationship Id="rId80" Type="http://schemas.openxmlformats.org/officeDocument/2006/relationships/hyperlink" Target="http://resourcecontracts.org/contract/ocds-591adf-5264428938/view" TargetMode="External"/><Relationship Id="rId85" Type="http://schemas.openxmlformats.org/officeDocument/2006/relationships/hyperlink" Target="http://bcmongolia.org/knowledge-base/laws/d/minerals-law" TargetMode="External"/><Relationship Id="rId93" Type="http://schemas.openxmlformats.org/officeDocument/2006/relationships/hyperlink" Target="http://www.eisourcebook.org/cms/February%202016/Niger%20Mining%20Code%202007%20Edition.pdf" TargetMode="External"/><Relationship Id="rId98" Type="http://schemas.openxmlformats.org/officeDocument/2006/relationships/hyperlink" Target="http://www.resourcecontracts.org/contract/ocds-591adf-0379777229" TargetMode="External"/><Relationship Id="rId121" Type="http://schemas.openxmlformats.org/officeDocument/2006/relationships/hyperlink" Target="http://www.nma.gov.sl/home/wp-content/uploads/2015/07/MiningAgreement_LondonMining.pdf" TargetMode="External"/><Relationship Id="rId3" Type="http://schemas.openxmlformats.org/officeDocument/2006/relationships/hyperlink" Target="https://www.dropbox.com/sh/seibpk4bncw6l4p/AADnOic9RD79GBjcg-bIz9B7a?dl=0" TargetMode="External"/><Relationship Id="rId12" Type="http://schemas.openxmlformats.org/officeDocument/2006/relationships/hyperlink" Target="https://www.a-mla.org/masteract/859" TargetMode="External"/><Relationship Id="rId17" Type="http://schemas.openxmlformats.org/officeDocument/2006/relationships/hyperlink" Target="http://resourcecontracts.org/contract/ocds-591adf-7304502537" TargetMode="External"/><Relationship Id="rId25" Type="http://schemas.openxmlformats.org/officeDocument/2006/relationships/hyperlink" Target="http://www.resourcecontracts.org/contract/ocds-591adf-8594035162/view" TargetMode="External"/><Relationship Id="rId33" Type="http://schemas.openxmlformats.org/officeDocument/2006/relationships/hyperlink" Target="https://www.dropbox.com/home/Spanish%20Speaking%20Countries%20-%20Documents/Ecuador/Laws?preview=REGLAMENTO+GENERAL+A+LA+LEY+DE+MINERIA3.pdf" TargetMode="External"/><Relationship Id="rId38" Type="http://schemas.openxmlformats.org/officeDocument/2006/relationships/hyperlink" Target="https://resourcecontracts.org/contract/ocds-591adf-8820234307/view" TargetMode="External"/><Relationship Id="rId46" Type="http://schemas.openxmlformats.org/officeDocument/2006/relationships/hyperlink" Target="http://www.ifrc.org/Global/Publications/IDRL/DM%20acts/The%20Revenue%20Code%20of%20Liberia%20As%20Amended%202011.pdf" TargetMode="External"/><Relationship Id="rId59" Type="http://schemas.openxmlformats.org/officeDocument/2006/relationships/hyperlink" Target="https://resourcecontracts.org/contract/ocds-591adf-1661389950/view" TargetMode="External"/><Relationship Id="rId67" Type="http://schemas.openxmlformats.org/officeDocument/2006/relationships/hyperlink" Target="http://www.mra.mw/assets/upload/downloads/Taxation_Act.pdf" TargetMode="External"/><Relationship Id="rId103" Type="http://schemas.openxmlformats.org/officeDocument/2006/relationships/hyperlink" Target="https://www.resourcecontracts.org/contract/ocds-591adf-0781051765/view" TargetMode="External"/><Relationship Id="rId108" Type="http://schemas.openxmlformats.org/officeDocument/2006/relationships/hyperlink" Target="https://www.dropbox.com/s/5m4lk1g88a86is1/cgi2013.pdf?dl=0" TargetMode="External"/><Relationship Id="rId116" Type="http://schemas.openxmlformats.org/officeDocument/2006/relationships/hyperlink" Target="http://www.sierra-leone.org/Laws/2009-12.pdf" TargetMode="External"/><Relationship Id="rId124" Type="http://schemas.openxmlformats.org/officeDocument/2006/relationships/hyperlink" Target="http://resourcecontracts.org/contract/ocds-591adf-3034053463/view" TargetMode="External"/><Relationship Id="rId129" Type="http://schemas.openxmlformats.org/officeDocument/2006/relationships/hyperlink" Target="http://www.parliament.gov.zm/sites/default/files/documents/acts/The%20Mines%20and%20Minerals%20Act%2C%202015.pdf" TargetMode="External"/><Relationship Id="rId20" Type="http://schemas.openxmlformats.org/officeDocument/2006/relationships/hyperlink" Target="http://www.alcaldiabogota.gov.co/sisjur/normas/Norma1.jsp?i=17028" TargetMode="External"/><Relationship Id="rId41" Type="http://schemas.openxmlformats.org/officeDocument/2006/relationships/hyperlink" Target="https://resourcecontracts.org/contract/ocds-591adf-0616817020/view" TargetMode="External"/><Relationship Id="rId54" Type="http://schemas.openxmlformats.org/officeDocument/2006/relationships/hyperlink" Target="https://resourcecontracts.org/contract/ocds-591adf-7619321296/view" TargetMode="External"/><Relationship Id="rId62" Type="http://schemas.openxmlformats.org/officeDocument/2006/relationships/hyperlink" Target="https://resourcecontracts.org/contract/ocds-591adf-5231571717/view" TargetMode="External"/><Relationship Id="rId70" Type="http://schemas.openxmlformats.org/officeDocument/2006/relationships/hyperlink" Target="https://resourcecontracts.org/contract/ocds-591adf-4270474629/view" TargetMode="External"/><Relationship Id="rId75" Type="http://schemas.openxmlformats.org/officeDocument/2006/relationships/hyperlink" Target="http://resourcecontracts.org/contract/ocds-591adf-9975631650/view" TargetMode="External"/><Relationship Id="rId83" Type="http://schemas.openxmlformats.org/officeDocument/2006/relationships/hyperlink" Target="http://resourcecontracts.org/contract/ocds-591adf-4472784968/view" TargetMode="External"/><Relationship Id="rId88" Type="http://schemas.openxmlformats.org/officeDocument/2006/relationships/hyperlink" Target="http://www.eisourcebook.org/cms/February%202016/Mozambique%20Mining%20Law%202014.pdf" TargetMode="External"/><Relationship Id="rId91" Type="http://schemas.openxmlformats.org/officeDocument/2006/relationships/hyperlink" Target="http://www.resourcecontracts.org/contract/ocds-591adf-9434640219/view" TargetMode="External"/><Relationship Id="rId96" Type="http://schemas.openxmlformats.org/officeDocument/2006/relationships/hyperlink" Target="http://www.resourcecontracts.org/contract/ocds-591adf-0506940482/view" TargetMode="External"/><Relationship Id="rId111" Type="http://schemas.openxmlformats.org/officeDocument/2006/relationships/hyperlink" Target="http://resourcecontracts.org/contract/ocds-591adf-9069819553/view" TargetMode="External"/><Relationship Id="rId132" Type="http://schemas.openxmlformats.org/officeDocument/2006/relationships/hyperlink" Target="https://www.resourcecontracts.org/contract/ocds-591adf-6429175624/view" TargetMode="External"/><Relationship Id="rId1" Type="http://schemas.openxmlformats.org/officeDocument/2006/relationships/hyperlink" Target="https://www.usaid.gov/sites/default/files/documents/1871/Income%20Tax%20Law%202009%20-%20English.pdf" TargetMode="External"/><Relationship Id="rId6" Type="http://schemas.openxmlformats.org/officeDocument/2006/relationships/hyperlink" Target="http://resourcecontracts.org/contract/ocds-591adf-4094040303/view" TargetMode="External"/><Relationship Id="rId15" Type="http://schemas.openxmlformats.org/officeDocument/2006/relationships/hyperlink" Target="http://www.assnat.cm/images/adopted-laws/9th-legislative/laws-nov-2016/2016.017eng.pdf" TargetMode="External"/><Relationship Id="rId23" Type="http://schemas.openxmlformats.org/officeDocument/2006/relationships/hyperlink" Target="http://www.resourcecontracts.org/contract/ocds-591adf-5252856192/view" TargetMode="External"/><Relationship Id="rId28" Type="http://schemas.openxmlformats.org/officeDocument/2006/relationships/hyperlink" Target="http://resourcecontracts.org/contract/ocds-591adf-4534496341/view" TargetMode="External"/><Relationship Id="rId36" Type="http://schemas.openxmlformats.org/officeDocument/2006/relationships/hyperlink" Target="https://www.dropbox.com/sh/e6twlttnvm1tbby/AACisZ_efo_i3bVPWCpzzonba?dl=0" TargetMode="External"/><Relationship Id="rId49" Type="http://schemas.openxmlformats.org/officeDocument/2006/relationships/hyperlink" Target="https://resourcecontracts.org/contract/ocds-591adf-6207349867/view" TargetMode="External"/><Relationship Id="rId57" Type="http://schemas.openxmlformats.org/officeDocument/2006/relationships/hyperlink" Target="https://resourcecontracts.org/contract/ocds-591adf-2342209022/view" TargetMode="External"/><Relationship Id="rId106" Type="http://schemas.openxmlformats.org/officeDocument/2006/relationships/hyperlink" Target="https://www.resourcecontracts.org/contract/ocds-591adf-2593066531/view" TargetMode="External"/><Relationship Id="rId114" Type="http://schemas.openxmlformats.org/officeDocument/2006/relationships/hyperlink" Target="http://resourcecontracts.org/contract/ocds-591adf-1025920833/view" TargetMode="External"/><Relationship Id="rId119" Type="http://schemas.openxmlformats.org/officeDocument/2006/relationships/hyperlink" Target="https://resourcecontracts.org/contract/ocds-591adf-8225982147/view" TargetMode="External"/><Relationship Id="rId127" Type="http://schemas.openxmlformats.org/officeDocument/2006/relationships/hyperlink" Target="https://resourcecontracts.org/contract/ocds-591adf-5935767031/view" TargetMode="External"/><Relationship Id="rId10" Type="http://schemas.openxmlformats.org/officeDocument/2006/relationships/hyperlink" Target="http://resourcecontracts.org/contract/ocds-591adf-8586378215/view" TargetMode="External"/><Relationship Id="rId31" Type="http://schemas.openxmlformats.org/officeDocument/2006/relationships/hyperlink" Target="https://resourcecontracts.org/contract/ocds-591adf-2727436983/view" TargetMode="External"/><Relationship Id="rId44" Type="http://schemas.openxmlformats.org/officeDocument/2006/relationships/hyperlink" Target="http://resourcecontracts.org/contract/ocds-591adf-7212601903/view" TargetMode="External"/><Relationship Id="rId52" Type="http://schemas.openxmlformats.org/officeDocument/2006/relationships/hyperlink" Target="https://resourcecontracts.org/contract/ocds-591adf-4565806973/view" TargetMode="External"/><Relationship Id="rId60" Type="http://schemas.openxmlformats.org/officeDocument/2006/relationships/hyperlink" Target="https://resourcecontracts.org/contract/ocds-591adf-8547023144/view" TargetMode="External"/><Relationship Id="rId65" Type="http://schemas.openxmlformats.org/officeDocument/2006/relationships/hyperlink" Target="http://www.droit-afrique.com/upload/doc/madagascar/Madagascar-Loi-2001-31-grands-investissements-miniers-MAJ-2005.pdf" TargetMode="External"/><Relationship Id="rId73" Type="http://schemas.openxmlformats.org/officeDocument/2006/relationships/hyperlink" Target="http://resourcecontracts.org/contract/ocds-591adf-1864684418/view" TargetMode="External"/><Relationship Id="rId78" Type="http://schemas.openxmlformats.org/officeDocument/2006/relationships/hyperlink" Target="http://resourcecontracts.org/contract/ocds-591adf-6269628288/view" TargetMode="External"/><Relationship Id="rId81" Type="http://schemas.openxmlformats.org/officeDocument/2006/relationships/hyperlink" Target="http://resourcecontracts.org/contract/ocds-591adf-7978718383/view" TargetMode="External"/><Relationship Id="rId86" Type="http://schemas.openxmlformats.org/officeDocument/2006/relationships/hyperlink" Target="https://resourcecontracts.org/contract/ocds-591adf-3757991515/view" TargetMode="External"/><Relationship Id="rId94" Type="http://schemas.openxmlformats.org/officeDocument/2006/relationships/hyperlink" Target="http://resourcecontracts.org/contract/ocds-591adf-7450628171/view" TargetMode="External"/><Relationship Id="rId99" Type="http://schemas.openxmlformats.org/officeDocument/2006/relationships/hyperlink" Target="http://www.mgb.gov.ph/images/stories/RA_7942.pdf" TargetMode="External"/><Relationship Id="rId101" Type="http://schemas.openxmlformats.org/officeDocument/2006/relationships/hyperlink" Target="https://www.resourcecontracts.org/contract/ocds-591adf-9194346883/view" TargetMode="External"/><Relationship Id="rId122" Type="http://schemas.openxmlformats.org/officeDocument/2006/relationships/hyperlink" Target="http://www.nma.gov.sl/home/wp-content/uploads/2015/07/MiningAgreement_AfricanMinerals.pdf" TargetMode="External"/><Relationship Id="rId130" Type="http://schemas.openxmlformats.org/officeDocument/2006/relationships/hyperlink" Target="http://www.parliament.gov.zm/sites/default/files/documents/acts/Income%20Tax%20Act.pdf" TargetMode="External"/><Relationship Id="rId135" Type="http://schemas.openxmlformats.org/officeDocument/2006/relationships/hyperlink" Target="https://www.resourcecontracts.org/contract/ocds-591adf-3064471719/view" TargetMode="External"/><Relationship Id="rId4" Type="http://schemas.openxmlformats.org/officeDocument/2006/relationships/hyperlink" Target="https://www.a-mla.org/masteract/583" TargetMode="External"/><Relationship Id="rId9" Type="http://schemas.openxmlformats.org/officeDocument/2006/relationships/hyperlink" Target="https://resourcecontracts.org/contract/ocds-591adf-9793996799/view" TargetMode="External"/><Relationship Id="rId13" Type="http://schemas.openxmlformats.org/officeDocument/2006/relationships/hyperlink" Target="https://resourcecontracts.org/contract/ocds-591adf-3188330579/view" TargetMode="External"/><Relationship Id="rId18" Type="http://schemas.openxmlformats.org/officeDocument/2006/relationships/hyperlink" Target="http://resourcecontracts.org/contract/ocds-591adf-0274601496/view" TargetMode="External"/><Relationship Id="rId39" Type="http://schemas.openxmlformats.org/officeDocument/2006/relationships/hyperlink" Target="https://resourcecontracts.org/contract/ocds-591adf-3091034155/view" TargetMode="External"/><Relationship Id="rId109" Type="http://schemas.openxmlformats.org/officeDocument/2006/relationships/hyperlink" Target="https://www.a-mla.org/masteract/988" TargetMode="External"/><Relationship Id="rId34" Type="http://schemas.openxmlformats.org/officeDocument/2006/relationships/hyperlink" Target="http://resourcecontracts.org/contract/ocds-591adf-6935276590/view" TargetMode="External"/><Relationship Id="rId50" Type="http://schemas.openxmlformats.org/officeDocument/2006/relationships/hyperlink" Target="https://resourcecontracts.org/contract/ocds-591adf-4624088322/view" TargetMode="External"/><Relationship Id="rId55" Type="http://schemas.openxmlformats.org/officeDocument/2006/relationships/hyperlink" Target="https://resourcecontracts.org/contract/ocds-591adf-9949039362/view" TargetMode="External"/><Relationship Id="rId76" Type="http://schemas.openxmlformats.org/officeDocument/2006/relationships/hyperlink" Target="http://resourcecontracts.org/contract/ocds-591adf-6867665811/view" TargetMode="External"/><Relationship Id="rId97" Type="http://schemas.openxmlformats.org/officeDocument/2006/relationships/hyperlink" Target="http://www.resourcecontracts.org/contract/ocds-591adf-6217821664/view" TargetMode="External"/><Relationship Id="rId104" Type="http://schemas.openxmlformats.org/officeDocument/2006/relationships/hyperlink" Target="https://www.resourcecontracts.org/contract/ocds-591adf-0742047974/view" TargetMode="External"/><Relationship Id="rId120" Type="http://schemas.openxmlformats.org/officeDocument/2006/relationships/hyperlink" Target="http://www.nma.gov.sl/home/wp-content/uploads/2015/07/Mineral-Agreements_Tonguma-Ltd.pdf" TargetMode="External"/><Relationship Id="rId125" Type="http://schemas.openxmlformats.org/officeDocument/2006/relationships/hyperlink" Target="https://en.portal.santandertrade.com/establish-overseas/tunisia/tax-system" TargetMode="External"/><Relationship Id="rId7" Type="http://schemas.openxmlformats.org/officeDocument/2006/relationships/hyperlink" Target="http://resourcecontracts.org/contract/ocds-591adf-6603720058/view" TargetMode="External"/><Relationship Id="rId71" Type="http://schemas.openxmlformats.org/officeDocument/2006/relationships/hyperlink" Target="https://www.dropbox.com/s/oiixd14shqryro1/CODE%20DES%20IMPOTS.pdf?dl=0" TargetMode="External"/><Relationship Id="rId92" Type="http://schemas.openxmlformats.org/officeDocument/2006/relationships/hyperlink" Target="https://www.dropbox.com/sh/9fe105t8axmji3g/AABx4vEF9wsMNRWJILlCE_2Na?dl=0" TargetMode="External"/><Relationship Id="rId2" Type="http://schemas.openxmlformats.org/officeDocument/2006/relationships/hyperlink" Target="http://resourcecontracts.org/contract/ocds-591adf-9771948110/view" TargetMode="External"/><Relationship Id="rId29" Type="http://schemas.openxmlformats.org/officeDocument/2006/relationships/hyperlink" Target="http://resourcecontracts.org/contract/ocds-591adf-7818544606/view" TargetMode="External"/><Relationship Id="rId24" Type="http://schemas.openxmlformats.org/officeDocument/2006/relationships/hyperlink" Target="http://www.resourcecontracts.org/contract/ocds-591adf-6346790077/view" TargetMode="External"/><Relationship Id="rId40" Type="http://schemas.openxmlformats.org/officeDocument/2006/relationships/hyperlink" Target="http://resourcecontracts.org/contract/ocds-591adf-6800054916/view" TargetMode="External"/><Relationship Id="rId45" Type="http://schemas.openxmlformats.org/officeDocument/2006/relationships/hyperlink" Target="http://resourcecontracts.org/contract/ocds-591adf-2461556641/view" TargetMode="External"/><Relationship Id="rId66" Type="http://schemas.openxmlformats.org/officeDocument/2006/relationships/hyperlink" Target="http://resourcecontracts.org/contract/ocds-591adf-8935235821/view" TargetMode="External"/><Relationship Id="rId87" Type="http://schemas.openxmlformats.org/officeDocument/2006/relationships/hyperlink" Target="https://eiti.org/sites/default/files/documents/mireme_eiti_relatorio_final_por.pdf" TargetMode="External"/><Relationship Id="rId110" Type="http://schemas.openxmlformats.org/officeDocument/2006/relationships/hyperlink" Target="http://resourcecontracts.org/contract/ocds-591adf-0794043416/view" TargetMode="External"/><Relationship Id="rId115" Type="http://schemas.openxmlformats.org/officeDocument/2006/relationships/hyperlink" Target="https://www.nra.gov.sl/sites/default/files/Finance%20Act%202016.pdf" TargetMode="External"/><Relationship Id="rId131" Type="http://schemas.openxmlformats.org/officeDocument/2006/relationships/hyperlink" Target="https://www.resourcecontracts.org/contract/ocds-591adf-5742489934/view" TargetMode="External"/><Relationship Id="rId61" Type="http://schemas.openxmlformats.org/officeDocument/2006/relationships/hyperlink" Target="https://resourcecontracts.org/contract/ocds-591adf-7392828771/view" TargetMode="External"/><Relationship Id="rId82" Type="http://schemas.openxmlformats.org/officeDocument/2006/relationships/hyperlink" Target="http://resourcecontracts.org/contract/ocds-591adf-9755129131/view" TargetMode="External"/><Relationship Id="rId19" Type="http://schemas.openxmlformats.org/officeDocument/2006/relationships/hyperlink" Target="https://estatuto.co/"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resourcecontracts.org/contract/ocds-591adf-2727436983/view" TargetMode="External"/><Relationship Id="rId117" Type="http://schemas.openxmlformats.org/officeDocument/2006/relationships/hyperlink" Target="https://www.a-mla.org/masteract/41" TargetMode="External"/><Relationship Id="rId21" Type="http://schemas.openxmlformats.org/officeDocument/2006/relationships/hyperlink" Target="http://www.resourcecontracts.org/contract/ocds-591adf-5252856192/view" TargetMode="External"/><Relationship Id="rId42" Type="http://schemas.openxmlformats.org/officeDocument/2006/relationships/hyperlink" Target="https://resourcecontracts.org/contract/ocds-591adf-5231571717/view" TargetMode="External"/><Relationship Id="rId47" Type="http://schemas.openxmlformats.org/officeDocument/2006/relationships/hyperlink" Target="https://resourcecontracts.org/contract/ocds-591adf-7619321296/view" TargetMode="External"/><Relationship Id="rId63" Type="http://schemas.openxmlformats.org/officeDocument/2006/relationships/hyperlink" Target="https://www.dropbox.com/s/oiixd14shqryro1/CODE%20DES%20IMPOTS.pdf?dl=0" TargetMode="External"/><Relationship Id="rId68" Type="http://schemas.openxmlformats.org/officeDocument/2006/relationships/hyperlink" Target="http://resourcecontracts.org/contract/ocds-591adf-9755129131/view" TargetMode="External"/><Relationship Id="rId84" Type="http://schemas.openxmlformats.org/officeDocument/2006/relationships/hyperlink" Target="http://www.resourcecontracts.org/contract/ocds-591adf-3068184322/view" TargetMode="External"/><Relationship Id="rId89" Type="http://schemas.openxmlformats.org/officeDocument/2006/relationships/hyperlink" Target="https://www.dropbox.com/home/Spanish%20Speaking%20Countries%20-%20Documents/Peru/Laws?preview=Texto+Unico+Ordenado+de+la+Ley+General+de+Miner%C3%ADa.docx" TargetMode="External"/><Relationship Id="rId112" Type="http://schemas.openxmlformats.org/officeDocument/2006/relationships/hyperlink" Target="http://www.sierra-leone.org/Laws/2009-12.pdf" TargetMode="External"/><Relationship Id="rId133" Type="http://schemas.openxmlformats.org/officeDocument/2006/relationships/hyperlink" Target="http://www.sice.oas.org/investment/natleg/col/l963_05_s.pdf" TargetMode="External"/><Relationship Id="rId138" Type="http://schemas.openxmlformats.org/officeDocument/2006/relationships/printerSettings" Target="../printerSettings/printerSettings2.bin"/><Relationship Id="rId16" Type="http://schemas.openxmlformats.org/officeDocument/2006/relationships/hyperlink" Target="http://resourcecontracts.org/contract/ocds-591adf-7304502537" TargetMode="External"/><Relationship Id="rId107" Type="http://schemas.openxmlformats.org/officeDocument/2006/relationships/hyperlink" Target="http://resourcecontracts.org/contract/ocds-591adf-4340569465/view" TargetMode="External"/><Relationship Id="rId11" Type="http://schemas.openxmlformats.org/officeDocument/2006/relationships/hyperlink" Target="http://resourcecontracts.org/contract/ocds-591adf-6603720058/view" TargetMode="External"/><Relationship Id="rId32" Type="http://schemas.openxmlformats.org/officeDocument/2006/relationships/hyperlink" Target="http://resourcecontracts.org/contract/ocds-591adf-2461556641/view" TargetMode="External"/><Relationship Id="rId37" Type="http://schemas.openxmlformats.org/officeDocument/2006/relationships/hyperlink" Target="http://resourcecontracts.org/contract/ocds-591adf-6800054916/view" TargetMode="External"/><Relationship Id="rId53" Type="http://schemas.openxmlformats.org/officeDocument/2006/relationships/hyperlink" Target="https://resourcecontracts.org/contract/ocds-591adf-6387856838/view" TargetMode="External"/><Relationship Id="rId58" Type="http://schemas.openxmlformats.org/officeDocument/2006/relationships/hyperlink" Target="https://resourcecontracts.org/contract/ocds-591adf-8935235821/view" TargetMode="External"/><Relationship Id="rId74" Type="http://schemas.openxmlformats.org/officeDocument/2006/relationships/hyperlink" Target="http://resourcecontracts.org/contract/ocds-591adf-9975631650/view" TargetMode="External"/><Relationship Id="rId79" Type="http://schemas.openxmlformats.org/officeDocument/2006/relationships/hyperlink" Target="https://eiti.org/sites/default/files/documents/mireme_eiti_relatorio_final_por.pdf" TargetMode="External"/><Relationship Id="rId102" Type="http://schemas.openxmlformats.org/officeDocument/2006/relationships/hyperlink" Target="https://www.resourcecontracts.org/contract/ocds-591adf-4621402481/view" TargetMode="External"/><Relationship Id="rId123" Type="http://schemas.openxmlformats.org/officeDocument/2006/relationships/hyperlink" Target="https://www.resourcecontracts.org/contract/ocds-591adf-2310104390/view" TargetMode="External"/><Relationship Id="rId128" Type="http://schemas.openxmlformats.org/officeDocument/2006/relationships/hyperlink" Target="https://resourcecontracts.org/contract/ocds-591adf-8810576476/view" TargetMode="External"/><Relationship Id="rId5" Type="http://schemas.openxmlformats.org/officeDocument/2006/relationships/hyperlink" Target="http://resourcecontracts.org/contract/ocds-591adf-3188330579/view" TargetMode="External"/><Relationship Id="rId90" Type="http://schemas.openxmlformats.org/officeDocument/2006/relationships/hyperlink" Target="http://www.resourcecontracts.org/contract/ocds-591adf-0379777229/view" TargetMode="External"/><Relationship Id="rId95" Type="http://schemas.openxmlformats.org/officeDocument/2006/relationships/hyperlink" Target="http://www.mgb.gov.ph/images/stories/RA_7942.pdf" TargetMode="External"/><Relationship Id="rId22" Type="http://schemas.openxmlformats.org/officeDocument/2006/relationships/hyperlink" Target="https://www.resourcecontracts.org/contract/ocds-591adf-0748908016/view" TargetMode="External"/><Relationship Id="rId27" Type="http://schemas.openxmlformats.org/officeDocument/2006/relationships/hyperlink" Target="http://resourcecontracts.org/contract/ocds-591adf-7072066225/view" TargetMode="External"/><Relationship Id="rId43" Type="http://schemas.openxmlformats.org/officeDocument/2006/relationships/hyperlink" Target="https://resourcecontracts.org/contract/ocds-591adf-5024464049/view" TargetMode="External"/><Relationship Id="rId48" Type="http://schemas.openxmlformats.org/officeDocument/2006/relationships/hyperlink" Target="https://resourcecontracts.org/contract/ocds-591adf-9949039362/view" TargetMode="External"/><Relationship Id="rId64" Type="http://schemas.openxmlformats.org/officeDocument/2006/relationships/hyperlink" Target="https://www.a-mla.org/masteract/46" TargetMode="External"/><Relationship Id="rId69" Type="http://schemas.openxmlformats.org/officeDocument/2006/relationships/hyperlink" Target="http://resourcecontracts.org/contract/ocds-591adf-5264428938/view" TargetMode="External"/><Relationship Id="rId113" Type="http://schemas.openxmlformats.org/officeDocument/2006/relationships/hyperlink" Target="http://www.nma.gov.sl/home/wp-content/uploads/2015/07/MiningAgreement_AfricanMinerals.pdf" TargetMode="External"/><Relationship Id="rId118" Type="http://schemas.openxmlformats.org/officeDocument/2006/relationships/hyperlink" Target="https://resourcecontracts.org/contract/ocds-591adf-9487119280/view" TargetMode="External"/><Relationship Id="rId134" Type="http://schemas.openxmlformats.org/officeDocument/2006/relationships/hyperlink" Target="http://www.resourcecontracts.org/contract/ocds-591adf-6820918614/view" TargetMode="External"/><Relationship Id="rId139" Type="http://schemas.openxmlformats.org/officeDocument/2006/relationships/table" Target="../tables/table1.xml"/><Relationship Id="rId8" Type="http://schemas.openxmlformats.org/officeDocument/2006/relationships/hyperlink" Target="https://resourcecontracts.org/contract/ocds-591adf-9793996799/view" TargetMode="External"/><Relationship Id="rId51" Type="http://schemas.openxmlformats.org/officeDocument/2006/relationships/hyperlink" Target="https://resourcecontracts.org/contract/ocds-591adf-3311940054/view" TargetMode="External"/><Relationship Id="rId72" Type="http://schemas.openxmlformats.org/officeDocument/2006/relationships/hyperlink" Target="http://resourcecontracts.org/contract/ocds-591adf-9140188790/view" TargetMode="External"/><Relationship Id="rId80" Type="http://schemas.openxmlformats.org/officeDocument/2006/relationships/hyperlink" Target="http://www.eisourcebook.org/cms/February%202016/Mozambique%20Mining%20Law%202014.pdf" TargetMode="External"/><Relationship Id="rId85" Type="http://schemas.openxmlformats.org/officeDocument/2006/relationships/hyperlink" Target="https://www.dropbox.com/sh/9fe105t8axmji3g/AABx4vEF9wsMNRWJILlCE_2Na?dl=0" TargetMode="External"/><Relationship Id="rId93" Type="http://schemas.openxmlformats.org/officeDocument/2006/relationships/hyperlink" Target="http://www.resourcecontracts.org/contract/ocds-591adf-0506940482/view" TargetMode="External"/><Relationship Id="rId98" Type="http://schemas.openxmlformats.org/officeDocument/2006/relationships/hyperlink" Target="https://www.resourcecontracts.org/contract/ocds-591adf-2593066531/view" TargetMode="External"/><Relationship Id="rId121" Type="http://schemas.openxmlformats.org/officeDocument/2006/relationships/hyperlink" Target="http://www.parliament.gov.zm/sites/default/files/documents/acts/The%20Mines%20and%20Minerals%20Act%2C%202015.pdf" TargetMode="External"/><Relationship Id="rId3" Type="http://schemas.openxmlformats.org/officeDocument/2006/relationships/hyperlink" Target="https://www.dropbox.com/sh/seibpk4bncw6l4p/AADnOic9RD79GBjcg-bIz9B7a?dl=0" TargetMode="External"/><Relationship Id="rId12" Type="http://schemas.openxmlformats.org/officeDocument/2006/relationships/hyperlink" Target="https://www.a-mla.org/masteract/859" TargetMode="External"/><Relationship Id="rId17" Type="http://schemas.openxmlformats.org/officeDocument/2006/relationships/hyperlink" Target="http://resourcecontracts.org/contract/ocds-591adf-0864633129/view" TargetMode="External"/><Relationship Id="rId25" Type="http://schemas.openxmlformats.org/officeDocument/2006/relationships/hyperlink" Target="http://resourcecontracts.org/contract/ocds-591adf-2862910055/view" TargetMode="External"/><Relationship Id="rId33" Type="http://schemas.openxmlformats.org/officeDocument/2006/relationships/hyperlink" Target="http://resourcecontracts.org/contract/ocds-591adf-7212601903/view" TargetMode="External"/><Relationship Id="rId38" Type="http://schemas.openxmlformats.org/officeDocument/2006/relationships/hyperlink" Target="https://resourcecontracts.org/contract/ocds-591adf-9642814017/view" TargetMode="External"/><Relationship Id="rId46" Type="http://schemas.openxmlformats.org/officeDocument/2006/relationships/hyperlink" Target="https://resourcecontracts.org/contract/ocds-591adf-4909665590/view" TargetMode="External"/><Relationship Id="rId59" Type="http://schemas.openxmlformats.org/officeDocument/2006/relationships/hyperlink" Target="http://www.mra.mw/assets/upload/downloads/Taxation_Act.pdf" TargetMode="External"/><Relationship Id="rId67" Type="http://schemas.openxmlformats.org/officeDocument/2006/relationships/hyperlink" Target="http://resourcecontracts.org/contract/ocds-591adf-7978718383/view" TargetMode="External"/><Relationship Id="rId103" Type="http://schemas.openxmlformats.org/officeDocument/2006/relationships/hyperlink" Target="https://www.resourcecontracts.org/contract/ocds-591adf-9194346883/view" TargetMode="External"/><Relationship Id="rId108" Type="http://schemas.openxmlformats.org/officeDocument/2006/relationships/hyperlink" Target="http://resourcecontracts.org/contract/ocds-591adf-9203596613/view" TargetMode="External"/><Relationship Id="rId116" Type="http://schemas.openxmlformats.org/officeDocument/2006/relationships/hyperlink" Target="http://www.nma.gov.sl/home/wp-content/uploads/2018/09/Mining_Lease_Agreement_SL_Mining.pdf" TargetMode="External"/><Relationship Id="rId124" Type="http://schemas.openxmlformats.org/officeDocument/2006/relationships/hyperlink" Target="https://www.resourcecontracts.org/contract/ocds-591adf-3064471719/view" TargetMode="External"/><Relationship Id="rId129" Type="http://schemas.openxmlformats.org/officeDocument/2006/relationships/hyperlink" Target="https://resourcecontracts.org/contract/ocds-591adf-9736395382/view" TargetMode="External"/><Relationship Id="rId137" Type="http://schemas.openxmlformats.org/officeDocument/2006/relationships/hyperlink" Target="http://resourcecontracts.org/contract/ocds-591adf-6935276590/view" TargetMode="External"/><Relationship Id="rId20" Type="http://schemas.openxmlformats.org/officeDocument/2006/relationships/hyperlink" Target="http://www.resourcecontracts.org/contract/ocds-591adf-6346790077/view" TargetMode="External"/><Relationship Id="rId41" Type="http://schemas.openxmlformats.org/officeDocument/2006/relationships/hyperlink" Target="https://resourcecontracts.org/contract/ocds-591adf-2371500394/view" TargetMode="External"/><Relationship Id="rId54" Type="http://schemas.openxmlformats.org/officeDocument/2006/relationships/hyperlink" Target="https://resourcecontracts.org/contract/ocds-591adf-4624088322/view" TargetMode="External"/><Relationship Id="rId62" Type="http://schemas.openxmlformats.org/officeDocument/2006/relationships/hyperlink" Target="https://resourcecontracts.org/contract/ocds-591adf-1002152174/view" TargetMode="External"/><Relationship Id="rId70" Type="http://schemas.openxmlformats.org/officeDocument/2006/relationships/hyperlink" Target="http://resourcecontracts.org/contract/ocds-591adf-9755129131/view" TargetMode="External"/><Relationship Id="rId75" Type="http://schemas.openxmlformats.org/officeDocument/2006/relationships/hyperlink" Target="http://resourcecontracts.org/contract/ocds-591adf-6710616438/view" TargetMode="External"/><Relationship Id="rId83" Type="http://schemas.openxmlformats.org/officeDocument/2006/relationships/hyperlink" Target="http://www.resourcecontracts.org/contract/ocds-591adf-2588426277/view" TargetMode="External"/><Relationship Id="rId88" Type="http://schemas.openxmlformats.org/officeDocument/2006/relationships/hyperlink" Target="https://www.dropbox.com/home/Spanish%20Speaking%20Countries%20-%20Documents/Peru/Laws?preview=TUO+de+la+Ley+del+Impuesto+a+la+Renta+-+DS+179-2004-EF.docx" TargetMode="External"/><Relationship Id="rId91" Type="http://schemas.openxmlformats.org/officeDocument/2006/relationships/hyperlink" Target="http://www.resourcecontracts.org/contract/ocds-591adf-4257220858/view" TargetMode="External"/><Relationship Id="rId96" Type="http://schemas.openxmlformats.org/officeDocument/2006/relationships/hyperlink" Target="https://www.lawphil.net/executive/execord/eo1987/eo_226_1987.html" TargetMode="External"/><Relationship Id="rId111" Type="http://schemas.openxmlformats.org/officeDocument/2006/relationships/hyperlink" Target="https://en.portal.santandertrade.com/establish-overseas/tunisia/tax-system" TargetMode="External"/><Relationship Id="rId132" Type="http://schemas.openxmlformats.org/officeDocument/2006/relationships/hyperlink" Target="http://www.minambiente.gov.co/images/normativa/leyes/2001/ley_0685_2001.pdf" TargetMode="External"/><Relationship Id="rId1" Type="http://schemas.openxmlformats.org/officeDocument/2006/relationships/hyperlink" Target="https://www.usaid.gov/sites/default/files/documents/1871/Income%20Tax%20Law%202009%20-%20English.pdf" TargetMode="External"/><Relationship Id="rId6" Type="http://schemas.openxmlformats.org/officeDocument/2006/relationships/hyperlink" Target="http://resourcecontracts.org/contract/ocds-591adf-8586378215/view" TargetMode="External"/><Relationship Id="rId15" Type="http://schemas.openxmlformats.org/officeDocument/2006/relationships/hyperlink" Target="http://resourcecontracts.org/contract/ocds-591adf-0274601496/view" TargetMode="External"/><Relationship Id="rId23" Type="http://schemas.openxmlformats.org/officeDocument/2006/relationships/hyperlink" Target="http://www.impots.cm/uploads/Telechargement/CODEGENERALDESIMPOTS2017.pdf" TargetMode="External"/><Relationship Id="rId28" Type="http://schemas.openxmlformats.org/officeDocument/2006/relationships/hyperlink" Target="http://resourcecontracts.org/contract/ocds-591adf-4534496341/view" TargetMode="External"/><Relationship Id="rId36" Type="http://schemas.openxmlformats.org/officeDocument/2006/relationships/hyperlink" Target="https://resourcecontracts.org/contract/ocds-591adf-3091034155/view" TargetMode="External"/><Relationship Id="rId49" Type="http://schemas.openxmlformats.org/officeDocument/2006/relationships/hyperlink" Target="https://resourcecontracts.org/contract/ocds-591adf-3014822399/view" TargetMode="External"/><Relationship Id="rId57" Type="http://schemas.openxmlformats.org/officeDocument/2006/relationships/hyperlink" Target="http://www.droit-afrique.com/upload/doc/madagascar/Madagascar-Loi-2001-31-grands-investissements-miniers-MAJ-2005.pdf" TargetMode="External"/><Relationship Id="rId106" Type="http://schemas.openxmlformats.org/officeDocument/2006/relationships/hyperlink" Target="http://resourcecontracts.org/contract/ocds-591adf-1025920833/view" TargetMode="External"/><Relationship Id="rId114" Type="http://schemas.openxmlformats.org/officeDocument/2006/relationships/hyperlink" Target="http://www.nma.gov.sl/home/wp-content/uploads/2015/07/Mining-Agreement_koiduHoldings.pdf" TargetMode="External"/><Relationship Id="rId119" Type="http://schemas.openxmlformats.org/officeDocument/2006/relationships/hyperlink" Target="https://resourcecontracts.org/contract/ocds-591adf-5935767031/view" TargetMode="External"/><Relationship Id="rId127" Type="http://schemas.openxmlformats.org/officeDocument/2006/relationships/hyperlink" Target="https://www.resourcecontracts.org/contract/ocds-591adf-5742489934/view" TargetMode="External"/><Relationship Id="rId10" Type="http://schemas.openxmlformats.org/officeDocument/2006/relationships/hyperlink" Target="http://resourcecontracts.org/contract/ocds-591adf-3029744647/view" TargetMode="External"/><Relationship Id="rId31" Type="http://schemas.openxmlformats.org/officeDocument/2006/relationships/hyperlink" Target="http://mines.gov.gn/docs/PDF/codes/Code_Minier_2011_amende_2013_bilingue_FR-EN.pdf" TargetMode="External"/><Relationship Id="rId44" Type="http://schemas.openxmlformats.org/officeDocument/2006/relationships/hyperlink" Target="https://resourcecontracts.org/contract/ocds-591adf-4565806973/view" TargetMode="External"/><Relationship Id="rId52" Type="http://schemas.openxmlformats.org/officeDocument/2006/relationships/hyperlink" Target="https://resourcecontracts.org/contract/ocds-591adf-1661389950/view" TargetMode="External"/><Relationship Id="rId60" Type="http://schemas.openxmlformats.org/officeDocument/2006/relationships/hyperlink" Target="http://www.eisourcebook.org/cms/Malawi%20Mines%20and%20Minerals%20Act.pdf" TargetMode="External"/><Relationship Id="rId65" Type="http://schemas.openxmlformats.org/officeDocument/2006/relationships/hyperlink" Target="http://resourcecontracts.org/contract/ocds-591adf-4516755417/view" TargetMode="External"/><Relationship Id="rId73" Type="http://schemas.openxmlformats.org/officeDocument/2006/relationships/hyperlink" Target="http://resourcecontracts.org/contract/ocds-591adf-6867665811/view" TargetMode="External"/><Relationship Id="rId78" Type="http://schemas.openxmlformats.org/officeDocument/2006/relationships/hyperlink" Target="https://resourcecontracts.org/contract/ocds-591adf-3757991515/view" TargetMode="External"/><Relationship Id="rId81" Type="http://schemas.openxmlformats.org/officeDocument/2006/relationships/hyperlink" Target="http://www.resourcecontracts.org/contract/ocds-591adf-3541607034/view" TargetMode="External"/><Relationship Id="rId86" Type="http://schemas.openxmlformats.org/officeDocument/2006/relationships/hyperlink" Target="http://www.eisourcebook.org/cms/February%202016/Niger%20Mining%20Code%202007%20Edition.pdf" TargetMode="External"/><Relationship Id="rId94" Type="http://schemas.openxmlformats.org/officeDocument/2006/relationships/hyperlink" Target="http://www.resourcecontracts.org/contract/ocds-591adf-4401416794/view" TargetMode="External"/><Relationship Id="rId99" Type="http://schemas.openxmlformats.org/officeDocument/2006/relationships/hyperlink" Target="https://www.resourcecontracts.org/contract/ocds-591adf-3751727488/view" TargetMode="External"/><Relationship Id="rId101" Type="http://schemas.openxmlformats.org/officeDocument/2006/relationships/hyperlink" Target="https://www.resourcecontracts.org/contract/ocds-591adf-0742047974/view" TargetMode="External"/><Relationship Id="rId122" Type="http://schemas.openxmlformats.org/officeDocument/2006/relationships/hyperlink" Target="https://www.resourcecontracts.org/contract/ocds-591adf-5982022106/view" TargetMode="External"/><Relationship Id="rId130" Type="http://schemas.openxmlformats.org/officeDocument/2006/relationships/hyperlink" Target="https://resourcecontracts.org/contract/ocds-591adf-3188330579/view" TargetMode="External"/><Relationship Id="rId135" Type="http://schemas.openxmlformats.org/officeDocument/2006/relationships/hyperlink" Target="https://www.dropbox.com/home/Spanish%20Speaking%20Countries%20-%20Documents/Ecuador/Laws?preview=REGLAMENTO+GENERAL+A+LA+LEY+DE+MINERIA3.pdf" TargetMode="External"/><Relationship Id="rId4" Type="http://schemas.openxmlformats.org/officeDocument/2006/relationships/hyperlink" Target="https://www.a-mla.org/masteract/583" TargetMode="External"/><Relationship Id="rId9" Type="http://schemas.openxmlformats.org/officeDocument/2006/relationships/hyperlink" Target="http://resourcecontracts.org/contract/ocds-591adf-4094040303/view" TargetMode="External"/><Relationship Id="rId13" Type="http://schemas.openxmlformats.org/officeDocument/2006/relationships/hyperlink" Target="https://www.cameroontradehub.cm/uploads/media/loi/0001/01/1d0cf23e7bc4a7a8d3af36ce8b87648ac27cd99b.pdf" TargetMode="External"/><Relationship Id="rId18" Type="http://schemas.openxmlformats.org/officeDocument/2006/relationships/hyperlink" Target="https://estatuto.co/" TargetMode="External"/><Relationship Id="rId39" Type="http://schemas.openxmlformats.org/officeDocument/2006/relationships/hyperlink" Target="http://resourcecontracts.org/contract/ocds-591adf-6187166467/view" TargetMode="External"/><Relationship Id="rId109" Type="http://schemas.openxmlformats.org/officeDocument/2006/relationships/hyperlink" Target="http://resourcecontracts.org/contract/ocds-591adf-9069819553/view" TargetMode="External"/><Relationship Id="rId34" Type="http://schemas.openxmlformats.org/officeDocument/2006/relationships/hyperlink" Target="http://resourcecontracts.org/contract/ocds-591adf-3437474455/view" TargetMode="External"/><Relationship Id="rId50" Type="http://schemas.openxmlformats.org/officeDocument/2006/relationships/hyperlink" Target="https://resourcecontracts.org/contract/ocds-591adf-2342209022/view" TargetMode="External"/><Relationship Id="rId55" Type="http://schemas.openxmlformats.org/officeDocument/2006/relationships/hyperlink" Target="https://resourcecontracts.org/contract/ocds-591adf-6207349867/view" TargetMode="External"/><Relationship Id="rId76" Type="http://schemas.openxmlformats.org/officeDocument/2006/relationships/hyperlink" Target="http://resourcecontracts.org/contract/ocds-591adf-1864684418/view" TargetMode="External"/><Relationship Id="rId97" Type="http://schemas.openxmlformats.org/officeDocument/2006/relationships/hyperlink" Target="https://www.resourcecontracts.org/contract/ocds-591adf-4966736928/view" TargetMode="External"/><Relationship Id="rId104" Type="http://schemas.openxmlformats.org/officeDocument/2006/relationships/hyperlink" Target="https://www.dropbox.com/s/5m4lk1g88a86is1/cgi2013.pdf?dl=0" TargetMode="External"/><Relationship Id="rId120" Type="http://schemas.openxmlformats.org/officeDocument/2006/relationships/hyperlink" Target="http://www.parliament.gov.zm/sites/default/files/documents/acts/Income%20Tax%20Act.pdf" TargetMode="External"/><Relationship Id="rId125" Type="http://schemas.openxmlformats.org/officeDocument/2006/relationships/hyperlink" Target="https://www.resourcecontracts.org/contract/ocds-591adf-6429175624/view" TargetMode="External"/><Relationship Id="rId7" Type="http://schemas.openxmlformats.org/officeDocument/2006/relationships/hyperlink" Target="http://resourcecontracts.org/contract/ocds-591adf-4275857516/view" TargetMode="External"/><Relationship Id="rId71" Type="http://schemas.openxmlformats.org/officeDocument/2006/relationships/hyperlink" Target="http://resourcecontracts.org/contract/ocds-591adf-6269628288/view" TargetMode="External"/><Relationship Id="rId92" Type="http://schemas.openxmlformats.org/officeDocument/2006/relationships/hyperlink" Target="http://www.resourcecontracts.org/contract/ocds-591adf-6217821664/view" TargetMode="External"/><Relationship Id="rId2" Type="http://schemas.openxmlformats.org/officeDocument/2006/relationships/hyperlink" Target="http://resourcecontracts.org/contract/ocds-591adf-9771948110/view" TargetMode="External"/><Relationship Id="rId29" Type="http://schemas.openxmlformats.org/officeDocument/2006/relationships/hyperlink" Target="http://resourcecontracts.org/contract/ocds-591adf-7818544606/view" TargetMode="External"/><Relationship Id="rId24" Type="http://schemas.openxmlformats.org/officeDocument/2006/relationships/hyperlink" Target="http://resourcecontracts.org/contract/ocds-591adf-9860696363/view" TargetMode="External"/><Relationship Id="rId40" Type="http://schemas.openxmlformats.org/officeDocument/2006/relationships/hyperlink" Target="http://www.ifrc.org/Global/Publications/IDRL/DM%20acts/The%20Revenue%20Code%20of%20Liberia%20As%20Amended%202011.pdf" TargetMode="External"/><Relationship Id="rId45" Type="http://schemas.openxmlformats.org/officeDocument/2006/relationships/hyperlink" Target="https://resourcecontracts.org/contract/ocds-591adf-8547023144/view" TargetMode="External"/><Relationship Id="rId66" Type="http://schemas.openxmlformats.org/officeDocument/2006/relationships/hyperlink" Target="http://resourcecontracts.org/contract/ocds-591adf-4472784968/view" TargetMode="External"/><Relationship Id="rId87" Type="http://schemas.openxmlformats.org/officeDocument/2006/relationships/hyperlink" Target="http://resourcecontracts.org/contract/ocds-591adf-7450628171/view" TargetMode="External"/><Relationship Id="rId110" Type="http://schemas.openxmlformats.org/officeDocument/2006/relationships/hyperlink" Target="http://resourcecontracts.org/contract/ocds-591adf-0794043416/view" TargetMode="External"/><Relationship Id="rId115" Type="http://schemas.openxmlformats.org/officeDocument/2006/relationships/hyperlink" Target="http://www.nma.gov.sl/home/wp-content/uploads/2018/09/Mining_Lease_Agreement_Sierramin_Bauxite.pdf" TargetMode="External"/><Relationship Id="rId131" Type="http://schemas.openxmlformats.org/officeDocument/2006/relationships/hyperlink" Target="https://resourcecontracts.org/contract/ocds-591adf-7392828771/view" TargetMode="External"/><Relationship Id="rId136" Type="http://schemas.openxmlformats.org/officeDocument/2006/relationships/hyperlink" Target="https://www.dropbox.com/home/Spanish%20Speaking%20Countries%20-%20Documents/Ecuador/Laws?preview=REGLAMENTO+GENERAL+A+LA+LEY+DE+MINERIA3.pdf" TargetMode="External"/><Relationship Id="rId61" Type="http://schemas.openxmlformats.org/officeDocument/2006/relationships/hyperlink" Target="https://resourcecontracts.org/contract/ocds-591adf-4270474629/view" TargetMode="External"/><Relationship Id="rId82" Type="http://schemas.openxmlformats.org/officeDocument/2006/relationships/hyperlink" Target="http://www.resourcecontracts.org/contract/ocds-591adf-9434640219/view" TargetMode="External"/><Relationship Id="rId19" Type="http://schemas.openxmlformats.org/officeDocument/2006/relationships/hyperlink" Target="http://www.resourcecontracts.org/contract/ocds-591adf-8594035162/view" TargetMode="External"/><Relationship Id="rId14" Type="http://schemas.openxmlformats.org/officeDocument/2006/relationships/hyperlink" Target="http://www.assnat.cm/images/adopted-laws/9th-legislative/laws-nov-2016/2016.017eng.pdf" TargetMode="External"/><Relationship Id="rId30" Type="http://schemas.openxmlformats.org/officeDocument/2006/relationships/hyperlink" Target="https://www.dropbox.com/sh/e6twlttnvm1tbby/AACisZ_efo_i3bVPWCpzzonba?dl=0" TargetMode="External"/><Relationship Id="rId35" Type="http://schemas.openxmlformats.org/officeDocument/2006/relationships/hyperlink" Target="https://resourcecontracts.org/contract/ocds-591adf-0616817020/view" TargetMode="External"/><Relationship Id="rId56" Type="http://schemas.openxmlformats.org/officeDocument/2006/relationships/hyperlink" Target="http://www.sim.mg/images/documents/textes_lois/fiscalite/CGI_2015.pdf" TargetMode="External"/><Relationship Id="rId77" Type="http://schemas.openxmlformats.org/officeDocument/2006/relationships/hyperlink" Target="http://bcmongolia.org/knowledge-base/laws/d/minerals-law" TargetMode="External"/><Relationship Id="rId100" Type="http://schemas.openxmlformats.org/officeDocument/2006/relationships/hyperlink" Target="https://www.resourcecontracts.org/contract/ocds-591adf-0781051765/view" TargetMode="External"/><Relationship Id="rId105" Type="http://schemas.openxmlformats.org/officeDocument/2006/relationships/hyperlink" Target="https://www.a-mla.org/masteract/988" TargetMode="External"/><Relationship Id="rId126" Type="http://schemas.openxmlformats.org/officeDocument/2006/relationships/hyperlink" Target="https://www.resourcecontracts.org/contract/ocds-591adf-0639959550/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B4055-D333-E841-9271-861F8DAB4F8A}">
  <dimension ref="A1:O79"/>
  <sheetViews>
    <sheetView tabSelected="1" zoomScaleNormal="100" workbookViewId="0">
      <selection sqref="A1:J1"/>
    </sheetView>
  </sheetViews>
  <sheetFormatPr defaultColWidth="10.81640625" defaultRowHeight="14.5"/>
  <cols>
    <col min="1" max="1" width="23" style="13" customWidth="1"/>
    <col min="2" max="2" width="28.1796875" style="13" customWidth="1"/>
    <col min="3" max="3" width="36.453125" style="13" customWidth="1"/>
    <col min="4" max="4" width="16.1796875" style="13" customWidth="1"/>
    <col min="5" max="5" width="16.453125" style="13" customWidth="1"/>
    <col min="6" max="9" width="10.81640625" style="13"/>
    <col min="10" max="10" width="10.81640625" style="13" customWidth="1"/>
    <col min="11" max="11" width="6.81640625" style="13" hidden="1" customWidth="1"/>
    <col min="12" max="12" width="0.1796875" style="13" hidden="1" customWidth="1"/>
    <col min="13" max="13" width="10.81640625" style="13" hidden="1" customWidth="1"/>
    <col min="14" max="14" width="0.453125" style="13" customWidth="1"/>
    <col min="15" max="16384" width="10.81640625" style="13"/>
  </cols>
  <sheetData>
    <row r="1" spans="1:14" ht="87.75" customHeight="1">
      <c r="A1" s="268" t="s">
        <v>1942</v>
      </c>
      <c r="B1" s="269"/>
      <c r="C1" s="269"/>
      <c r="D1" s="269"/>
      <c r="E1" s="269"/>
      <c r="F1" s="269"/>
      <c r="G1" s="269"/>
      <c r="H1" s="269"/>
      <c r="I1" s="269"/>
      <c r="J1" s="269"/>
    </row>
    <row r="2" spans="1:14">
      <c r="A2" s="270"/>
      <c r="B2" s="270"/>
      <c r="C2" s="270"/>
      <c r="D2" s="270"/>
      <c r="E2" s="270"/>
      <c r="F2" s="270"/>
      <c r="G2" s="270"/>
      <c r="H2" s="270"/>
      <c r="I2" s="270"/>
      <c r="J2" s="270"/>
    </row>
    <row r="3" spans="1:14">
      <c r="A3" s="235" t="s">
        <v>1943</v>
      </c>
      <c r="B3" s="236" t="s">
        <v>1944</v>
      </c>
      <c r="C3" s="238"/>
      <c r="D3" s="238"/>
      <c r="E3" s="238"/>
      <c r="F3" s="238"/>
      <c r="G3" s="238"/>
      <c r="H3" s="238"/>
      <c r="I3" s="238"/>
      <c r="J3" s="238"/>
    </row>
    <row r="4" spans="1:14">
      <c r="A4" s="264" t="s">
        <v>1978</v>
      </c>
      <c r="B4" s="265" t="s">
        <v>1979</v>
      </c>
      <c r="C4" s="238"/>
      <c r="D4" s="238"/>
      <c r="E4" s="238"/>
      <c r="F4" s="238"/>
      <c r="G4" s="238"/>
      <c r="H4" s="238"/>
      <c r="I4" s="238"/>
      <c r="J4" s="238"/>
    </row>
    <row r="5" spans="1:14">
      <c r="A5" s="264" t="s">
        <v>1980</v>
      </c>
      <c r="B5" s="237">
        <v>43669</v>
      </c>
      <c r="C5" s="238"/>
      <c r="D5" s="238"/>
      <c r="E5" s="238"/>
      <c r="F5" s="238"/>
      <c r="G5" s="238"/>
      <c r="H5" s="238"/>
      <c r="I5" s="238"/>
      <c r="J5" s="238"/>
    </row>
    <row r="6" spans="1:14" ht="15" thickBot="1">
      <c r="A6" s="235"/>
      <c r="B6" s="237"/>
      <c r="C6" s="238"/>
      <c r="D6" s="238"/>
      <c r="E6" s="238"/>
      <c r="F6" s="238"/>
      <c r="G6" s="238"/>
      <c r="H6" s="238"/>
      <c r="I6" s="238"/>
      <c r="J6" s="238"/>
    </row>
    <row r="7" spans="1:14" ht="136.5" customHeight="1" thickBot="1">
      <c r="A7" s="298" t="s">
        <v>1013</v>
      </c>
      <c r="B7" s="299"/>
      <c r="C7" s="299"/>
      <c r="D7" s="299"/>
      <c r="E7" s="299"/>
      <c r="F7" s="299"/>
      <c r="G7" s="299"/>
      <c r="H7" s="299"/>
      <c r="I7" s="299"/>
      <c r="J7" s="299"/>
      <c r="K7" s="299"/>
      <c r="L7" s="299"/>
      <c r="M7" s="299"/>
      <c r="N7" s="300"/>
    </row>
    <row r="8" spans="1:14" ht="15" thickBot="1">
      <c r="A8" s="271"/>
      <c r="B8" s="271"/>
      <c r="C8" s="271"/>
      <c r="D8" s="271"/>
      <c r="E8" s="271"/>
      <c r="F8" s="271"/>
      <c r="G8" s="271"/>
      <c r="H8" s="271"/>
      <c r="I8" s="271"/>
      <c r="J8" s="271"/>
      <c r="K8" s="271"/>
      <c r="L8" s="271"/>
      <c r="M8" s="271"/>
      <c r="N8" s="271"/>
    </row>
    <row r="9" spans="1:14" ht="33" customHeight="1" thickBot="1">
      <c r="A9" s="293" t="s">
        <v>958</v>
      </c>
      <c r="B9" s="105" t="s">
        <v>967</v>
      </c>
      <c r="C9" s="295" t="s">
        <v>970</v>
      </c>
      <c r="D9" s="296"/>
      <c r="E9" s="296"/>
      <c r="F9" s="296"/>
      <c r="G9" s="296"/>
      <c r="H9" s="296"/>
      <c r="I9" s="296"/>
      <c r="J9" s="296"/>
      <c r="K9" s="296"/>
      <c r="L9" s="296"/>
      <c r="M9" s="296"/>
      <c r="N9" s="297"/>
    </row>
    <row r="10" spans="1:14" ht="33" customHeight="1" thickBot="1">
      <c r="A10" s="294"/>
      <c r="B10" s="105" t="s">
        <v>959</v>
      </c>
      <c r="C10" s="295" t="s">
        <v>968</v>
      </c>
      <c r="D10" s="296"/>
      <c r="E10" s="296"/>
      <c r="F10" s="296"/>
      <c r="G10" s="296"/>
      <c r="H10" s="296"/>
      <c r="I10" s="296"/>
      <c r="J10" s="296"/>
      <c r="K10" s="296"/>
      <c r="L10" s="296"/>
      <c r="M10" s="296"/>
      <c r="N10" s="297"/>
    </row>
    <row r="11" spans="1:14">
      <c r="A11" s="276"/>
      <c r="B11" s="276"/>
      <c r="C11" s="276"/>
      <c r="D11" s="276"/>
      <c r="E11" s="276"/>
      <c r="F11" s="276"/>
      <c r="G11" s="276"/>
      <c r="H11" s="276"/>
      <c r="I11" s="276"/>
      <c r="J11" s="276"/>
    </row>
    <row r="12" spans="1:14" ht="15" thickBot="1">
      <c r="A12" s="277"/>
      <c r="B12" s="277"/>
      <c r="C12" s="277"/>
      <c r="D12" s="277"/>
      <c r="E12" s="277"/>
      <c r="F12" s="277"/>
      <c r="G12" s="277"/>
      <c r="H12" s="277"/>
      <c r="I12" s="277"/>
      <c r="J12" s="277"/>
    </row>
    <row r="13" spans="1:14" ht="17" customHeight="1" thickBot="1">
      <c r="A13" s="310" t="s">
        <v>960</v>
      </c>
      <c r="B13" s="106" t="s">
        <v>1011</v>
      </c>
      <c r="C13" s="313" t="s">
        <v>972</v>
      </c>
      <c r="D13" s="314"/>
      <c r="E13" s="314"/>
      <c r="F13" s="314"/>
      <c r="G13" s="314"/>
      <c r="H13" s="314"/>
      <c r="I13" s="314"/>
      <c r="J13" s="314"/>
      <c r="K13" s="314"/>
      <c r="L13" s="314"/>
      <c r="M13" s="314"/>
      <c r="N13" s="315"/>
    </row>
    <row r="14" spans="1:14" ht="17" customHeight="1" thickBot="1">
      <c r="A14" s="311"/>
      <c r="B14" s="107" t="s">
        <v>961</v>
      </c>
      <c r="C14" s="313" t="s">
        <v>962</v>
      </c>
      <c r="D14" s="314"/>
      <c r="E14" s="314"/>
      <c r="F14" s="314"/>
      <c r="G14" s="314"/>
      <c r="H14" s="314"/>
      <c r="I14" s="314"/>
      <c r="J14" s="314"/>
      <c r="K14" s="314"/>
      <c r="L14" s="314"/>
      <c r="M14" s="314"/>
      <c r="N14" s="315"/>
    </row>
    <row r="15" spans="1:14" ht="28.5" customHeight="1" thickBot="1">
      <c r="A15" s="311"/>
      <c r="B15" s="107" t="s">
        <v>963</v>
      </c>
      <c r="C15" s="313" t="s">
        <v>964</v>
      </c>
      <c r="D15" s="314"/>
      <c r="E15" s="314"/>
      <c r="F15" s="314"/>
      <c r="G15" s="314"/>
      <c r="H15" s="314"/>
      <c r="I15" s="314"/>
      <c r="J15" s="314"/>
      <c r="K15" s="314"/>
      <c r="L15" s="314"/>
      <c r="M15" s="314"/>
      <c r="N15" s="315"/>
    </row>
    <row r="16" spans="1:14" ht="17" customHeight="1" thickBot="1">
      <c r="A16" s="312"/>
      <c r="B16" s="108" t="s">
        <v>965</v>
      </c>
      <c r="C16" s="313" t="s">
        <v>966</v>
      </c>
      <c r="D16" s="314"/>
      <c r="E16" s="314"/>
      <c r="F16" s="314"/>
      <c r="G16" s="314"/>
      <c r="H16" s="314"/>
      <c r="I16" s="314"/>
      <c r="J16" s="314"/>
      <c r="K16" s="314"/>
      <c r="L16" s="314"/>
      <c r="M16" s="314"/>
      <c r="N16" s="315"/>
    </row>
    <row r="17" spans="1:15">
      <c r="A17" s="274"/>
      <c r="B17" s="274"/>
      <c r="C17" s="274"/>
      <c r="D17" s="274"/>
      <c r="E17" s="274"/>
      <c r="F17" s="274"/>
      <c r="G17" s="274"/>
      <c r="H17" s="274"/>
      <c r="I17" s="274"/>
      <c r="J17" s="274"/>
    </row>
    <row r="18" spans="1:15">
      <c r="A18" s="275"/>
      <c r="B18" s="275"/>
      <c r="C18" s="275"/>
      <c r="D18" s="275"/>
      <c r="E18" s="275"/>
      <c r="F18" s="275"/>
      <c r="G18" s="275"/>
      <c r="H18" s="275"/>
      <c r="I18" s="275"/>
      <c r="J18" s="275"/>
    </row>
    <row r="19" spans="1:15" ht="15" thickBot="1">
      <c r="A19" s="273"/>
      <c r="B19" s="273"/>
      <c r="C19" s="273"/>
      <c r="D19" s="273"/>
      <c r="E19" s="273"/>
      <c r="F19" s="273"/>
      <c r="G19" s="273"/>
      <c r="H19" s="273"/>
      <c r="I19" s="273"/>
      <c r="J19" s="273"/>
      <c r="K19" s="109"/>
      <c r="L19" s="109"/>
      <c r="M19" s="109"/>
      <c r="N19" s="197"/>
    </row>
    <row r="20" spans="1:15">
      <c r="A20" s="301" t="s">
        <v>974</v>
      </c>
      <c r="B20" s="116" t="s">
        <v>233</v>
      </c>
      <c r="C20" s="117" t="s">
        <v>234</v>
      </c>
      <c r="D20" s="118" t="s">
        <v>236</v>
      </c>
      <c r="E20" s="119" t="s">
        <v>237</v>
      </c>
      <c r="F20" s="285" t="s">
        <v>235</v>
      </c>
      <c r="G20" s="286"/>
      <c r="H20" s="286"/>
      <c r="I20" s="286"/>
      <c r="J20" s="286"/>
      <c r="K20" s="286"/>
      <c r="L20" s="286"/>
      <c r="M20" s="286"/>
      <c r="N20" s="287"/>
    </row>
    <row r="21" spans="1:15">
      <c r="A21" s="302"/>
      <c r="B21" s="115" t="s">
        <v>206</v>
      </c>
      <c r="C21" s="110" t="s">
        <v>0</v>
      </c>
      <c r="D21" s="110" t="s">
        <v>211</v>
      </c>
      <c r="E21" s="111" t="s">
        <v>211</v>
      </c>
      <c r="F21" s="282" t="s">
        <v>0</v>
      </c>
      <c r="G21" s="283"/>
      <c r="H21" s="283"/>
      <c r="I21" s="283"/>
      <c r="J21" s="283"/>
      <c r="K21" s="283"/>
      <c r="L21" s="283"/>
      <c r="M21" s="283"/>
      <c r="N21" s="284"/>
    </row>
    <row r="22" spans="1:15">
      <c r="A22" s="302"/>
      <c r="B22" s="115" t="s">
        <v>207</v>
      </c>
      <c r="C22" s="112" t="s">
        <v>1</v>
      </c>
      <c r="D22" s="112" t="s">
        <v>211</v>
      </c>
      <c r="E22" s="113" t="s">
        <v>211</v>
      </c>
      <c r="F22" s="282" t="s">
        <v>195</v>
      </c>
      <c r="G22" s="283"/>
      <c r="H22" s="283"/>
      <c r="I22" s="283"/>
      <c r="J22" s="283"/>
      <c r="K22" s="283"/>
      <c r="L22" s="283"/>
      <c r="M22" s="283"/>
      <c r="N22" s="284"/>
    </row>
    <row r="23" spans="1:15">
      <c r="A23" s="302"/>
      <c r="B23" s="115" t="s">
        <v>208</v>
      </c>
      <c r="C23" s="112" t="s">
        <v>2</v>
      </c>
      <c r="D23" s="112" t="s">
        <v>211</v>
      </c>
      <c r="E23" s="113" t="s">
        <v>211</v>
      </c>
      <c r="F23" s="282" t="s">
        <v>196</v>
      </c>
      <c r="G23" s="283"/>
      <c r="H23" s="283"/>
      <c r="I23" s="283"/>
      <c r="J23" s="283"/>
      <c r="K23" s="283"/>
      <c r="L23" s="283"/>
      <c r="M23" s="283"/>
      <c r="N23" s="284"/>
    </row>
    <row r="24" spans="1:15">
      <c r="A24" s="302"/>
      <c r="B24" s="115" t="s">
        <v>209</v>
      </c>
      <c r="C24" s="112" t="s">
        <v>3</v>
      </c>
      <c r="D24" s="112" t="s">
        <v>211</v>
      </c>
      <c r="E24" s="113" t="s">
        <v>211</v>
      </c>
      <c r="F24" s="282" t="s">
        <v>194</v>
      </c>
      <c r="G24" s="283"/>
      <c r="H24" s="283"/>
      <c r="I24" s="283"/>
      <c r="J24" s="283"/>
      <c r="K24" s="283"/>
      <c r="L24" s="283"/>
      <c r="M24" s="283"/>
      <c r="N24" s="284"/>
    </row>
    <row r="25" spans="1:15">
      <c r="A25" s="302"/>
      <c r="B25" s="115" t="s">
        <v>210</v>
      </c>
      <c r="C25" s="112" t="s">
        <v>169</v>
      </c>
      <c r="D25" s="112" t="s">
        <v>211</v>
      </c>
      <c r="E25" s="113" t="s">
        <v>211</v>
      </c>
      <c r="F25" s="282" t="s">
        <v>253</v>
      </c>
      <c r="G25" s="283"/>
      <c r="H25" s="283"/>
      <c r="I25" s="283"/>
      <c r="J25" s="283"/>
      <c r="K25" s="283"/>
      <c r="L25" s="283"/>
      <c r="M25" s="283"/>
      <c r="N25" s="284"/>
    </row>
    <row r="26" spans="1:15">
      <c r="A26" s="302"/>
      <c r="B26" s="115" t="s">
        <v>4</v>
      </c>
      <c r="C26" s="112" t="s">
        <v>4</v>
      </c>
      <c r="D26" s="112" t="s">
        <v>197</v>
      </c>
      <c r="E26" s="113" t="s">
        <v>238</v>
      </c>
      <c r="F26" s="282" t="s">
        <v>193</v>
      </c>
      <c r="G26" s="283"/>
      <c r="H26" s="283"/>
      <c r="I26" s="283"/>
      <c r="J26" s="283"/>
      <c r="K26" s="283"/>
      <c r="L26" s="283"/>
      <c r="M26" s="283"/>
      <c r="N26" s="284"/>
      <c r="O26" s="109"/>
    </row>
    <row r="27" spans="1:15">
      <c r="A27" s="302"/>
      <c r="B27" s="115" t="s">
        <v>205</v>
      </c>
      <c r="C27" s="112" t="s">
        <v>5</v>
      </c>
      <c r="D27" s="112" t="s">
        <v>170</v>
      </c>
      <c r="E27" s="113" t="s">
        <v>239</v>
      </c>
      <c r="F27" s="282" t="s">
        <v>171</v>
      </c>
      <c r="G27" s="283"/>
      <c r="H27" s="283"/>
      <c r="I27" s="283"/>
      <c r="J27" s="283"/>
      <c r="K27" s="283"/>
      <c r="L27" s="283"/>
      <c r="M27" s="283"/>
      <c r="N27" s="284"/>
    </row>
    <row r="28" spans="1:15">
      <c r="A28" s="302"/>
      <c r="B28" s="115" t="s">
        <v>203</v>
      </c>
      <c r="C28" s="112" t="s">
        <v>172</v>
      </c>
      <c r="D28" s="112" t="s">
        <v>197</v>
      </c>
      <c r="E28" s="113" t="s">
        <v>240</v>
      </c>
      <c r="F28" s="282" t="s">
        <v>192</v>
      </c>
      <c r="G28" s="283"/>
      <c r="H28" s="283"/>
      <c r="I28" s="283"/>
      <c r="J28" s="283"/>
      <c r="K28" s="283"/>
      <c r="L28" s="283"/>
      <c r="M28" s="283"/>
      <c r="N28" s="284"/>
    </row>
    <row r="29" spans="1:15" ht="29">
      <c r="A29" s="302"/>
      <c r="B29" s="115" t="s">
        <v>204</v>
      </c>
      <c r="C29" s="112" t="s">
        <v>173</v>
      </c>
      <c r="D29" s="112" t="s">
        <v>197</v>
      </c>
      <c r="E29" s="113" t="s">
        <v>240</v>
      </c>
      <c r="F29" s="282" t="s">
        <v>191</v>
      </c>
      <c r="G29" s="283"/>
      <c r="H29" s="283"/>
      <c r="I29" s="283"/>
      <c r="J29" s="283"/>
      <c r="K29" s="283"/>
      <c r="L29" s="283"/>
      <c r="M29" s="283"/>
      <c r="N29" s="284"/>
      <c r="O29" s="109"/>
    </row>
    <row r="30" spans="1:15" ht="43.5">
      <c r="A30" s="302"/>
      <c r="B30" s="115" t="s">
        <v>202</v>
      </c>
      <c r="C30" s="112" t="s">
        <v>174</v>
      </c>
      <c r="D30" s="112" t="s">
        <v>197</v>
      </c>
      <c r="E30" s="113" t="s">
        <v>243</v>
      </c>
      <c r="F30" s="282" t="s">
        <v>254</v>
      </c>
      <c r="G30" s="283"/>
      <c r="H30" s="283"/>
      <c r="I30" s="283"/>
      <c r="J30" s="283"/>
      <c r="K30" s="283"/>
      <c r="L30" s="283"/>
      <c r="M30" s="283"/>
      <c r="N30" s="284"/>
    </row>
    <row r="31" spans="1:15">
      <c r="A31" s="302"/>
      <c r="B31" s="115" t="s">
        <v>213</v>
      </c>
      <c r="C31" s="112" t="s">
        <v>175</v>
      </c>
      <c r="D31" s="112" t="s">
        <v>170</v>
      </c>
      <c r="E31" s="113" t="s">
        <v>239</v>
      </c>
      <c r="F31" s="282" t="s">
        <v>171</v>
      </c>
      <c r="G31" s="283"/>
      <c r="H31" s="283"/>
      <c r="I31" s="283"/>
      <c r="J31" s="283"/>
      <c r="K31" s="283"/>
      <c r="L31" s="283"/>
      <c r="M31" s="283"/>
      <c r="N31" s="284"/>
    </row>
    <row r="32" spans="1:15">
      <c r="A32" s="302"/>
      <c r="B32" s="115" t="s">
        <v>212</v>
      </c>
      <c r="C32" s="112" t="s">
        <v>6</v>
      </c>
      <c r="D32" s="112" t="s">
        <v>170</v>
      </c>
      <c r="E32" s="113" t="s">
        <v>239</v>
      </c>
      <c r="F32" s="282" t="s">
        <v>171</v>
      </c>
      <c r="G32" s="283"/>
      <c r="H32" s="283"/>
      <c r="I32" s="283"/>
      <c r="J32" s="283"/>
      <c r="K32" s="283"/>
      <c r="L32" s="283"/>
      <c r="M32" s="283"/>
      <c r="N32" s="284"/>
    </row>
    <row r="33" spans="1:15">
      <c r="A33" s="302"/>
      <c r="B33" s="115" t="s">
        <v>216</v>
      </c>
      <c r="C33" s="112" t="s">
        <v>7</v>
      </c>
      <c r="D33" s="112" t="s">
        <v>197</v>
      </c>
      <c r="E33" s="113" t="s">
        <v>241</v>
      </c>
      <c r="F33" s="282" t="s">
        <v>186</v>
      </c>
      <c r="G33" s="283"/>
      <c r="H33" s="283"/>
      <c r="I33" s="283"/>
      <c r="J33" s="283"/>
      <c r="K33" s="283"/>
      <c r="L33" s="283"/>
      <c r="M33" s="283"/>
      <c r="N33" s="284"/>
      <c r="O33" s="109"/>
    </row>
    <row r="34" spans="1:15" ht="29">
      <c r="A34" s="302"/>
      <c r="B34" s="115" t="s">
        <v>215</v>
      </c>
      <c r="C34" s="112" t="s">
        <v>247</v>
      </c>
      <c r="D34" s="112" t="s">
        <v>197</v>
      </c>
      <c r="E34" s="113" t="s">
        <v>241</v>
      </c>
      <c r="F34" s="282" t="s">
        <v>248</v>
      </c>
      <c r="G34" s="283"/>
      <c r="H34" s="283"/>
      <c r="I34" s="283"/>
      <c r="J34" s="283"/>
      <c r="K34" s="283"/>
      <c r="L34" s="283"/>
      <c r="M34" s="283"/>
      <c r="N34" s="284"/>
    </row>
    <row r="35" spans="1:15">
      <c r="A35" s="302"/>
      <c r="B35" s="115" t="s">
        <v>214</v>
      </c>
      <c r="C35" s="112" t="s">
        <v>8</v>
      </c>
      <c r="D35" s="112" t="s">
        <v>170</v>
      </c>
      <c r="E35" s="113" t="s">
        <v>239</v>
      </c>
      <c r="F35" s="282" t="s">
        <v>171</v>
      </c>
      <c r="G35" s="283"/>
      <c r="H35" s="283"/>
      <c r="I35" s="283"/>
      <c r="J35" s="283"/>
      <c r="K35" s="283"/>
      <c r="L35" s="283"/>
      <c r="M35" s="283"/>
      <c r="N35" s="284"/>
    </row>
    <row r="36" spans="1:15">
      <c r="A36" s="302"/>
      <c r="B36" s="115" t="s">
        <v>217</v>
      </c>
      <c r="C36" s="112" t="s">
        <v>9</v>
      </c>
      <c r="D36" s="112" t="s">
        <v>170</v>
      </c>
      <c r="E36" s="113" t="s">
        <v>239</v>
      </c>
      <c r="F36" s="282" t="s">
        <v>171</v>
      </c>
      <c r="G36" s="283"/>
      <c r="H36" s="283"/>
      <c r="I36" s="283"/>
      <c r="J36" s="283"/>
      <c r="K36" s="283"/>
      <c r="L36" s="283"/>
      <c r="M36" s="283"/>
      <c r="N36" s="284"/>
    </row>
    <row r="37" spans="1:15" ht="29">
      <c r="A37" s="302"/>
      <c r="B37" s="115" t="s">
        <v>219</v>
      </c>
      <c r="C37" s="112" t="s">
        <v>10</v>
      </c>
      <c r="D37" s="112" t="s">
        <v>197</v>
      </c>
      <c r="E37" s="114" t="s">
        <v>242</v>
      </c>
      <c r="F37" s="282" t="s">
        <v>218</v>
      </c>
      <c r="G37" s="283"/>
      <c r="H37" s="283"/>
      <c r="I37" s="283"/>
      <c r="J37" s="283"/>
      <c r="K37" s="283"/>
      <c r="L37" s="283"/>
      <c r="M37" s="283"/>
      <c r="N37" s="284"/>
      <c r="O37" s="109"/>
    </row>
    <row r="38" spans="1:15">
      <c r="A38" s="302"/>
      <c r="B38" s="115" t="s">
        <v>220</v>
      </c>
      <c r="C38" s="112" t="s">
        <v>11</v>
      </c>
      <c r="D38" s="112" t="s">
        <v>170</v>
      </c>
      <c r="E38" s="114" t="s">
        <v>239</v>
      </c>
      <c r="F38" s="282" t="s">
        <v>171</v>
      </c>
      <c r="G38" s="283"/>
      <c r="H38" s="283"/>
      <c r="I38" s="283"/>
      <c r="J38" s="283"/>
      <c r="K38" s="283"/>
      <c r="L38" s="283"/>
      <c r="M38" s="283"/>
      <c r="N38" s="284"/>
      <c r="O38" s="109"/>
    </row>
    <row r="39" spans="1:15">
      <c r="A39" s="302"/>
      <c r="B39" s="115" t="s">
        <v>221</v>
      </c>
      <c r="C39" s="112" t="s">
        <v>12</v>
      </c>
      <c r="D39" s="112" t="s">
        <v>170</v>
      </c>
      <c r="E39" s="114" t="s">
        <v>239</v>
      </c>
      <c r="F39" s="282" t="s">
        <v>171</v>
      </c>
      <c r="G39" s="283"/>
      <c r="H39" s="283"/>
      <c r="I39" s="283"/>
      <c r="J39" s="283"/>
      <c r="K39" s="283"/>
      <c r="L39" s="283"/>
      <c r="M39" s="283"/>
      <c r="N39" s="284"/>
    </row>
    <row r="40" spans="1:15">
      <c r="A40" s="302"/>
      <c r="B40" s="115" t="s">
        <v>222</v>
      </c>
      <c r="C40" s="112" t="s">
        <v>13</v>
      </c>
      <c r="D40" s="112" t="s">
        <v>170</v>
      </c>
      <c r="E40" s="114" t="s">
        <v>239</v>
      </c>
      <c r="F40" s="282" t="s">
        <v>171</v>
      </c>
      <c r="G40" s="283"/>
      <c r="H40" s="283"/>
      <c r="I40" s="283"/>
      <c r="J40" s="283"/>
      <c r="K40" s="283"/>
      <c r="L40" s="283"/>
      <c r="M40" s="283"/>
      <c r="N40" s="284"/>
      <c r="O40" s="109"/>
    </row>
    <row r="41" spans="1:15" ht="29">
      <c r="A41" s="302"/>
      <c r="B41" s="115" t="s">
        <v>223</v>
      </c>
      <c r="C41" s="112" t="s">
        <v>14</v>
      </c>
      <c r="D41" s="112" t="s">
        <v>197</v>
      </c>
      <c r="E41" s="114" t="s">
        <v>243</v>
      </c>
      <c r="F41" s="282" t="s">
        <v>199</v>
      </c>
      <c r="G41" s="283"/>
      <c r="H41" s="283"/>
      <c r="I41" s="283"/>
      <c r="J41" s="283"/>
      <c r="K41" s="283"/>
      <c r="L41" s="283"/>
      <c r="M41" s="283"/>
      <c r="N41" s="284"/>
    </row>
    <row r="42" spans="1:15" ht="43.5">
      <c r="A42" s="302"/>
      <c r="B42" s="115" t="s">
        <v>224</v>
      </c>
      <c r="C42" s="112" t="s">
        <v>246</v>
      </c>
      <c r="D42" s="112" t="s">
        <v>197</v>
      </c>
      <c r="E42" s="114" t="s">
        <v>243</v>
      </c>
      <c r="F42" s="282" t="s">
        <v>198</v>
      </c>
      <c r="G42" s="283"/>
      <c r="H42" s="283"/>
      <c r="I42" s="283"/>
      <c r="J42" s="283"/>
      <c r="K42" s="283"/>
      <c r="L42" s="283"/>
      <c r="M42" s="283"/>
      <c r="N42" s="284"/>
    </row>
    <row r="43" spans="1:15" ht="29">
      <c r="A43" s="302"/>
      <c r="B43" s="115" t="s">
        <v>225</v>
      </c>
      <c r="C43" s="112" t="s">
        <v>245</v>
      </c>
      <c r="D43" s="112" t="s">
        <v>197</v>
      </c>
      <c r="E43" s="114" t="s">
        <v>241</v>
      </c>
      <c r="F43" s="282" t="s">
        <v>200</v>
      </c>
      <c r="G43" s="283"/>
      <c r="H43" s="283"/>
      <c r="I43" s="283"/>
      <c r="J43" s="283"/>
      <c r="K43" s="283"/>
      <c r="L43" s="283"/>
      <c r="M43" s="283"/>
      <c r="N43" s="284"/>
    </row>
    <row r="44" spans="1:15">
      <c r="A44" s="302"/>
      <c r="B44" s="115" t="s">
        <v>226</v>
      </c>
      <c r="C44" s="112" t="s">
        <v>15</v>
      </c>
      <c r="D44" s="112" t="s">
        <v>170</v>
      </c>
      <c r="E44" s="114" t="s">
        <v>239</v>
      </c>
      <c r="F44" s="282" t="s">
        <v>187</v>
      </c>
      <c r="G44" s="283"/>
      <c r="H44" s="283"/>
      <c r="I44" s="283"/>
      <c r="J44" s="283"/>
      <c r="K44" s="283"/>
      <c r="L44" s="283"/>
      <c r="M44" s="283"/>
      <c r="N44" s="284"/>
    </row>
    <row r="45" spans="1:15">
      <c r="A45" s="302"/>
      <c r="B45" s="115" t="s">
        <v>227</v>
      </c>
      <c r="C45" s="112" t="s">
        <v>16</v>
      </c>
      <c r="D45" s="112" t="s">
        <v>170</v>
      </c>
      <c r="E45" s="114" t="s">
        <v>239</v>
      </c>
      <c r="F45" s="282" t="s">
        <v>171</v>
      </c>
      <c r="G45" s="283"/>
      <c r="H45" s="283"/>
      <c r="I45" s="283"/>
      <c r="J45" s="283"/>
      <c r="K45" s="283"/>
      <c r="L45" s="283"/>
      <c r="M45" s="283"/>
      <c r="N45" s="284"/>
    </row>
    <row r="46" spans="1:15" ht="29">
      <c r="A46" s="302"/>
      <c r="B46" s="115" t="s">
        <v>228</v>
      </c>
      <c r="C46" s="112" t="s">
        <v>17</v>
      </c>
      <c r="D46" s="112" t="s">
        <v>197</v>
      </c>
      <c r="E46" s="114" t="s">
        <v>240</v>
      </c>
      <c r="F46" s="282" t="s">
        <v>201</v>
      </c>
      <c r="G46" s="283"/>
      <c r="H46" s="283"/>
      <c r="I46" s="283"/>
      <c r="J46" s="283"/>
      <c r="K46" s="283"/>
      <c r="L46" s="283"/>
      <c r="M46" s="283"/>
      <c r="N46" s="284"/>
    </row>
    <row r="47" spans="1:15">
      <c r="A47" s="302"/>
      <c r="B47" s="115" t="s">
        <v>229</v>
      </c>
      <c r="C47" s="112" t="s">
        <v>18</v>
      </c>
      <c r="D47" s="112" t="s">
        <v>170</v>
      </c>
      <c r="E47" s="114" t="s">
        <v>239</v>
      </c>
      <c r="F47" s="282" t="s">
        <v>171</v>
      </c>
      <c r="G47" s="283"/>
      <c r="H47" s="283"/>
      <c r="I47" s="283"/>
      <c r="J47" s="283"/>
      <c r="K47" s="283"/>
      <c r="L47" s="283"/>
      <c r="M47" s="283"/>
      <c r="N47" s="284"/>
    </row>
    <row r="48" spans="1:15">
      <c r="A48" s="302"/>
      <c r="B48" s="115" t="s">
        <v>230</v>
      </c>
      <c r="C48" s="112" t="s">
        <v>19</v>
      </c>
      <c r="D48" s="112" t="s">
        <v>170</v>
      </c>
      <c r="E48" s="114" t="s">
        <v>239</v>
      </c>
      <c r="F48" s="282" t="s">
        <v>188</v>
      </c>
      <c r="G48" s="283"/>
      <c r="H48" s="283"/>
      <c r="I48" s="283"/>
      <c r="J48" s="283"/>
      <c r="K48" s="283"/>
      <c r="L48" s="283"/>
      <c r="M48" s="283"/>
      <c r="N48" s="284"/>
    </row>
    <row r="49" spans="1:14">
      <c r="A49" s="302"/>
      <c r="B49" s="115" t="s">
        <v>231</v>
      </c>
      <c r="C49" s="112" t="s">
        <v>180</v>
      </c>
      <c r="D49" s="112" t="s">
        <v>170</v>
      </c>
      <c r="E49" s="114" t="s">
        <v>239</v>
      </c>
      <c r="F49" s="282" t="s">
        <v>189</v>
      </c>
      <c r="G49" s="283"/>
      <c r="H49" s="283"/>
      <c r="I49" s="283"/>
      <c r="J49" s="283"/>
      <c r="K49" s="283"/>
      <c r="L49" s="283"/>
      <c r="M49" s="283"/>
      <c r="N49" s="284"/>
    </row>
    <row r="50" spans="1:14" ht="29.5" thickBot="1">
      <c r="A50" s="303"/>
      <c r="B50" s="120" t="s">
        <v>232</v>
      </c>
      <c r="C50" s="121" t="s">
        <v>176</v>
      </c>
      <c r="D50" s="121" t="s">
        <v>197</v>
      </c>
      <c r="E50" s="122" t="s">
        <v>244</v>
      </c>
      <c r="F50" s="288" t="s">
        <v>190</v>
      </c>
      <c r="G50" s="289"/>
      <c r="H50" s="289"/>
      <c r="I50" s="289"/>
      <c r="J50" s="289"/>
      <c r="K50" s="289"/>
      <c r="L50" s="289"/>
      <c r="M50" s="289"/>
      <c r="N50" s="290"/>
    </row>
    <row r="51" spans="1:14">
      <c r="A51" s="272"/>
      <c r="B51" s="272"/>
      <c r="C51" s="272"/>
      <c r="D51" s="272"/>
      <c r="E51" s="272"/>
      <c r="F51" s="272"/>
      <c r="G51" s="272"/>
      <c r="H51" s="272"/>
      <c r="I51" s="272"/>
      <c r="J51" s="272"/>
    </row>
    <row r="52" spans="1:14" ht="15" thickBot="1">
      <c r="A52" s="273"/>
      <c r="B52" s="273"/>
      <c r="C52" s="273"/>
      <c r="D52" s="273"/>
      <c r="E52" s="273"/>
      <c r="F52" s="273"/>
      <c r="G52" s="273"/>
      <c r="H52" s="273"/>
      <c r="I52" s="273"/>
      <c r="J52" s="273"/>
    </row>
    <row r="53" spans="1:14" ht="198.75" customHeight="1" thickBot="1">
      <c r="A53" s="304" t="s">
        <v>973</v>
      </c>
      <c r="B53" s="307" t="s">
        <v>971</v>
      </c>
      <c r="C53" s="308"/>
      <c r="D53" s="308"/>
      <c r="E53" s="308"/>
      <c r="F53" s="308"/>
      <c r="G53" s="308"/>
      <c r="H53" s="308"/>
      <c r="I53" s="308"/>
      <c r="J53" s="308"/>
      <c r="K53" s="308"/>
      <c r="L53" s="308"/>
      <c r="M53" s="308"/>
      <c r="N53" s="309"/>
    </row>
    <row r="54" spans="1:14" ht="135" customHeight="1" thickBot="1">
      <c r="A54" s="305"/>
      <c r="B54" s="307" t="s">
        <v>1012</v>
      </c>
      <c r="C54" s="308"/>
      <c r="D54" s="308"/>
      <c r="E54" s="308"/>
      <c r="F54" s="308"/>
      <c r="G54" s="308"/>
      <c r="H54" s="308"/>
      <c r="I54" s="308"/>
      <c r="J54" s="308"/>
      <c r="K54" s="308"/>
      <c r="L54" s="308"/>
      <c r="M54" s="308"/>
      <c r="N54" s="309"/>
    </row>
    <row r="55" spans="1:14" ht="37" customHeight="1" thickBot="1">
      <c r="A55" s="306"/>
      <c r="B55" s="307" t="s">
        <v>969</v>
      </c>
      <c r="C55" s="308"/>
      <c r="D55" s="308"/>
      <c r="E55" s="308"/>
      <c r="F55" s="308"/>
      <c r="G55" s="308"/>
      <c r="H55" s="308"/>
      <c r="I55" s="308"/>
      <c r="J55" s="308"/>
      <c r="K55" s="308"/>
      <c r="L55" s="308"/>
      <c r="M55" s="308"/>
      <c r="N55" s="309"/>
    </row>
    <row r="56" spans="1:14" ht="15" customHeight="1">
      <c r="A56" s="278" t="s">
        <v>1014</v>
      </c>
      <c r="B56" s="278"/>
      <c r="C56" s="278"/>
      <c r="D56" s="280"/>
      <c r="E56" s="280"/>
      <c r="F56" s="280"/>
      <c r="G56" s="280"/>
      <c r="H56" s="280"/>
      <c r="I56" s="280"/>
      <c r="J56" s="280"/>
    </row>
    <row r="57" spans="1:14" ht="15.75" customHeight="1">
      <c r="A57" s="279"/>
      <c r="B57" s="279"/>
      <c r="C57" s="279"/>
      <c r="D57" s="281"/>
      <c r="E57" s="281"/>
      <c r="F57" s="281"/>
      <c r="G57" s="281"/>
      <c r="H57" s="281"/>
      <c r="I57" s="281"/>
      <c r="J57" s="281"/>
    </row>
    <row r="58" spans="1:14" ht="16.5" customHeight="1" thickBot="1">
      <c r="A58" s="279"/>
      <c r="B58" s="279"/>
      <c r="C58" s="279"/>
      <c r="D58" s="281"/>
      <c r="E58" s="281"/>
      <c r="F58" s="281"/>
      <c r="G58" s="281"/>
      <c r="H58" s="281"/>
      <c r="I58" s="281"/>
      <c r="J58" s="281"/>
    </row>
    <row r="59" spans="1:14" ht="35.25" customHeight="1" thickBot="1">
      <c r="B59" s="266" t="s">
        <v>1939</v>
      </c>
      <c r="C59" s="267"/>
    </row>
    <row r="60" spans="1:14" ht="47.25" customHeight="1">
      <c r="B60" s="194" t="s">
        <v>22</v>
      </c>
      <c r="C60" s="198" t="s">
        <v>1937</v>
      </c>
    </row>
    <row r="61" spans="1:14" ht="42" customHeight="1">
      <c r="B61" s="195" t="s">
        <v>25</v>
      </c>
      <c r="C61" s="199" t="s">
        <v>1938</v>
      </c>
    </row>
    <row r="62" spans="1:14" ht="27.75" customHeight="1">
      <c r="B62" s="200" t="s">
        <v>1017</v>
      </c>
      <c r="C62" s="199" t="s">
        <v>1016</v>
      </c>
    </row>
    <row r="63" spans="1:14" ht="38.25" customHeight="1" thickBot="1">
      <c r="B63" s="196" t="s">
        <v>1018</v>
      </c>
      <c r="C63" s="201" t="s">
        <v>1015</v>
      </c>
    </row>
    <row r="64" spans="1:14">
      <c r="B64" s="229"/>
      <c r="C64" s="229"/>
    </row>
    <row r="65" spans="1:10" ht="15" thickBot="1">
      <c r="A65" s="228"/>
      <c r="B65" s="228"/>
      <c r="C65" s="228"/>
      <c r="D65" s="228"/>
      <c r="E65" s="228"/>
      <c r="F65" s="228"/>
      <c r="G65" s="228"/>
      <c r="H65" s="228"/>
      <c r="I65" s="228"/>
      <c r="J65" s="228"/>
    </row>
    <row r="66" spans="1:10" ht="15" thickBot="1">
      <c r="A66" s="320" t="s">
        <v>1009</v>
      </c>
      <c r="B66" s="321"/>
      <c r="C66" s="321"/>
      <c r="D66" s="321"/>
      <c r="E66" s="321"/>
      <c r="F66" s="321"/>
      <c r="G66" s="321"/>
      <c r="H66" s="321"/>
      <c r="I66" s="321"/>
      <c r="J66" s="321"/>
    </row>
    <row r="67" spans="1:10">
      <c r="A67" s="202"/>
      <c r="B67" s="319" t="s">
        <v>1010</v>
      </c>
      <c r="C67" s="319"/>
      <c r="D67" s="319"/>
      <c r="E67" s="319" t="s">
        <v>986</v>
      </c>
      <c r="F67" s="319"/>
      <c r="G67" s="319"/>
      <c r="H67" s="319"/>
      <c r="I67" s="319"/>
      <c r="J67" s="319"/>
    </row>
    <row r="68" spans="1:10" ht="38" customHeight="1">
      <c r="A68" s="203" t="s">
        <v>975</v>
      </c>
      <c r="B68" s="316" t="s">
        <v>977</v>
      </c>
      <c r="C68" s="317"/>
      <c r="D68" s="318"/>
      <c r="E68" s="316" t="s">
        <v>976</v>
      </c>
      <c r="F68" s="317"/>
      <c r="G68" s="317"/>
      <c r="H68" s="317"/>
      <c r="I68" s="317"/>
      <c r="J68" s="318"/>
    </row>
    <row r="69" spans="1:10">
      <c r="A69" s="123" t="s">
        <v>978</v>
      </c>
      <c r="B69" s="291" t="s">
        <v>988</v>
      </c>
      <c r="C69" s="292"/>
      <c r="D69" s="324"/>
      <c r="E69" s="291" t="s">
        <v>987</v>
      </c>
      <c r="F69" s="292"/>
      <c r="G69" s="292"/>
      <c r="H69" s="292"/>
      <c r="I69" s="292"/>
      <c r="J69" s="292"/>
    </row>
    <row r="70" spans="1:10" ht="29">
      <c r="A70" s="123" t="s">
        <v>258</v>
      </c>
      <c r="B70" s="291" t="s">
        <v>989</v>
      </c>
      <c r="C70" s="292"/>
      <c r="D70" s="324"/>
      <c r="E70" s="291" t="s">
        <v>990</v>
      </c>
      <c r="F70" s="292"/>
      <c r="G70" s="292"/>
      <c r="H70" s="292"/>
      <c r="I70" s="292"/>
      <c r="J70" s="292"/>
    </row>
    <row r="71" spans="1:10">
      <c r="A71" s="123" t="s">
        <v>979</v>
      </c>
      <c r="B71" s="291" t="s">
        <v>1007</v>
      </c>
      <c r="C71" s="292"/>
      <c r="D71" s="324"/>
      <c r="E71" s="291" t="s">
        <v>1008</v>
      </c>
      <c r="F71" s="292"/>
      <c r="G71" s="292"/>
      <c r="H71" s="292"/>
      <c r="I71" s="292"/>
      <c r="J71" s="292"/>
    </row>
    <row r="72" spans="1:10">
      <c r="A72" s="123" t="s">
        <v>980</v>
      </c>
      <c r="B72" s="291" t="s">
        <v>991</v>
      </c>
      <c r="C72" s="292"/>
      <c r="D72" s="324"/>
      <c r="E72" s="291" t="s">
        <v>992</v>
      </c>
      <c r="F72" s="292"/>
      <c r="G72" s="292"/>
      <c r="H72" s="292"/>
      <c r="I72" s="292"/>
      <c r="J72" s="292"/>
    </row>
    <row r="73" spans="1:10" ht="29">
      <c r="A73" s="123" t="s">
        <v>981</v>
      </c>
      <c r="B73" s="291" t="s">
        <v>994</v>
      </c>
      <c r="C73" s="292"/>
      <c r="D73" s="324"/>
      <c r="E73" s="325" t="s">
        <v>993</v>
      </c>
      <c r="F73" s="326"/>
      <c r="G73" s="326"/>
      <c r="H73" s="326"/>
      <c r="I73" s="326"/>
      <c r="J73" s="326"/>
    </row>
    <row r="74" spans="1:10">
      <c r="A74" s="123" t="s">
        <v>982</v>
      </c>
      <c r="B74" s="291" t="s">
        <v>995</v>
      </c>
      <c r="C74" s="292"/>
      <c r="D74" s="324"/>
      <c r="E74" s="291" t="s">
        <v>996</v>
      </c>
      <c r="F74" s="292"/>
      <c r="G74" s="292"/>
      <c r="H74" s="292"/>
      <c r="I74" s="292"/>
      <c r="J74" s="292"/>
    </row>
    <row r="75" spans="1:10" ht="29">
      <c r="A75" s="123" t="s">
        <v>983</v>
      </c>
      <c r="B75" s="291" t="s">
        <v>997</v>
      </c>
      <c r="C75" s="292"/>
      <c r="D75" s="324"/>
      <c r="E75" s="325" t="s">
        <v>998</v>
      </c>
      <c r="F75" s="326"/>
      <c r="G75" s="326"/>
      <c r="H75" s="326"/>
      <c r="I75" s="326"/>
      <c r="J75" s="326"/>
    </row>
    <row r="76" spans="1:10" ht="29">
      <c r="A76" s="123" t="s">
        <v>183</v>
      </c>
      <c r="B76" s="291" t="s">
        <v>999</v>
      </c>
      <c r="C76" s="292"/>
      <c r="D76" s="324"/>
      <c r="E76" s="291" t="s">
        <v>1000</v>
      </c>
      <c r="F76" s="292"/>
      <c r="G76" s="292"/>
      <c r="H76" s="292"/>
      <c r="I76" s="292"/>
      <c r="J76" s="292"/>
    </row>
    <row r="77" spans="1:10">
      <c r="A77" s="123" t="s">
        <v>984</v>
      </c>
      <c r="B77" s="291" t="s">
        <v>1001</v>
      </c>
      <c r="C77" s="292"/>
      <c r="D77" s="324"/>
      <c r="E77" s="291" t="s">
        <v>1002</v>
      </c>
      <c r="F77" s="292"/>
      <c r="G77" s="292"/>
      <c r="H77" s="292"/>
      <c r="I77" s="292"/>
      <c r="J77" s="292"/>
    </row>
    <row r="78" spans="1:10">
      <c r="A78" s="123" t="s">
        <v>985</v>
      </c>
      <c r="B78" s="291" t="s">
        <v>1003</v>
      </c>
      <c r="C78" s="292"/>
      <c r="D78" s="324"/>
      <c r="E78" s="291" t="s">
        <v>1004</v>
      </c>
      <c r="F78" s="292"/>
      <c r="G78" s="292"/>
      <c r="H78" s="292"/>
      <c r="I78" s="292"/>
      <c r="J78" s="292"/>
    </row>
    <row r="79" spans="1:10" ht="58.5" thickBot="1">
      <c r="A79" s="124" t="s">
        <v>272</v>
      </c>
      <c r="B79" s="322" t="s">
        <v>1005</v>
      </c>
      <c r="C79" s="323"/>
      <c r="D79" s="327"/>
      <c r="E79" s="322" t="s">
        <v>1006</v>
      </c>
      <c r="F79" s="323"/>
      <c r="G79" s="323"/>
      <c r="H79" s="323"/>
      <c r="I79" s="323"/>
      <c r="J79" s="323"/>
    </row>
  </sheetData>
  <mergeCells count="81">
    <mergeCell ref="B75:D75"/>
    <mergeCell ref="B76:D76"/>
    <mergeCell ref="B77:D77"/>
    <mergeCell ref="B78:D78"/>
    <mergeCell ref="B79:D79"/>
    <mergeCell ref="E76:J76"/>
    <mergeCell ref="E77:J77"/>
    <mergeCell ref="E78:J78"/>
    <mergeCell ref="E79:J79"/>
    <mergeCell ref="B69:D69"/>
    <mergeCell ref="B70:D70"/>
    <mergeCell ref="B71:D71"/>
    <mergeCell ref="B72:D72"/>
    <mergeCell ref="B73:D73"/>
    <mergeCell ref="B74:D74"/>
    <mergeCell ref="E70:J70"/>
    <mergeCell ref="E71:J71"/>
    <mergeCell ref="E72:J72"/>
    <mergeCell ref="E73:J73"/>
    <mergeCell ref="E74:J74"/>
    <mergeCell ref="E75:J75"/>
    <mergeCell ref="E68:J68"/>
    <mergeCell ref="B68:D68"/>
    <mergeCell ref="B67:D67"/>
    <mergeCell ref="E67:J67"/>
    <mergeCell ref="A66:J66"/>
    <mergeCell ref="E69:J69"/>
    <mergeCell ref="A9:A10"/>
    <mergeCell ref="C9:N9"/>
    <mergeCell ref="C10:N10"/>
    <mergeCell ref="A7:N7"/>
    <mergeCell ref="A20:A50"/>
    <mergeCell ref="A53:A55"/>
    <mergeCell ref="B53:N53"/>
    <mergeCell ref="B54:N54"/>
    <mergeCell ref="B55:N55"/>
    <mergeCell ref="A13:A16"/>
    <mergeCell ref="C13:N13"/>
    <mergeCell ref="C14:N14"/>
    <mergeCell ref="C15:N15"/>
    <mergeCell ref="C16:N16"/>
    <mergeCell ref="F45:N45"/>
    <mergeCell ref="F46:N46"/>
    <mergeCell ref="F47:N47"/>
    <mergeCell ref="F48:N48"/>
    <mergeCell ref="F49:N49"/>
    <mergeCell ref="F50:N50"/>
    <mergeCell ref="F31:N31"/>
    <mergeCell ref="F44:N44"/>
    <mergeCell ref="F33:N33"/>
    <mergeCell ref="F34:N34"/>
    <mergeCell ref="F35:N35"/>
    <mergeCell ref="F36:N36"/>
    <mergeCell ref="F37:N37"/>
    <mergeCell ref="F38:N38"/>
    <mergeCell ref="F39:N39"/>
    <mergeCell ref="F40:N40"/>
    <mergeCell ref="F41:N41"/>
    <mergeCell ref="F42:N42"/>
    <mergeCell ref="F43:N43"/>
    <mergeCell ref="F26:N26"/>
    <mergeCell ref="F27:N27"/>
    <mergeCell ref="F28:N28"/>
    <mergeCell ref="F29:N29"/>
    <mergeCell ref="F30:N30"/>
    <mergeCell ref="B59:C59"/>
    <mergeCell ref="A1:J1"/>
    <mergeCell ref="A2:J2"/>
    <mergeCell ref="A8:N8"/>
    <mergeCell ref="A51:J52"/>
    <mergeCell ref="A17:J19"/>
    <mergeCell ref="A11:J12"/>
    <mergeCell ref="A56:C58"/>
    <mergeCell ref="D56:J58"/>
    <mergeCell ref="F21:N21"/>
    <mergeCell ref="F20:N20"/>
    <mergeCell ref="F32:N32"/>
    <mergeCell ref="F22:N22"/>
    <mergeCell ref="F23:N23"/>
    <mergeCell ref="F24:N24"/>
    <mergeCell ref="F25:N25"/>
  </mergeCells>
  <hyperlinks>
    <hyperlink ref="B4" r:id="rId1" xr:uid="{2F5AA893-440D-435F-9FBE-DCF297EA23E5}"/>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Y999"/>
  <sheetViews>
    <sheetView zoomScaleNormal="100" zoomScalePageLayoutView="50" workbookViewId="0">
      <pane xSplit="7" ySplit="1" topLeftCell="H2" activePane="bottomRight" state="frozen"/>
      <selection pane="topRight" activeCell="F1" sqref="F1"/>
      <selection pane="bottomLeft" activeCell="A2" sqref="A2"/>
      <selection pane="bottomRight"/>
    </sheetView>
  </sheetViews>
  <sheetFormatPr defaultColWidth="14.453125" defaultRowHeight="15" customHeight="1"/>
  <cols>
    <col min="1" max="32" width="15.453125" style="12" customWidth="1"/>
    <col min="33" max="33" width="14.453125" style="67"/>
    <col min="34" max="51" width="14.453125" style="12" customWidth="1"/>
    <col min="52" max="16384" width="14.453125" style="12"/>
  </cols>
  <sheetData>
    <row r="1" spans="1:51" s="65" customFormat="1" ht="195.5" customHeight="1">
      <c r="A1" s="223" t="s">
        <v>206</v>
      </c>
      <c r="B1" s="224" t="s">
        <v>252</v>
      </c>
      <c r="C1" s="224" t="s">
        <v>207</v>
      </c>
      <c r="D1" s="224" t="s">
        <v>208</v>
      </c>
      <c r="E1" s="224" t="s">
        <v>209</v>
      </c>
      <c r="F1" s="224" t="s">
        <v>210</v>
      </c>
      <c r="G1" s="224" t="s">
        <v>4</v>
      </c>
      <c r="H1" s="224" t="s">
        <v>205</v>
      </c>
      <c r="I1" s="224" t="s">
        <v>203</v>
      </c>
      <c r="J1" s="224" t="s">
        <v>204</v>
      </c>
      <c r="K1" s="224" t="s">
        <v>202</v>
      </c>
      <c r="L1" s="224" t="s">
        <v>213</v>
      </c>
      <c r="M1" s="224" t="s">
        <v>212</v>
      </c>
      <c r="N1" s="224" t="s">
        <v>216</v>
      </c>
      <c r="O1" s="224" t="s">
        <v>215</v>
      </c>
      <c r="P1" s="224" t="s">
        <v>214</v>
      </c>
      <c r="Q1" s="224" t="s">
        <v>217</v>
      </c>
      <c r="R1" s="224" t="s">
        <v>219</v>
      </c>
      <c r="S1" s="224" t="s">
        <v>220</v>
      </c>
      <c r="T1" s="224" t="s">
        <v>221</v>
      </c>
      <c r="U1" s="224" t="s">
        <v>222</v>
      </c>
      <c r="V1" s="224" t="s">
        <v>223</v>
      </c>
      <c r="W1" s="224" t="s">
        <v>224</v>
      </c>
      <c r="X1" s="224" t="s">
        <v>225</v>
      </c>
      <c r="Y1" s="224" t="s">
        <v>226</v>
      </c>
      <c r="Z1" s="224" t="s">
        <v>227</v>
      </c>
      <c r="AA1" s="224" t="s">
        <v>228</v>
      </c>
      <c r="AB1" s="224" t="s">
        <v>229</v>
      </c>
      <c r="AC1" s="224" t="s">
        <v>230</v>
      </c>
      <c r="AD1" s="224" t="s">
        <v>231</v>
      </c>
      <c r="AE1" s="225" t="s">
        <v>232</v>
      </c>
      <c r="AF1" s="14"/>
      <c r="AH1" s="66"/>
      <c r="AI1" s="66"/>
      <c r="AJ1" s="66"/>
      <c r="AK1" s="66"/>
      <c r="AL1" s="66"/>
      <c r="AM1" s="66"/>
      <c r="AN1" s="66"/>
      <c r="AO1" s="66"/>
      <c r="AP1" s="66"/>
      <c r="AQ1" s="66"/>
      <c r="AR1" s="66"/>
      <c r="AS1" s="66"/>
      <c r="AT1" s="66"/>
      <c r="AU1" s="66"/>
      <c r="AV1" s="66"/>
      <c r="AW1" s="66"/>
      <c r="AX1" s="66"/>
      <c r="AY1" s="66"/>
    </row>
    <row r="2" spans="1:51" ht="49.5" customHeight="1">
      <c r="A2" s="73" t="s">
        <v>20</v>
      </c>
      <c r="B2" s="74" t="s">
        <v>249</v>
      </c>
      <c r="C2" s="74" t="s">
        <v>21</v>
      </c>
      <c r="D2" s="74" t="s">
        <v>22</v>
      </c>
      <c r="E2" s="75" t="s">
        <v>23</v>
      </c>
      <c r="F2" s="75"/>
      <c r="G2" s="75">
        <v>2009</v>
      </c>
      <c r="H2" s="76">
        <v>1</v>
      </c>
      <c r="I2" s="75">
        <v>20</v>
      </c>
      <c r="J2" s="75">
        <v>20</v>
      </c>
      <c r="K2" s="75"/>
      <c r="L2" s="76">
        <v>0</v>
      </c>
      <c r="M2" s="76">
        <v>0</v>
      </c>
      <c r="N2" s="77">
        <v>1</v>
      </c>
      <c r="O2" s="77">
        <v>1</v>
      </c>
      <c r="P2" s="76">
        <v>1</v>
      </c>
      <c r="Q2" s="76">
        <v>0</v>
      </c>
      <c r="R2" s="75"/>
      <c r="S2" s="76">
        <v>0</v>
      </c>
      <c r="T2" s="76">
        <v>0</v>
      </c>
      <c r="U2" s="76">
        <v>0</v>
      </c>
      <c r="V2" s="77">
        <v>8</v>
      </c>
      <c r="W2" s="77">
        <v>8</v>
      </c>
      <c r="X2" s="77">
        <f>W2</f>
        <v>8</v>
      </c>
      <c r="Y2" s="78">
        <v>1</v>
      </c>
      <c r="Z2" s="78">
        <v>0</v>
      </c>
      <c r="AA2" s="75" t="s">
        <v>168</v>
      </c>
      <c r="AB2" s="78">
        <v>0</v>
      </c>
      <c r="AC2" s="78">
        <v>1</v>
      </c>
      <c r="AD2" s="78">
        <v>1</v>
      </c>
      <c r="AE2" s="79">
        <f t="shared" ref="AE2:AE33" si="0">H2+L2+M2+P2+Q2+S2+T2+U2+Y2+Z2+AB2+AC2</f>
        <v>4</v>
      </c>
      <c r="AF2" s="8"/>
      <c r="AH2" s="8"/>
      <c r="AI2" s="8"/>
      <c r="AJ2" s="8"/>
      <c r="AK2" s="68"/>
      <c r="AL2" s="68"/>
      <c r="AM2" s="68"/>
      <c r="AN2" s="68"/>
      <c r="AO2" s="68"/>
      <c r="AP2" s="68"/>
      <c r="AQ2" s="68"/>
      <c r="AR2" s="68"/>
      <c r="AS2" s="68"/>
      <c r="AT2" s="68"/>
      <c r="AU2" s="68"/>
      <c r="AV2" s="68"/>
      <c r="AW2" s="68"/>
      <c r="AX2" s="68"/>
      <c r="AY2" s="68"/>
    </row>
    <row r="3" spans="1:51" ht="42.75" customHeight="1">
      <c r="A3" s="80" t="s">
        <v>20</v>
      </c>
      <c r="B3" s="74" t="s">
        <v>249</v>
      </c>
      <c r="C3" s="81" t="s">
        <v>24</v>
      </c>
      <c r="D3" s="81" t="s">
        <v>25</v>
      </c>
      <c r="E3" s="82" t="s">
        <v>23</v>
      </c>
      <c r="F3" s="82"/>
      <c r="G3" s="82">
        <v>2014</v>
      </c>
      <c r="H3" s="76">
        <v>0</v>
      </c>
      <c r="I3" s="82" t="s">
        <v>168</v>
      </c>
      <c r="J3" s="82" t="s">
        <v>168</v>
      </c>
      <c r="K3" s="82"/>
      <c r="L3" s="76">
        <v>0</v>
      </c>
      <c r="M3" s="76">
        <v>0</v>
      </c>
      <c r="N3" s="82" t="s">
        <v>168</v>
      </c>
      <c r="O3" s="82" t="s">
        <v>168</v>
      </c>
      <c r="P3" s="76">
        <v>0</v>
      </c>
      <c r="Q3" s="76">
        <v>1</v>
      </c>
      <c r="R3" s="82"/>
      <c r="S3" s="76">
        <v>0</v>
      </c>
      <c r="T3" s="76">
        <v>0</v>
      </c>
      <c r="U3" s="76">
        <v>0</v>
      </c>
      <c r="V3" s="82" t="s">
        <v>168</v>
      </c>
      <c r="W3" s="82" t="s">
        <v>168</v>
      </c>
      <c r="X3" s="77" t="str">
        <f t="shared" ref="X3:X7" si="1">W3</f>
        <v>.</v>
      </c>
      <c r="Y3" s="78">
        <v>0</v>
      </c>
      <c r="Z3" s="78">
        <v>0</v>
      </c>
      <c r="AA3" s="82" t="s">
        <v>168</v>
      </c>
      <c r="AB3" s="78">
        <v>0</v>
      </c>
      <c r="AC3" s="78">
        <v>0</v>
      </c>
      <c r="AD3" s="78">
        <v>1</v>
      </c>
      <c r="AE3" s="79">
        <f t="shared" si="0"/>
        <v>1</v>
      </c>
      <c r="AF3" s="8"/>
      <c r="AH3" s="8"/>
      <c r="AI3" s="8"/>
      <c r="AJ3" s="8"/>
      <c r="AK3" s="8"/>
      <c r="AL3" s="8"/>
      <c r="AM3" s="8"/>
      <c r="AN3" s="8"/>
      <c r="AO3" s="8"/>
      <c r="AP3" s="8"/>
      <c r="AQ3" s="8"/>
      <c r="AR3" s="8"/>
      <c r="AS3" s="8"/>
      <c r="AT3" s="8"/>
      <c r="AU3" s="8"/>
      <c r="AV3" s="8"/>
      <c r="AW3" s="8"/>
      <c r="AX3" s="8"/>
      <c r="AY3" s="8"/>
    </row>
    <row r="4" spans="1:51" ht="49.5" customHeight="1">
      <c r="A4" s="83" t="s">
        <v>20</v>
      </c>
      <c r="B4" s="74" t="s">
        <v>249</v>
      </c>
      <c r="C4" s="84" t="s">
        <v>26</v>
      </c>
      <c r="D4" s="78" t="s">
        <v>27</v>
      </c>
      <c r="E4" s="84" t="s">
        <v>28</v>
      </c>
      <c r="F4" s="84" t="s">
        <v>177</v>
      </c>
      <c r="G4" s="78">
        <v>2011</v>
      </c>
      <c r="H4" s="76">
        <v>0</v>
      </c>
      <c r="I4" s="78" t="s">
        <v>168</v>
      </c>
      <c r="J4" s="78">
        <v>20</v>
      </c>
      <c r="K4" s="78"/>
      <c r="L4" s="76">
        <v>0</v>
      </c>
      <c r="M4" s="76">
        <v>0</v>
      </c>
      <c r="N4" s="78" t="s">
        <v>168</v>
      </c>
      <c r="O4" s="78">
        <v>1</v>
      </c>
      <c r="P4" s="76">
        <v>0</v>
      </c>
      <c r="Q4" s="76">
        <v>0</v>
      </c>
      <c r="R4" s="78"/>
      <c r="S4" s="76">
        <v>0</v>
      </c>
      <c r="T4" s="76">
        <v>0</v>
      </c>
      <c r="U4" s="76">
        <v>0</v>
      </c>
      <c r="V4" s="78" t="s">
        <v>168</v>
      </c>
      <c r="W4" s="78">
        <v>8</v>
      </c>
      <c r="X4" s="77">
        <f t="shared" si="1"/>
        <v>8</v>
      </c>
      <c r="Y4" s="78">
        <v>0</v>
      </c>
      <c r="Z4" s="78">
        <v>0</v>
      </c>
      <c r="AA4" s="75" t="s">
        <v>168</v>
      </c>
      <c r="AB4" s="78">
        <v>0</v>
      </c>
      <c r="AC4" s="78">
        <v>1</v>
      </c>
      <c r="AD4" s="78">
        <v>1</v>
      </c>
      <c r="AE4" s="79">
        <f t="shared" si="0"/>
        <v>1</v>
      </c>
      <c r="AF4" s="8"/>
      <c r="AH4" s="8"/>
      <c r="AI4" s="8"/>
      <c r="AJ4" s="8"/>
      <c r="AK4" s="68"/>
      <c r="AL4" s="68"/>
      <c r="AM4" s="68"/>
      <c r="AN4" s="68"/>
      <c r="AO4" s="68"/>
      <c r="AP4" s="68"/>
      <c r="AQ4" s="68"/>
      <c r="AR4" s="68"/>
      <c r="AS4" s="68"/>
      <c r="AT4" s="68"/>
      <c r="AU4" s="68"/>
      <c r="AV4" s="68"/>
      <c r="AW4" s="68"/>
      <c r="AX4" s="68"/>
      <c r="AY4" s="68"/>
    </row>
    <row r="5" spans="1:51" ht="49.5" customHeight="1">
      <c r="A5" s="83" t="s">
        <v>20</v>
      </c>
      <c r="B5" s="74" t="s">
        <v>249</v>
      </c>
      <c r="C5" s="84" t="s">
        <v>26</v>
      </c>
      <c r="D5" s="78" t="s">
        <v>27</v>
      </c>
      <c r="E5" s="84" t="s">
        <v>30</v>
      </c>
      <c r="F5" s="84" t="s">
        <v>178</v>
      </c>
      <c r="G5" s="78">
        <v>2011</v>
      </c>
      <c r="H5" s="76">
        <v>0</v>
      </c>
      <c r="I5" s="78" t="s">
        <v>168</v>
      </c>
      <c r="J5" s="78">
        <v>20</v>
      </c>
      <c r="K5" s="78"/>
      <c r="L5" s="76">
        <v>0</v>
      </c>
      <c r="M5" s="76">
        <v>0</v>
      </c>
      <c r="N5" s="78" t="s">
        <v>168</v>
      </c>
      <c r="O5" s="78">
        <v>1</v>
      </c>
      <c r="P5" s="76">
        <v>0</v>
      </c>
      <c r="Q5" s="76">
        <v>0</v>
      </c>
      <c r="R5" s="78"/>
      <c r="S5" s="76">
        <v>0</v>
      </c>
      <c r="T5" s="76">
        <v>0</v>
      </c>
      <c r="U5" s="76">
        <v>0</v>
      </c>
      <c r="V5" s="77" t="s">
        <v>157</v>
      </c>
      <c r="W5" s="77" t="s">
        <v>157</v>
      </c>
      <c r="X5" s="77">
        <v>30</v>
      </c>
      <c r="Y5" s="78">
        <v>1</v>
      </c>
      <c r="Z5" s="78">
        <v>0</v>
      </c>
      <c r="AA5" s="82" t="s">
        <v>168</v>
      </c>
      <c r="AB5" s="78">
        <v>0</v>
      </c>
      <c r="AC5" s="78">
        <v>0</v>
      </c>
      <c r="AD5" s="78">
        <v>1</v>
      </c>
      <c r="AE5" s="79">
        <f t="shared" si="0"/>
        <v>1</v>
      </c>
      <c r="AF5" s="8"/>
      <c r="AH5" s="8"/>
      <c r="AI5" s="8"/>
      <c r="AJ5" s="8"/>
      <c r="AK5" s="68"/>
      <c r="AL5" s="68"/>
      <c r="AM5" s="68"/>
      <c r="AN5" s="68"/>
      <c r="AO5" s="68"/>
      <c r="AP5" s="68"/>
      <c r="AQ5" s="68"/>
      <c r="AR5" s="68"/>
      <c r="AS5" s="68"/>
      <c r="AT5" s="68"/>
      <c r="AU5" s="68"/>
      <c r="AV5" s="68"/>
      <c r="AW5" s="68"/>
      <c r="AX5" s="68"/>
      <c r="AY5" s="68"/>
    </row>
    <row r="6" spans="1:51" ht="49.5" customHeight="1">
      <c r="A6" s="83" t="s">
        <v>20</v>
      </c>
      <c r="B6" s="74" t="s">
        <v>249</v>
      </c>
      <c r="C6" s="84" t="s">
        <v>26</v>
      </c>
      <c r="D6" s="78" t="s">
        <v>27</v>
      </c>
      <c r="E6" s="78" t="s">
        <v>31</v>
      </c>
      <c r="F6" s="78" t="s">
        <v>178</v>
      </c>
      <c r="G6" s="78">
        <v>2008</v>
      </c>
      <c r="H6" s="76">
        <v>0</v>
      </c>
      <c r="I6" s="78" t="s">
        <v>168</v>
      </c>
      <c r="J6" s="78">
        <v>20</v>
      </c>
      <c r="K6" s="78"/>
      <c r="L6" s="76">
        <v>0</v>
      </c>
      <c r="M6" s="76">
        <v>0</v>
      </c>
      <c r="N6" s="78" t="s">
        <v>168</v>
      </c>
      <c r="O6" s="78">
        <v>1</v>
      </c>
      <c r="P6" s="76">
        <v>0</v>
      </c>
      <c r="Q6" s="76">
        <v>1</v>
      </c>
      <c r="R6" s="78"/>
      <c r="S6" s="76">
        <v>0</v>
      </c>
      <c r="T6" s="78">
        <v>1</v>
      </c>
      <c r="U6" s="76">
        <v>0</v>
      </c>
      <c r="V6" s="77" t="s">
        <v>168</v>
      </c>
      <c r="W6" s="77">
        <v>8</v>
      </c>
      <c r="X6" s="77">
        <f t="shared" si="1"/>
        <v>8</v>
      </c>
      <c r="Y6" s="78">
        <v>1</v>
      </c>
      <c r="Z6" s="78">
        <v>0</v>
      </c>
      <c r="AA6" s="82" t="s">
        <v>168</v>
      </c>
      <c r="AB6" s="78">
        <v>0</v>
      </c>
      <c r="AC6" s="78">
        <v>0</v>
      </c>
      <c r="AD6" s="78">
        <v>1</v>
      </c>
      <c r="AE6" s="79">
        <f t="shared" si="0"/>
        <v>3</v>
      </c>
      <c r="AF6" s="8"/>
      <c r="AH6" s="8"/>
      <c r="AI6" s="8"/>
      <c r="AJ6" s="8"/>
      <c r="AK6" s="68"/>
      <c r="AL6" s="68"/>
      <c r="AM6" s="68"/>
      <c r="AN6" s="68"/>
      <c r="AO6" s="68"/>
      <c r="AP6" s="68"/>
      <c r="AQ6" s="68"/>
      <c r="AR6" s="68"/>
      <c r="AS6" s="68"/>
      <c r="AT6" s="68"/>
      <c r="AU6" s="68"/>
      <c r="AV6" s="68"/>
      <c r="AW6" s="68"/>
      <c r="AX6" s="68"/>
      <c r="AY6" s="68"/>
    </row>
    <row r="7" spans="1:51" ht="49.5" customHeight="1">
      <c r="A7" s="73" t="s">
        <v>32</v>
      </c>
      <c r="B7" s="74" t="s">
        <v>250</v>
      </c>
      <c r="C7" s="74" t="s">
        <v>21</v>
      </c>
      <c r="D7" s="74" t="s">
        <v>33</v>
      </c>
      <c r="E7" s="74" t="s">
        <v>23</v>
      </c>
      <c r="F7" s="74"/>
      <c r="G7" s="75">
        <v>2018</v>
      </c>
      <c r="H7" s="76">
        <v>1</v>
      </c>
      <c r="I7" s="75">
        <v>27.5</v>
      </c>
      <c r="J7" s="75">
        <v>27.5</v>
      </c>
      <c r="K7" s="75"/>
      <c r="L7" s="76">
        <v>0</v>
      </c>
      <c r="M7" s="76">
        <v>0</v>
      </c>
      <c r="N7" s="75" t="s">
        <v>168</v>
      </c>
      <c r="O7" s="75" t="s">
        <v>168</v>
      </c>
      <c r="P7" s="76">
        <v>0</v>
      </c>
      <c r="Q7" s="76">
        <v>0</v>
      </c>
      <c r="R7" s="75"/>
      <c r="S7" s="76">
        <v>0</v>
      </c>
      <c r="T7" s="76">
        <v>0</v>
      </c>
      <c r="U7" s="76">
        <v>0</v>
      </c>
      <c r="V7" s="82" t="s">
        <v>168</v>
      </c>
      <c r="W7" s="82" t="s">
        <v>168</v>
      </c>
      <c r="X7" s="77" t="str">
        <f t="shared" si="1"/>
        <v>.</v>
      </c>
      <c r="Y7" s="78">
        <v>0</v>
      </c>
      <c r="Z7" s="78">
        <v>0</v>
      </c>
      <c r="AA7" s="77">
        <f>(12.5+25)/2</f>
        <v>18.75</v>
      </c>
      <c r="AB7" s="85">
        <v>1</v>
      </c>
      <c r="AC7" s="78">
        <v>0</v>
      </c>
      <c r="AD7" s="78">
        <v>1</v>
      </c>
      <c r="AE7" s="79">
        <f t="shared" si="0"/>
        <v>2</v>
      </c>
      <c r="AF7" s="8"/>
      <c r="AH7" s="8"/>
      <c r="AI7" s="8"/>
      <c r="AJ7" s="8"/>
      <c r="AK7" s="8"/>
      <c r="AL7" s="8"/>
      <c r="AM7" s="8"/>
      <c r="AN7" s="8"/>
      <c r="AO7" s="8"/>
      <c r="AP7" s="8"/>
      <c r="AQ7" s="8"/>
      <c r="AR7" s="8"/>
      <c r="AS7" s="8"/>
      <c r="AT7" s="8"/>
      <c r="AU7" s="8"/>
      <c r="AV7" s="8"/>
      <c r="AW7" s="8"/>
      <c r="AX7" s="8"/>
      <c r="AY7" s="8"/>
    </row>
    <row r="8" spans="1:51" ht="49.5" customHeight="1">
      <c r="A8" s="80" t="s">
        <v>32</v>
      </c>
      <c r="B8" s="74" t="s">
        <v>250</v>
      </c>
      <c r="C8" s="81" t="s">
        <v>34</v>
      </c>
      <c r="D8" s="81" t="s">
        <v>35</v>
      </c>
      <c r="E8" s="81" t="s">
        <v>23</v>
      </c>
      <c r="F8" s="81"/>
      <c r="G8" s="82">
        <v>2017</v>
      </c>
      <c r="H8" s="76">
        <v>0</v>
      </c>
      <c r="I8" s="77" t="s">
        <v>168</v>
      </c>
      <c r="J8" s="82" t="s">
        <v>168</v>
      </c>
      <c r="K8" s="77"/>
      <c r="L8" s="76">
        <v>1</v>
      </c>
      <c r="M8" s="76">
        <v>0</v>
      </c>
      <c r="N8" s="82" t="s">
        <v>168</v>
      </c>
      <c r="O8" s="82" t="s">
        <v>168</v>
      </c>
      <c r="P8" s="76">
        <v>0</v>
      </c>
      <c r="Q8" s="76">
        <v>0</v>
      </c>
      <c r="R8" s="82"/>
      <c r="S8" s="76">
        <v>0</v>
      </c>
      <c r="T8" s="78">
        <v>1</v>
      </c>
      <c r="U8" s="76">
        <v>0</v>
      </c>
      <c r="V8" s="77" t="s">
        <v>157</v>
      </c>
      <c r="W8" s="77" t="s">
        <v>157</v>
      </c>
      <c r="X8" s="77">
        <v>30</v>
      </c>
      <c r="Y8" s="78">
        <v>1</v>
      </c>
      <c r="Z8" s="78">
        <v>1</v>
      </c>
      <c r="AA8" s="75" t="s">
        <v>168</v>
      </c>
      <c r="AB8" s="78">
        <v>0</v>
      </c>
      <c r="AC8" s="78">
        <v>1</v>
      </c>
      <c r="AD8" s="78">
        <v>1</v>
      </c>
      <c r="AE8" s="79">
        <f t="shared" si="0"/>
        <v>5</v>
      </c>
      <c r="AF8" s="8"/>
      <c r="AH8" s="8"/>
      <c r="AI8" s="8"/>
      <c r="AJ8" s="8"/>
      <c r="AK8" s="8"/>
      <c r="AL8" s="8"/>
      <c r="AM8" s="8"/>
      <c r="AN8" s="8"/>
      <c r="AO8" s="8"/>
      <c r="AP8" s="8"/>
      <c r="AQ8" s="8"/>
      <c r="AR8" s="8"/>
      <c r="AS8" s="8"/>
      <c r="AT8" s="8"/>
      <c r="AU8" s="8"/>
      <c r="AV8" s="8"/>
      <c r="AW8" s="8"/>
      <c r="AX8" s="8"/>
      <c r="AY8" s="8"/>
    </row>
    <row r="9" spans="1:51" ht="49.5" customHeight="1">
      <c r="A9" s="83" t="s">
        <v>32</v>
      </c>
      <c r="B9" s="74" t="s">
        <v>250</v>
      </c>
      <c r="C9" s="84" t="s">
        <v>26</v>
      </c>
      <c r="D9" s="84" t="s">
        <v>37</v>
      </c>
      <c r="E9" s="84" t="s">
        <v>30</v>
      </c>
      <c r="F9" s="84" t="s">
        <v>178</v>
      </c>
      <c r="G9" s="78">
        <v>2015</v>
      </c>
      <c r="H9" s="76">
        <v>0</v>
      </c>
      <c r="I9" s="77">
        <v>17.5</v>
      </c>
      <c r="J9" s="77">
        <v>17.5</v>
      </c>
      <c r="K9" s="77"/>
      <c r="L9" s="76">
        <v>1</v>
      </c>
      <c r="M9" s="76">
        <v>0</v>
      </c>
      <c r="N9" s="78" t="s">
        <v>168</v>
      </c>
      <c r="O9" s="78" t="s">
        <v>168</v>
      </c>
      <c r="P9" s="76">
        <v>0</v>
      </c>
      <c r="Q9" s="76">
        <v>0</v>
      </c>
      <c r="R9" s="78"/>
      <c r="S9" s="76">
        <v>0</v>
      </c>
      <c r="T9" s="78">
        <v>1</v>
      </c>
      <c r="U9" s="76">
        <v>0</v>
      </c>
      <c r="V9" s="77" t="s">
        <v>157</v>
      </c>
      <c r="W9" s="77" t="s">
        <v>157</v>
      </c>
      <c r="X9" s="77">
        <v>30</v>
      </c>
      <c r="Y9" s="78">
        <v>1</v>
      </c>
      <c r="Z9" s="78">
        <v>0</v>
      </c>
      <c r="AA9" s="75" t="s">
        <v>168</v>
      </c>
      <c r="AB9" s="78">
        <v>0</v>
      </c>
      <c r="AC9" s="78">
        <v>1</v>
      </c>
      <c r="AD9" s="78">
        <v>1</v>
      </c>
      <c r="AE9" s="79">
        <f t="shared" si="0"/>
        <v>4</v>
      </c>
      <c r="AF9" s="8"/>
      <c r="AH9" s="8"/>
      <c r="AI9" s="8"/>
      <c r="AJ9" s="8"/>
      <c r="AK9" s="8"/>
      <c r="AL9" s="8"/>
      <c r="AM9" s="8"/>
      <c r="AN9" s="8"/>
      <c r="AO9" s="8"/>
      <c r="AP9" s="8"/>
      <c r="AQ9" s="8"/>
      <c r="AR9" s="8"/>
      <c r="AS9" s="8"/>
      <c r="AT9" s="8"/>
      <c r="AU9" s="8"/>
      <c r="AV9" s="8"/>
      <c r="AW9" s="8"/>
      <c r="AX9" s="8"/>
      <c r="AY9" s="8"/>
    </row>
    <row r="10" spans="1:51" ht="49.5" customHeight="1">
      <c r="A10" s="83" t="s">
        <v>32</v>
      </c>
      <c r="B10" s="74" t="s">
        <v>250</v>
      </c>
      <c r="C10" s="84" t="s">
        <v>26</v>
      </c>
      <c r="D10" s="84" t="s">
        <v>37</v>
      </c>
      <c r="E10" s="84" t="s">
        <v>30</v>
      </c>
      <c r="F10" s="84" t="s">
        <v>178</v>
      </c>
      <c r="G10" s="78">
        <v>2008</v>
      </c>
      <c r="H10" s="76">
        <v>0</v>
      </c>
      <c r="I10" s="77">
        <v>17.5</v>
      </c>
      <c r="J10" s="77">
        <v>17.5</v>
      </c>
      <c r="K10" s="77"/>
      <c r="L10" s="76">
        <v>1</v>
      </c>
      <c r="M10" s="76">
        <v>0</v>
      </c>
      <c r="N10" s="78" t="s">
        <v>168</v>
      </c>
      <c r="O10" s="78" t="s">
        <v>168</v>
      </c>
      <c r="P10" s="76">
        <v>0</v>
      </c>
      <c r="Q10" s="76">
        <v>0</v>
      </c>
      <c r="R10" s="78"/>
      <c r="S10" s="76">
        <v>0</v>
      </c>
      <c r="T10" s="78">
        <v>1</v>
      </c>
      <c r="U10" s="76">
        <v>0</v>
      </c>
      <c r="V10" s="77" t="s">
        <v>157</v>
      </c>
      <c r="W10" s="77" t="s">
        <v>157</v>
      </c>
      <c r="X10" s="77">
        <v>30</v>
      </c>
      <c r="Y10" s="78">
        <v>1</v>
      </c>
      <c r="Z10" s="78">
        <v>0</v>
      </c>
      <c r="AA10" s="75" t="s">
        <v>168</v>
      </c>
      <c r="AB10" s="78">
        <v>0</v>
      </c>
      <c r="AC10" s="78">
        <v>1</v>
      </c>
      <c r="AD10" s="78">
        <v>1</v>
      </c>
      <c r="AE10" s="79">
        <f t="shared" si="0"/>
        <v>4</v>
      </c>
      <c r="AF10" s="8"/>
      <c r="AH10" s="8"/>
      <c r="AI10" s="8"/>
      <c r="AJ10" s="8"/>
      <c r="AK10" s="8"/>
      <c r="AL10" s="8"/>
      <c r="AM10" s="8"/>
      <c r="AN10" s="8"/>
      <c r="AO10" s="8"/>
      <c r="AP10" s="8"/>
      <c r="AQ10" s="8"/>
      <c r="AR10" s="8"/>
      <c r="AS10" s="8"/>
      <c r="AT10" s="8"/>
      <c r="AU10" s="8"/>
      <c r="AV10" s="8"/>
      <c r="AW10" s="8"/>
      <c r="AX10" s="8"/>
      <c r="AY10" s="8"/>
    </row>
    <row r="11" spans="1:51" ht="49.5" customHeight="1">
      <c r="A11" s="83" t="s">
        <v>32</v>
      </c>
      <c r="B11" s="74" t="s">
        <v>250</v>
      </c>
      <c r="C11" s="84" t="s">
        <v>26</v>
      </c>
      <c r="D11" s="84" t="s">
        <v>37</v>
      </c>
      <c r="E11" s="84" t="s">
        <v>38</v>
      </c>
      <c r="F11" s="84" t="s">
        <v>178</v>
      </c>
      <c r="G11" s="78">
        <v>2008</v>
      </c>
      <c r="H11" s="76">
        <v>0</v>
      </c>
      <c r="I11" s="77">
        <v>17.5</v>
      </c>
      <c r="J11" s="77">
        <v>17.5</v>
      </c>
      <c r="K11" s="77"/>
      <c r="L11" s="76">
        <v>1</v>
      </c>
      <c r="M11" s="76">
        <v>0</v>
      </c>
      <c r="N11" s="78" t="s">
        <v>168</v>
      </c>
      <c r="O11" s="78" t="s">
        <v>168</v>
      </c>
      <c r="P11" s="76">
        <v>0</v>
      </c>
      <c r="Q11" s="76">
        <v>0</v>
      </c>
      <c r="R11" s="78"/>
      <c r="S11" s="76">
        <v>0</v>
      </c>
      <c r="T11" s="78">
        <v>1</v>
      </c>
      <c r="U11" s="76">
        <v>0</v>
      </c>
      <c r="V11" s="77" t="s">
        <v>157</v>
      </c>
      <c r="W11" s="77" t="s">
        <v>157</v>
      </c>
      <c r="X11" s="77">
        <v>30</v>
      </c>
      <c r="Y11" s="78">
        <v>1</v>
      </c>
      <c r="Z11" s="78">
        <v>0</v>
      </c>
      <c r="AA11" s="75" t="s">
        <v>168</v>
      </c>
      <c r="AB11" s="78">
        <v>0</v>
      </c>
      <c r="AC11" s="78">
        <v>1</v>
      </c>
      <c r="AD11" s="78">
        <v>1</v>
      </c>
      <c r="AE11" s="79">
        <f t="shared" si="0"/>
        <v>4</v>
      </c>
      <c r="AF11" s="8"/>
      <c r="AH11" s="8"/>
      <c r="AI11" s="8"/>
      <c r="AJ11" s="8"/>
      <c r="AK11" s="8"/>
      <c r="AL11" s="8"/>
      <c r="AM11" s="8"/>
      <c r="AN11" s="8"/>
      <c r="AO11" s="8"/>
      <c r="AP11" s="8"/>
      <c r="AQ11" s="8"/>
      <c r="AR11" s="8"/>
      <c r="AS11" s="8"/>
      <c r="AT11" s="8"/>
      <c r="AU11" s="8"/>
      <c r="AV11" s="8"/>
      <c r="AW11" s="8"/>
      <c r="AX11" s="8"/>
      <c r="AY11" s="8"/>
    </row>
    <row r="12" spans="1:51" ht="49.5" customHeight="1">
      <c r="A12" s="83" t="s">
        <v>32</v>
      </c>
      <c r="B12" s="74" t="s">
        <v>250</v>
      </c>
      <c r="C12" s="84" t="s">
        <v>26</v>
      </c>
      <c r="D12" s="84" t="s">
        <v>37</v>
      </c>
      <c r="E12" s="84" t="s">
        <v>30</v>
      </c>
      <c r="F12" s="84" t="s">
        <v>178</v>
      </c>
      <c r="G12" s="78">
        <v>2007</v>
      </c>
      <c r="H12" s="76">
        <v>0</v>
      </c>
      <c r="I12" s="77">
        <v>17.5</v>
      </c>
      <c r="J12" s="77">
        <v>17.5</v>
      </c>
      <c r="K12" s="77"/>
      <c r="L12" s="76">
        <v>1</v>
      </c>
      <c r="M12" s="76">
        <v>0</v>
      </c>
      <c r="N12" s="78" t="s">
        <v>168</v>
      </c>
      <c r="O12" s="78" t="s">
        <v>168</v>
      </c>
      <c r="P12" s="76">
        <v>0</v>
      </c>
      <c r="Q12" s="76">
        <v>0</v>
      </c>
      <c r="R12" s="78" t="s">
        <v>29</v>
      </c>
      <c r="S12" s="76">
        <v>0</v>
      </c>
      <c r="T12" s="78">
        <v>1</v>
      </c>
      <c r="U12" s="76">
        <v>0</v>
      </c>
      <c r="V12" s="77" t="s">
        <v>157</v>
      </c>
      <c r="W12" s="77" t="s">
        <v>157</v>
      </c>
      <c r="X12" s="77">
        <v>30</v>
      </c>
      <c r="Y12" s="78">
        <v>1</v>
      </c>
      <c r="Z12" s="78">
        <v>0</v>
      </c>
      <c r="AA12" s="75" t="s">
        <v>168</v>
      </c>
      <c r="AB12" s="78">
        <v>0</v>
      </c>
      <c r="AC12" s="78">
        <v>1</v>
      </c>
      <c r="AD12" s="78">
        <v>1</v>
      </c>
      <c r="AE12" s="79">
        <f t="shared" si="0"/>
        <v>4</v>
      </c>
      <c r="AF12" s="8"/>
      <c r="AH12" s="8"/>
      <c r="AI12" s="8"/>
      <c r="AJ12" s="8"/>
      <c r="AK12" s="8"/>
      <c r="AL12" s="8"/>
      <c r="AM12" s="8"/>
      <c r="AN12" s="8"/>
      <c r="AO12" s="8"/>
      <c r="AP12" s="8"/>
      <c r="AQ12" s="8"/>
      <c r="AR12" s="8"/>
      <c r="AS12" s="8"/>
      <c r="AT12" s="8"/>
      <c r="AU12" s="8"/>
      <c r="AV12" s="8"/>
      <c r="AW12" s="8"/>
      <c r="AX12" s="8"/>
      <c r="AY12" s="8"/>
    </row>
    <row r="13" spans="1:51" ht="49.5" customHeight="1">
      <c r="A13" s="83" t="s">
        <v>32</v>
      </c>
      <c r="B13" s="74" t="s">
        <v>250</v>
      </c>
      <c r="C13" s="84" t="s">
        <v>26</v>
      </c>
      <c r="D13" s="84" t="s">
        <v>37</v>
      </c>
      <c r="E13" s="84" t="s">
        <v>30</v>
      </c>
      <c r="F13" s="84" t="s">
        <v>178</v>
      </c>
      <c r="G13" s="78">
        <v>2007</v>
      </c>
      <c r="H13" s="76">
        <v>0</v>
      </c>
      <c r="I13" s="77">
        <v>17.5</v>
      </c>
      <c r="J13" s="77">
        <v>17.5</v>
      </c>
      <c r="K13" s="77"/>
      <c r="L13" s="76">
        <v>1</v>
      </c>
      <c r="M13" s="76">
        <v>0</v>
      </c>
      <c r="N13" s="78" t="s">
        <v>168</v>
      </c>
      <c r="O13" s="78" t="s">
        <v>168</v>
      </c>
      <c r="P13" s="76">
        <v>0</v>
      </c>
      <c r="Q13" s="76">
        <v>0</v>
      </c>
      <c r="R13" s="78"/>
      <c r="S13" s="76">
        <v>0</v>
      </c>
      <c r="T13" s="78">
        <v>1</v>
      </c>
      <c r="U13" s="76">
        <v>0</v>
      </c>
      <c r="V13" s="77" t="s">
        <v>157</v>
      </c>
      <c r="W13" s="77" t="s">
        <v>157</v>
      </c>
      <c r="X13" s="77">
        <v>30</v>
      </c>
      <c r="Y13" s="78">
        <v>1</v>
      </c>
      <c r="Z13" s="78">
        <v>0</v>
      </c>
      <c r="AA13" s="75" t="s">
        <v>168</v>
      </c>
      <c r="AB13" s="78">
        <v>0</v>
      </c>
      <c r="AC13" s="78">
        <v>1</v>
      </c>
      <c r="AD13" s="78">
        <v>1</v>
      </c>
      <c r="AE13" s="79">
        <f t="shared" si="0"/>
        <v>4</v>
      </c>
      <c r="AF13" s="8"/>
      <c r="AH13" s="8"/>
      <c r="AI13" s="8"/>
      <c r="AJ13" s="8"/>
      <c r="AK13" s="8"/>
      <c r="AL13" s="8"/>
      <c r="AM13" s="8"/>
      <c r="AN13" s="8"/>
      <c r="AO13" s="8"/>
      <c r="AP13" s="8"/>
      <c r="AQ13" s="8"/>
      <c r="AR13" s="8"/>
      <c r="AS13" s="8"/>
      <c r="AT13" s="8"/>
      <c r="AU13" s="8"/>
      <c r="AV13" s="8"/>
      <c r="AW13" s="8"/>
      <c r="AX13" s="8"/>
      <c r="AY13" s="8"/>
    </row>
    <row r="14" spans="1:51" ht="49.5" customHeight="1">
      <c r="A14" s="83" t="s">
        <v>32</v>
      </c>
      <c r="B14" s="74" t="s">
        <v>250</v>
      </c>
      <c r="C14" s="84" t="s">
        <v>26</v>
      </c>
      <c r="D14" s="84" t="s">
        <v>37</v>
      </c>
      <c r="E14" s="84" t="s">
        <v>30</v>
      </c>
      <c r="F14" s="84" t="s">
        <v>178</v>
      </c>
      <c r="G14" s="78">
        <v>2005</v>
      </c>
      <c r="H14" s="76">
        <v>0</v>
      </c>
      <c r="I14" s="77">
        <v>17.5</v>
      </c>
      <c r="J14" s="77">
        <v>17.5</v>
      </c>
      <c r="K14" s="77"/>
      <c r="L14" s="76">
        <v>1</v>
      </c>
      <c r="M14" s="76">
        <v>0</v>
      </c>
      <c r="N14" s="78" t="s">
        <v>168</v>
      </c>
      <c r="O14" s="78" t="s">
        <v>168</v>
      </c>
      <c r="P14" s="76">
        <v>0</v>
      </c>
      <c r="Q14" s="76">
        <v>0</v>
      </c>
      <c r="R14" s="78"/>
      <c r="S14" s="76">
        <v>0</v>
      </c>
      <c r="T14" s="78">
        <v>1</v>
      </c>
      <c r="U14" s="76">
        <v>0</v>
      </c>
      <c r="V14" s="77" t="s">
        <v>157</v>
      </c>
      <c r="W14" s="77" t="s">
        <v>157</v>
      </c>
      <c r="X14" s="77">
        <v>30</v>
      </c>
      <c r="Y14" s="78">
        <v>1</v>
      </c>
      <c r="Z14" s="78">
        <v>0</v>
      </c>
      <c r="AA14" s="75" t="s">
        <v>168</v>
      </c>
      <c r="AB14" s="78">
        <v>0</v>
      </c>
      <c r="AC14" s="78">
        <v>1</v>
      </c>
      <c r="AD14" s="78">
        <v>1</v>
      </c>
      <c r="AE14" s="79">
        <f t="shared" si="0"/>
        <v>4</v>
      </c>
      <c r="AF14" s="8"/>
      <c r="AH14" s="8"/>
      <c r="AI14" s="8"/>
      <c r="AJ14" s="8"/>
      <c r="AK14" s="8"/>
      <c r="AL14" s="8"/>
      <c r="AM14" s="8"/>
      <c r="AN14" s="8"/>
      <c r="AO14" s="8"/>
      <c r="AP14" s="8"/>
      <c r="AQ14" s="8"/>
      <c r="AR14" s="8"/>
      <c r="AS14" s="8"/>
      <c r="AT14" s="8"/>
      <c r="AU14" s="8"/>
      <c r="AV14" s="8"/>
      <c r="AW14" s="8"/>
      <c r="AX14" s="8"/>
      <c r="AY14" s="8"/>
    </row>
    <row r="15" spans="1:51" ht="49.5" customHeight="1">
      <c r="A15" s="83" t="s">
        <v>32</v>
      </c>
      <c r="B15" s="74" t="s">
        <v>250</v>
      </c>
      <c r="C15" s="84" t="s">
        <v>26</v>
      </c>
      <c r="D15" s="84" t="s">
        <v>37</v>
      </c>
      <c r="E15" s="84" t="s">
        <v>30</v>
      </c>
      <c r="F15" s="84" t="s">
        <v>178</v>
      </c>
      <c r="G15" s="78">
        <v>1999</v>
      </c>
      <c r="H15" s="76">
        <v>0</v>
      </c>
      <c r="I15" s="78" t="s">
        <v>168</v>
      </c>
      <c r="J15" s="78">
        <v>27.5</v>
      </c>
      <c r="K15" s="78"/>
      <c r="L15" s="76">
        <v>0</v>
      </c>
      <c r="M15" s="76">
        <v>0</v>
      </c>
      <c r="N15" s="78" t="s">
        <v>168</v>
      </c>
      <c r="O15" s="78" t="s">
        <v>168</v>
      </c>
      <c r="P15" s="76">
        <v>0</v>
      </c>
      <c r="Q15" s="76">
        <v>1</v>
      </c>
      <c r="R15" s="77">
        <v>1</v>
      </c>
      <c r="S15" s="78">
        <v>1</v>
      </c>
      <c r="T15" s="78">
        <v>1</v>
      </c>
      <c r="U15" s="76">
        <v>0</v>
      </c>
      <c r="V15" s="77" t="s">
        <v>157</v>
      </c>
      <c r="W15" s="77" t="s">
        <v>157</v>
      </c>
      <c r="X15" s="77">
        <v>30</v>
      </c>
      <c r="Y15" s="78">
        <v>1</v>
      </c>
      <c r="Z15" s="78">
        <v>0</v>
      </c>
      <c r="AA15" s="82" t="s">
        <v>168</v>
      </c>
      <c r="AB15" s="78">
        <v>0</v>
      </c>
      <c r="AC15" s="78">
        <v>0</v>
      </c>
      <c r="AD15" s="78">
        <v>1</v>
      </c>
      <c r="AE15" s="79">
        <f t="shared" si="0"/>
        <v>4</v>
      </c>
      <c r="AF15" s="8"/>
      <c r="AH15" s="8"/>
      <c r="AI15" s="8"/>
      <c r="AJ15" s="8"/>
      <c r="AK15" s="8"/>
      <c r="AL15" s="8"/>
      <c r="AM15" s="8"/>
      <c r="AN15" s="8"/>
      <c r="AO15" s="8"/>
      <c r="AP15" s="8"/>
      <c r="AQ15" s="8"/>
      <c r="AR15" s="8"/>
      <c r="AS15" s="8"/>
      <c r="AT15" s="8"/>
      <c r="AU15" s="8"/>
      <c r="AV15" s="8"/>
      <c r="AW15" s="8"/>
      <c r="AX15" s="8"/>
      <c r="AY15" s="8"/>
    </row>
    <row r="16" spans="1:51" ht="49.5" customHeight="1">
      <c r="A16" s="73" t="s">
        <v>39</v>
      </c>
      <c r="B16" s="74" t="s">
        <v>250</v>
      </c>
      <c r="C16" s="74" t="s">
        <v>40</v>
      </c>
      <c r="D16" s="74" t="s">
        <v>41</v>
      </c>
      <c r="E16" s="74" t="s">
        <v>23</v>
      </c>
      <c r="F16" s="74"/>
      <c r="G16" s="74">
        <v>2013</v>
      </c>
      <c r="H16" s="76">
        <v>0</v>
      </c>
      <c r="I16" s="74">
        <v>30</v>
      </c>
      <c r="J16" s="74">
        <v>30</v>
      </c>
      <c r="K16" s="74"/>
      <c r="L16" s="76">
        <v>0</v>
      </c>
      <c r="M16" s="76">
        <v>0</v>
      </c>
      <c r="N16" s="78" t="s">
        <v>168</v>
      </c>
      <c r="O16" s="74" t="s">
        <v>168</v>
      </c>
      <c r="P16" s="76">
        <v>0</v>
      </c>
      <c r="Q16" s="76">
        <v>0</v>
      </c>
      <c r="R16" s="74"/>
      <c r="S16" s="76">
        <v>0</v>
      </c>
      <c r="T16" s="76">
        <v>0</v>
      </c>
      <c r="U16" s="76">
        <v>0</v>
      </c>
      <c r="V16" s="82" t="s">
        <v>168</v>
      </c>
      <c r="W16" s="82" t="s">
        <v>168</v>
      </c>
      <c r="X16" s="82" t="s">
        <v>168</v>
      </c>
      <c r="Y16" s="78">
        <v>0</v>
      </c>
      <c r="Z16" s="78">
        <v>0</v>
      </c>
      <c r="AA16" s="82" t="s">
        <v>168</v>
      </c>
      <c r="AB16" s="78">
        <v>0</v>
      </c>
      <c r="AC16" s="78">
        <v>0</v>
      </c>
      <c r="AD16" s="78">
        <f t="shared" ref="AD16:AD44" si="2">AE16</f>
        <v>0</v>
      </c>
      <c r="AE16" s="79">
        <f t="shared" si="0"/>
        <v>0</v>
      </c>
      <c r="AF16" s="8"/>
      <c r="AH16" s="8"/>
      <c r="AI16" s="8"/>
      <c r="AJ16" s="68"/>
      <c r="AK16" s="68"/>
      <c r="AL16" s="68"/>
      <c r="AM16" s="68"/>
      <c r="AN16" s="68"/>
      <c r="AO16" s="68"/>
      <c r="AP16" s="68"/>
      <c r="AQ16" s="68"/>
      <c r="AR16" s="68"/>
      <c r="AS16" s="68"/>
      <c r="AT16" s="68"/>
      <c r="AU16" s="68"/>
      <c r="AV16" s="68"/>
      <c r="AW16" s="68"/>
      <c r="AX16" s="68"/>
      <c r="AY16" s="68"/>
    </row>
    <row r="17" spans="1:51" ht="49.5" customHeight="1">
      <c r="A17" s="80" t="s">
        <v>39</v>
      </c>
      <c r="B17" s="74" t="s">
        <v>250</v>
      </c>
      <c r="C17" s="81" t="s">
        <v>24</v>
      </c>
      <c r="D17" s="81" t="s">
        <v>42</v>
      </c>
      <c r="E17" s="81" t="s">
        <v>23</v>
      </c>
      <c r="F17" s="81"/>
      <c r="G17" s="81">
        <v>2013</v>
      </c>
      <c r="H17" s="76">
        <v>0</v>
      </c>
      <c r="I17" s="81" t="s">
        <v>168</v>
      </c>
      <c r="J17" s="82" t="s">
        <v>168</v>
      </c>
      <c r="K17" s="81"/>
      <c r="L17" s="76">
        <v>0</v>
      </c>
      <c r="M17" s="76">
        <v>0</v>
      </c>
      <c r="N17" s="78" t="s">
        <v>168</v>
      </c>
      <c r="O17" s="81" t="s">
        <v>168</v>
      </c>
      <c r="P17" s="76">
        <v>0</v>
      </c>
      <c r="Q17" s="76">
        <v>0</v>
      </c>
      <c r="R17" s="81" t="s">
        <v>29</v>
      </c>
      <c r="S17" s="76">
        <v>0</v>
      </c>
      <c r="T17" s="76">
        <v>0</v>
      </c>
      <c r="U17" s="76">
        <v>0</v>
      </c>
      <c r="V17" s="82" t="s">
        <v>168</v>
      </c>
      <c r="W17" s="82" t="s">
        <v>168</v>
      </c>
      <c r="X17" s="82" t="s">
        <v>168</v>
      </c>
      <c r="Y17" s="78">
        <v>0</v>
      </c>
      <c r="Z17" s="78">
        <v>0</v>
      </c>
      <c r="AA17" s="82" t="s">
        <v>168</v>
      </c>
      <c r="AB17" s="78">
        <v>0</v>
      </c>
      <c r="AC17" s="78">
        <v>0</v>
      </c>
      <c r="AD17" s="78">
        <f t="shared" si="2"/>
        <v>0</v>
      </c>
      <c r="AE17" s="79">
        <f t="shared" si="0"/>
        <v>0</v>
      </c>
      <c r="AF17" s="8"/>
      <c r="AH17" s="69"/>
      <c r="AI17" s="69"/>
      <c r="AJ17" s="68"/>
      <c r="AK17" s="68"/>
      <c r="AL17" s="68"/>
      <c r="AM17" s="68"/>
      <c r="AN17" s="68"/>
      <c r="AO17" s="68"/>
      <c r="AP17" s="68"/>
      <c r="AQ17" s="68"/>
      <c r="AR17" s="68"/>
      <c r="AS17" s="68"/>
      <c r="AT17" s="68"/>
      <c r="AU17" s="68"/>
      <c r="AV17" s="68"/>
      <c r="AW17" s="68"/>
      <c r="AX17" s="68"/>
      <c r="AY17" s="68"/>
    </row>
    <row r="18" spans="1:51" ht="49.5" customHeight="1">
      <c r="A18" s="83" t="s">
        <v>39</v>
      </c>
      <c r="B18" s="84" t="s">
        <v>250</v>
      </c>
      <c r="C18" s="84" t="s">
        <v>26</v>
      </c>
      <c r="D18" s="84" t="s">
        <v>43</v>
      </c>
      <c r="E18" s="84" t="s">
        <v>44</v>
      </c>
      <c r="F18" s="84" t="s">
        <v>178</v>
      </c>
      <c r="G18" s="84">
        <v>2014</v>
      </c>
      <c r="H18" s="76">
        <v>0</v>
      </c>
      <c r="I18" s="84" t="s">
        <v>168</v>
      </c>
      <c r="J18" s="74">
        <v>30</v>
      </c>
      <c r="K18" s="84"/>
      <c r="L18" s="76">
        <v>0</v>
      </c>
      <c r="M18" s="76">
        <v>0</v>
      </c>
      <c r="N18" s="78" t="s">
        <v>168</v>
      </c>
      <c r="O18" s="84" t="s">
        <v>168</v>
      </c>
      <c r="P18" s="76">
        <v>0</v>
      </c>
      <c r="Q18" s="76">
        <v>0</v>
      </c>
      <c r="R18" s="84"/>
      <c r="S18" s="76">
        <v>0</v>
      </c>
      <c r="T18" s="76">
        <v>0</v>
      </c>
      <c r="U18" s="76">
        <v>0</v>
      </c>
      <c r="V18" s="77" t="s">
        <v>157</v>
      </c>
      <c r="W18" s="77" t="s">
        <v>157</v>
      </c>
      <c r="X18" s="77">
        <v>30</v>
      </c>
      <c r="Y18" s="78">
        <v>1</v>
      </c>
      <c r="Z18" s="78">
        <v>0</v>
      </c>
      <c r="AA18" s="82" t="s">
        <v>168</v>
      </c>
      <c r="AB18" s="78">
        <v>0</v>
      </c>
      <c r="AC18" s="78">
        <v>0</v>
      </c>
      <c r="AD18" s="78">
        <v>1</v>
      </c>
      <c r="AE18" s="79">
        <f t="shared" si="0"/>
        <v>1</v>
      </c>
      <c r="AF18" s="8"/>
      <c r="AH18" s="69"/>
      <c r="AI18" s="69"/>
      <c r="AJ18" s="68"/>
      <c r="AK18" s="68"/>
      <c r="AL18" s="68"/>
      <c r="AM18" s="68"/>
      <c r="AN18" s="68"/>
      <c r="AO18" s="68"/>
      <c r="AP18" s="68"/>
      <c r="AQ18" s="68"/>
      <c r="AR18" s="68"/>
      <c r="AS18" s="68"/>
      <c r="AT18" s="68"/>
      <c r="AU18" s="68"/>
      <c r="AV18" s="68"/>
      <c r="AW18" s="68"/>
      <c r="AX18" s="68"/>
      <c r="AY18" s="68"/>
    </row>
    <row r="19" spans="1:51" ht="49.5" customHeight="1">
      <c r="A19" s="73" t="s">
        <v>45</v>
      </c>
      <c r="B19" s="74" t="s">
        <v>250</v>
      </c>
      <c r="C19" s="86" t="s">
        <v>21</v>
      </c>
      <c r="D19" s="74" t="s">
        <v>46</v>
      </c>
      <c r="E19" s="74" t="s">
        <v>23</v>
      </c>
      <c r="F19" s="74"/>
      <c r="G19" s="75">
        <v>2017</v>
      </c>
      <c r="H19" s="76">
        <v>0</v>
      </c>
      <c r="I19" s="74">
        <v>30</v>
      </c>
      <c r="J19" s="74">
        <v>30</v>
      </c>
      <c r="K19" s="75"/>
      <c r="L19" s="76">
        <v>0</v>
      </c>
      <c r="M19" s="76">
        <v>0</v>
      </c>
      <c r="N19" s="75">
        <v>4</v>
      </c>
      <c r="O19" s="75">
        <v>4</v>
      </c>
      <c r="P19" s="76">
        <v>0</v>
      </c>
      <c r="Q19" s="76">
        <v>0</v>
      </c>
      <c r="R19" s="75"/>
      <c r="S19" s="76">
        <v>0</v>
      </c>
      <c r="T19" s="76">
        <v>0</v>
      </c>
      <c r="U19" s="76">
        <v>0</v>
      </c>
      <c r="V19" s="82" t="s">
        <v>168</v>
      </c>
      <c r="W19" s="82" t="s">
        <v>168</v>
      </c>
      <c r="X19" s="77" t="str">
        <f t="shared" ref="X19:X26" si="3">W19</f>
        <v>.</v>
      </c>
      <c r="Y19" s="78">
        <v>0</v>
      </c>
      <c r="Z19" s="78">
        <v>1</v>
      </c>
      <c r="AA19" s="75">
        <f>16.5/2</f>
        <v>8.25</v>
      </c>
      <c r="AB19" s="78">
        <v>0</v>
      </c>
      <c r="AC19" s="78">
        <v>0</v>
      </c>
      <c r="AD19" s="78">
        <v>1</v>
      </c>
      <c r="AE19" s="79">
        <f t="shared" si="0"/>
        <v>1</v>
      </c>
      <c r="AF19" s="8"/>
      <c r="AH19" s="8"/>
      <c r="AI19" s="8"/>
      <c r="AJ19" s="68"/>
      <c r="AK19" s="68"/>
      <c r="AL19" s="68"/>
      <c r="AM19" s="68"/>
      <c r="AN19" s="68"/>
      <c r="AO19" s="68"/>
      <c r="AP19" s="68"/>
      <c r="AQ19" s="68"/>
      <c r="AR19" s="68"/>
      <c r="AS19" s="68"/>
      <c r="AT19" s="68"/>
      <c r="AU19" s="68"/>
      <c r="AV19" s="68"/>
      <c r="AW19" s="68"/>
      <c r="AX19" s="68"/>
      <c r="AY19" s="68"/>
    </row>
    <row r="20" spans="1:51" ht="49.5" customHeight="1">
      <c r="A20" s="80" t="s">
        <v>45</v>
      </c>
      <c r="B20" s="74" t="s">
        <v>250</v>
      </c>
      <c r="C20" s="87" t="s">
        <v>24</v>
      </c>
      <c r="D20" s="82" t="s">
        <v>47</v>
      </c>
      <c r="E20" s="82" t="s">
        <v>23</v>
      </c>
      <c r="F20" s="82"/>
      <c r="G20" s="82">
        <v>2016</v>
      </c>
      <c r="H20" s="76">
        <v>1</v>
      </c>
      <c r="I20" s="82" t="s">
        <v>168</v>
      </c>
      <c r="J20" s="82" t="s">
        <v>168</v>
      </c>
      <c r="K20" s="82"/>
      <c r="L20" s="76">
        <v>0</v>
      </c>
      <c r="M20" s="76">
        <v>0</v>
      </c>
      <c r="N20" s="77">
        <v>5</v>
      </c>
      <c r="O20" s="77">
        <v>5</v>
      </c>
      <c r="P20" s="76">
        <v>1</v>
      </c>
      <c r="Q20" s="76">
        <v>0</v>
      </c>
      <c r="R20" s="78"/>
      <c r="S20" s="76">
        <v>0</v>
      </c>
      <c r="T20" s="78">
        <v>1</v>
      </c>
      <c r="U20" s="76">
        <v>0</v>
      </c>
      <c r="V20" s="77">
        <v>15</v>
      </c>
      <c r="W20" s="77">
        <v>15</v>
      </c>
      <c r="X20" s="77">
        <f t="shared" si="3"/>
        <v>15</v>
      </c>
      <c r="Y20" s="78">
        <v>1</v>
      </c>
      <c r="Z20" s="78">
        <v>1</v>
      </c>
      <c r="AA20" s="82" t="s">
        <v>168</v>
      </c>
      <c r="AB20" s="78">
        <v>0</v>
      </c>
      <c r="AC20" s="78">
        <v>0</v>
      </c>
      <c r="AD20" s="78">
        <v>1</v>
      </c>
      <c r="AE20" s="79">
        <f t="shared" si="0"/>
        <v>5</v>
      </c>
      <c r="AF20" s="8"/>
      <c r="AH20" s="8"/>
      <c r="AI20" s="8"/>
      <c r="AJ20" s="68"/>
      <c r="AK20" s="68"/>
      <c r="AL20" s="68"/>
      <c r="AM20" s="68"/>
      <c r="AN20" s="68"/>
      <c r="AO20" s="68"/>
      <c r="AP20" s="68"/>
      <c r="AQ20" s="68"/>
      <c r="AR20" s="68"/>
      <c r="AS20" s="68"/>
      <c r="AT20" s="68"/>
      <c r="AU20" s="68"/>
      <c r="AV20" s="68"/>
      <c r="AW20" s="68"/>
      <c r="AX20" s="68"/>
      <c r="AY20" s="68"/>
    </row>
    <row r="21" spans="1:51" ht="49.5" customHeight="1">
      <c r="A21" s="83" t="s">
        <v>45</v>
      </c>
      <c r="B21" s="74" t="s">
        <v>250</v>
      </c>
      <c r="C21" s="84" t="s">
        <v>26</v>
      </c>
      <c r="D21" s="84" t="s">
        <v>48</v>
      </c>
      <c r="E21" s="84" t="s">
        <v>49</v>
      </c>
      <c r="F21" s="84" t="s">
        <v>177</v>
      </c>
      <c r="G21" s="84">
        <v>2012</v>
      </c>
      <c r="H21" s="76">
        <v>1</v>
      </c>
      <c r="I21" s="77">
        <v>25</v>
      </c>
      <c r="J21" s="77">
        <v>25</v>
      </c>
      <c r="K21" s="77">
        <v>5</v>
      </c>
      <c r="L21" s="76">
        <v>1</v>
      </c>
      <c r="M21" s="76">
        <v>0</v>
      </c>
      <c r="N21" s="78" t="s">
        <v>168</v>
      </c>
      <c r="O21" s="78">
        <v>5</v>
      </c>
      <c r="P21" s="76">
        <v>0</v>
      </c>
      <c r="Q21" s="76">
        <v>0</v>
      </c>
      <c r="R21" s="78"/>
      <c r="S21" s="76">
        <v>0</v>
      </c>
      <c r="T21" s="78">
        <v>1</v>
      </c>
      <c r="U21" s="76">
        <v>0</v>
      </c>
      <c r="V21" s="78" t="s">
        <v>168</v>
      </c>
      <c r="W21" s="78">
        <v>15</v>
      </c>
      <c r="X21" s="77">
        <f t="shared" si="3"/>
        <v>15</v>
      </c>
      <c r="Y21" s="78">
        <v>0</v>
      </c>
      <c r="Z21" s="78">
        <v>1</v>
      </c>
      <c r="AA21" s="75" t="s">
        <v>168</v>
      </c>
      <c r="AB21" s="78">
        <v>1</v>
      </c>
      <c r="AC21" s="78">
        <v>1</v>
      </c>
      <c r="AD21" s="78">
        <v>1</v>
      </c>
      <c r="AE21" s="79">
        <f t="shared" si="0"/>
        <v>6</v>
      </c>
      <c r="AF21" s="8"/>
      <c r="AH21" s="8"/>
      <c r="AI21" s="8"/>
      <c r="AJ21" s="68"/>
      <c r="AK21" s="68"/>
      <c r="AL21" s="68"/>
      <c r="AM21" s="68"/>
      <c r="AN21" s="68"/>
      <c r="AO21" s="68"/>
      <c r="AP21" s="68"/>
      <c r="AQ21" s="68"/>
      <c r="AR21" s="68"/>
      <c r="AS21" s="68"/>
      <c r="AT21" s="68"/>
      <c r="AU21" s="68"/>
      <c r="AV21" s="68"/>
      <c r="AW21" s="68"/>
      <c r="AX21" s="68"/>
      <c r="AY21" s="68"/>
    </row>
    <row r="22" spans="1:51" ht="49.5" customHeight="1">
      <c r="A22" s="83" t="s">
        <v>45</v>
      </c>
      <c r="B22" s="74" t="s">
        <v>250</v>
      </c>
      <c r="C22" s="84" t="s">
        <v>26</v>
      </c>
      <c r="D22" s="84" t="s">
        <v>48</v>
      </c>
      <c r="E22" s="84" t="s">
        <v>50</v>
      </c>
      <c r="F22" s="84" t="s">
        <v>179</v>
      </c>
      <c r="G22" s="84">
        <v>2010</v>
      </c>
      <c r="H22" s="76">
        <v>0</v>
      </c>
      <c r="I22" s="77" t="s">
        <v>168</v>
      </c>
      <c r="J22" s="74">
        <v>30</v>
      </c>
      <c r="K22" s="77"/>
      <c r="L22" s="76">
        <v>1</v>
      </c>
      <c r="M22" s="76">
        <v>0</v>
      </c>
      <c r="N22" s="78" t="s">
        <v>168</v>
      </c>
      <c r="O22" s="78">
        <v>5</v>
      </c>
      <c r="P22" s="76">
        <v>0</v>
      </c>
      <c r="Q22" s="76">
        <v>0</v>
      </c>
      <c r="R22" s="78"/>
      <c r="S22" s="76">
        <v>0</v>
      </c>
      <c r="T22" s="78">
        <v>1</v>
      </c>
      <c r="U22" s="76">
        <v>0</v>
      </c>
      <c r="V22" s="77" t="s">
        <v>157</v>
      </c>
      <c r="W22" s="77" t="s">
        <v>157</v>
      </c>
      <c r="X22" s="77">
        <v>30</v>
      </c>
      <c r="Y22" s="78">
        <v>1</v>
      </c>
      <c r="Z22" s="78">
        <v>1</v>
      </c>
      <c r="AA22" s="82" t="s">
        <v>168</v>
      </c>
      <c r="AB22" s="78">
        <v>0</v>
      </c>
      <c r="AC22" s="78">
        <v>0</v>
      </c>
      <c r="AD22" s="78">
        <v>1</v>
      </c>
      <c r="AE22" s="79">
        <f t="shared" si="0"/>
        <v>4</v>
      </c>
      <c r="AF22" s="8"/>
      <c r="AH22" s="8"/>
      <c r="AI22" s="8"/>
      <c r="AJ22" s="68"/>
      <c r="AK22" s="68"/>
      <c r="AL22" s="68"/>
      <c r="AM22" s="68"/>
      <c r="AN22" s="68"/>
      <c r="AO22" s="68"/>
      <c r="AP22" s="68"/>
      <c r="AQ22" s="68"/>
      <c r="AR22" s="68"/>
      <c r="AS22" s="68"/>
      <c r="AT22" s="68"/>
      <c r="AU22" s="68"/>
      <c r="AV22" s="68"/>
      <c r="AW22" s="68"/>
      <c r="AX22" s="68"/>
      <c r="AY22" s="68"/>
    </row>
    <row r="23" spans="1:51" ht="49.5" customHeight="1">
      <c r="A23" s="83" t="s">
        <v>45</v>
      </c>
      <c r="B23" s="74" t="s">
        <v>250</v>
      </c>
      <c r="C23" s="84" t="s">
        <v>26</v>
      </c>
      <c r="D23" s="84" t="s">
        <v>48</v>
      </c>
      <c r="E23" s="84" t="s">
        <v>51</v>
      </c>
      <c r="F23" s="84" t="s">
        <v>178</v>
      </c>
      <c r="G23" s="78">
        <v>2002</v>
      </c>
      <c r="H23" s="76">
        <v>0</v>
      </c>
      <c r="I23" s="78" t="s">
        <v>168</v>
      </c>
      <c r="J23" s="78">
        <v>30</v>
      </c>
      <c r="K23" s="78"/>
      <c r="L23" s="76">
        <v>0</v>
      </c>
      <c r="M23" s="76">
        <v>0</v>
      </c>
      <c r="N23" s="78" t="s">
        <v>168</v>
      </c>
      <c r="O23" s="78">
        <v>5</v>
      </c>
      <c r="P23" s="76">
        <v>0</v>
      </c>
      <c r="Q23" s="76">
        <v>0</v>
      </c>
      <c r="R23" s="78"/>
      <c r="S23" s="76">
        <v>0</v>
      </c>
      <c r="T23" s="76">
        <v>0</v>
      </c>
      <c r="U23" s="76">
        <v>0</v>
      </c>
      <c r="V23" s="77" t="s">
        <v>157</v>
      </c>
      <c r="W23" s="77" t="s">
        <v>157</v>
      </c>
      <c r="X23" s="77">
        <v>30</v>
      </c>
      <c r="Y23" s="78">
        <v>1</v>
      </c>
      <c r="Z23" s="78">
        <v>0</v>
      </c>
      <c r="AA23" s="82" t="s">
        <v>168</v>
      </c>
      <c r="AB23" s="78">
        <v>0</v>
      </c>
      <c r="AC23" s="78">
        <v>0</v>
      </c>
      <c r="AD23" s="78">
        <v>1</v>
      </c>
      <c r="AE23" s="79">
        <f t="shared" si="0"/>
        <v>1</v>
      </c>
      <c r="AF23" s="8"/>
      <c r="AH23" s="8"/>
      <c r="AI23" s="8"/>
      <c r="AJ23" s="68"/>
      <c r="AK23" s="68"/>
      <c r="AL23" s="68"/>
      <c r="AM23" s="68"/>
      <c r="AN23" s="68"/>
      <c r="AO23" s="68"/>
      <c r="AP23" s="68"/>
      <c r="AQ23" s="68"/>
      <c r="AR23" s="68"/>
      <c r="AS23" s="68"/>
      <c r="AT23" s="68"/>
      <c r="AU23" s="68"/>
      <c r="AV23" s="68"/>
      <c r="AW23" s="68"/>
      <c r="AX23" s="68"/>
      <c r="AY23" s="68"/>
    </row>
    <row r="24" spans="1:51" ht="49.5" customHeight="1">
      <c r="A24" s="73" t="s">
        <v>52</v>
      </c>
      <c r="B24" s="74" t="s">
        <v>251</v>
      </c>
      <c r="C24" s="74" t="s">
        <v>21</v>
      </c>
      <c r="D24" s="74" t="s">
        <v>53</v>
      </c>
      <c r="E24" s="74" t="s">
        <v>23</v>
      </c>
      <c r="F24" s="74"/>
      <c r="G24" s="74">
        <v>1989</v>
      </c>
      <c r="H24" s="88">
        <v>0</v>
      </c>
      <c r="I24" s="75">
        <v>33</v>
      </c>
      <c r="J24" s="75">
        <v>33</v>
      </c>
      <c r="K24" s="75"/>
      <c r="L24" s="88">
        <v>0</v>
      </c>
      <c r="M24" s="76">
        <v>0</v>
      </c>
      <c r="N24" s="75" t="s">
        <v>168</v>
      </c>
      <c r="O24" s="75" t="s">
        <v>168</v>
      </c>
      <c r="P24" s="76">
        <v>0</v>
      </c>
      <c r="Q24" s="76">
        <v>0</v>
      </c>
      <c r="R24" s="75"/>
      <c r="S24" s="76">
        <v>0</v>
      </c>
      <c r="T24" s="76">
        <v>0</v>
      </c>
      <c r="U24" s="89">
        <v>1</v>
      </c>
      <c r="V24" s="75" t="s">
        <v>168</v>
      </c>
      <c r="W24" s="75" t="s">
        <v>168</v>
      </c>
      <c r="X24" s="77" t="str">
        <f t="shared" si="3"/>
        <v>.</v>
      </c>
      <c r="Y24" s="78">
        <v>0</v>
      </c>
      <c r="Z24" s="89">
        <v>1</v>
      </c>
      <c r="AA24" s="75">
        <v>15</v>
      </c>
      <c r="AB24" s="78">
        <v>0</v>
      </c>
      <c r="AC24" s="78">
        <v>0</v>
      </c>
      <c r="AD24" s="78">
        <v>1</v>
      </c>
      <c r="AE24" s="79">
        <f t="shared" si="0"/>
        <v>2</v>
      </c>
      <c r="AF24" s="8"/>
      <c r="AH24" s="8"/>
      <c r="AI24" s="8"/>
      <c r="AJ24" s="8"/>
      <c r="AK24" s="8"/>
      <c r="AL24" s="8"/>
      <c r="AM24" s="8"/>
      <c r="AN24" s="8"/>
      <c r="AO24" s="8"/>
      <c r="AP24" s="8"/>
      <c r="AQ24" s="8"/>
      <c r="AR24" s="8"/>
      <c r="AS24" s="8"/>
      <c r="AT24" s="8"/>
      <c r="AU24" s="8"/>
      <c r="AV24" s="8"/>
      <c r="AW24" s="8"/>
      <c r="AX24" s="8"/>
      <c r="AY24" s="8"/>
    </row>
    <row r="25" spans="1:51" ht="49.5" customHeight="1">
      <c r="A25" s="80" t="s">
        <v>52</v>
      </c>
      <c r="B25" s="74" t="s">
        <v>251</v>
      </c>
      <c r="C25" s="81" t="s">
        <v>34</v>
      </c>
      <c r="D25" s="81" t="s">
        <v>54</v>
      </c>
      <c r="E25" s="82" t="s">
        <v>23</v>
      </c>
      <c r="F25" s="82"/>
      <c r="G25" s="82">
        <v>2001</v>
      </c>
      <c r="H25" s="76">
        <v>1</v>
      </c>
      <c r="I25" s="77" t="s">
        <v>168</v>
      </c>
      <c r="J25" s="82" t="s">
        <v>168</v>
      </c>
      <c r="K25" s="77"/>
      <c r="L25" s="76">
        <v>1</v>
      </c>
      <c r="M25" s="76">
        <v>1</v>
      </c>
      <c r="N25" s="75" t="s">
        <v>168</v>
      </c>
      <c r="O25" s="75" t="s">
        <v>168</v>
      </c>
      <c r="P25" s="76">
        <v>0</v>
      </c>
      <c r="Q25" s="76">
        <v>0</v>
      </c>
      <c r="R25" s="82"/>
      <c r="S25" s="76">
        <v>0</v>
      </c>
      <c r="T25" s="76">
        <v>0</v>
      </c>
      <c r="U25" s="76">
        <v>0</v>
      </c>
      <c r="V25" s="82" t="s">
        <v>168</v>
      </c>
      <c r="W25" s="82" t="s">
        <v>168</v>
      </c>
      <c r="X25" s="77" t="str">
        <f t="shared" si="3"/>
        <v>.</v>
      </c>
      <c r="Y25" s="78">
        <v>1</v>
      </c>
      <c r="Z25" s="78">
        <v>0</v>
      </c>
      <c r="AA25" s="75" t="s">
        <v>168</v>
      </c>
      <c r="AB25" s="78">
        <v>1</v>
      </c>
      <c r="AC25" s="78">
        <v>1</v>
      </c>
      <c r="AD25" s="78">
        <v>1</v>
      </c>
      <c r="AE25" s="79">
        <f t="shared" si="0"/>
        <v>6</v>
      </c>
      <c r="AF25" s="8"/>
      <c r="AH25" s="8"/>
      <c r="AI25" s="8"/>
      <c r="AJ25" s="8"/>
      <c r="AK25" s="8"/>
      <c r="AL25" s="8"/>
      <c r="AM25" s="8"/>
      <c r="AN25" s="8"/>
      <c r="AO25" s="8"/>
      <c r="AP25" s="8"/>
      <c r="AQ25" s="8"/>
      <c r="AR25" s="8"/>
      <c r="AS25" s="8"/>
      <c r="AT25" s="8"/>
      <c r="AU25" s="8"/>
      <c r="AV25" s="8"/>
      <c r="AW25" s="8"/>
      <c r="AX25" s="8"/>
      <c r="AY25" s="8"/>
    </row>
    <row r="26" spans="1:51" ht="49.5" customHeight="1">
      <c r="A26" s="80" t="s">
        <v>52</v>
      </c>
      <c r="B26" s="74" t="s">
        <v>251</v>
      </c>
      <c r="C26" s="81" t="s">
        <v>55</v>
      </c>
      <c r="D26" s="81" t="s">
        <v>56</v>
      </c>
      <c r="E26" s="82" t="s">
        <v>23</v>
      </c>
      <c r="F26" s="82"/>
      <c r="G26" s="82">
        <v>2005</v>
      </c>
      <c r="H26" s="76">
        <v>0</v>
      </c>
      <c r="I26" s="82" t="s">
        <v>168</v>
      </c>
      <c r="J26" s="82" t="s">
        <v>168</v>
      </c>
      <c r="K26" s="82"/>
      <c r="L26" s="76">
        <v>0</v>
      </c>
      <c r="M26" s="76">
        <v>0</v>
      </c>
      <c r="N26" s="75" t="s">
        <v>168</v>
      </c>
      <c r="O26" s="75" t="s">
        <v>168</v>
      </c>
      <c r="P26" s="76">
        <v>0</v>
      </c>
      <c r="Q26" s="76">
        <v>0</v>
      </c>
      <c r="R26" s="82"/>
      <c r="S26" s="76">
        <v>0</v>
      </c>
      <c r="T26" s="76">
        <v>0</v>
      </c>
      <c r="U26" s="76">
        <v>0</v>
      </c>
      <c r="V26" s="82" t="s">
        <v>168</v>
      </c>
      <c r="W26" s="82" t="s">
        <v>168</v>
      </c>
      <c r="X26" s="77" t="str">
        <f t="shared" si="3"/>
        <v>.</v>
      </c>
      <c r="Y26" s="78">
        <v>1</v>
      </c>
      <c r="Z26" s="78">
        <v>0</v>
      </c>
      <c r="AA26" s="82" t="s">
        <v>168</v>
      </c>
      <c r="AB26" s="78">
        <v>0</v>
      </c>
      <c r="AC26" s="78">
        <v>0</v>
      </c>
      <c r="AD26" s="78">
        <v>1</v>
      </c>
      <c r="AE26" s="79">
        <f t="shared" si="0"/>
        <v>1</v>
      </c>
      <c r="AF26" s="8"/>
      <c r="AH26" s="8"/>
      <c r="AI26" s="8"/>
      <c r="AJ26" s="8"/>
      <c r="AK26" s="8"/>
      <c r="AL26" s="8"/>
      <c r="AM26" s="8"/>
      <c r="AN26" s="8"/>
      <c r="AO26" s="8"/>
      <c r="AP26" s="8"/>
      <c r="AQ26" s="8"/>
      <c r="AR26" s="8"/>
      <c r="AS26" s="8"/>
      <c r="AT26" s="8"/>
      <c r="AU26" s="8"/>
      <c r="AV26" s="8"/>
      <c r="AW26" s="8"/>
      <c r="AX26" s="8"/>
      <c r="AY26" s="8"/>
    </row>
    <row r="27" spans="1:51" ht="49.5" customHeight="1">
      <c r="A27" s="83" t="s">
        <v>52</v>
      </c>
      <c r="B27" s="74" t="s">
        <v>251</v>
      </c>
      <c r="C27" s="84" t="s">
        <v>26</v>
      </c>
      <c r="D27" s="84" t="s">
        <v>57</v>
      </c>
      <c r="E27" s="84" t="s">
        <v>28</v>
      </c>
      <c r="F27" s="84" t="s">
        <v>177</v>
      </c>
      <c r="G27" s="78">
        <v>2003</v>
      </c>
      <c r="H27" s="76">
        <v>0</v>
      </c>
      <c r="I27" s="78" t="s">
        <v>168</v>
      </c>
      <c r="J27" s="78">
        <v>33</v>
      </c>
      <c r="K27" s="78"/>
      <c r="L27" s="76">
        <v>0</v>
      </c>
      <c r="M27" s="76">
        <v>0</v>
      </c>
      <c r="N27" s="75" t="s">
        <v>168</v>
      </c>
      <c r="O27" s="75" t="s">
        <v>168</v>
      </c>
      <c r="P27" s="76">
        <v>0</v>
      </c>
      <c r="Q27" s="76">
        <v>0</v>
      </c>
      <c r="R27" s="78"/>
      <c r="S27" s="76">
        <v>0</v>
      </c>
      <c r="T27" s="76">
        <v>0</v>
      </c>
      <c r="U27" s="76">
        <v>0</v>
      </c>
      <c r="V27" s="82" t="s">
        <v>168</v>
      </c>
      <c r="W27" s="82">
        <v>0</v>
      </c>
      <c r="X27" s="82">
        <v>0</v>
      </c>
      <c r="Y27" s="78">
        <v>0</v>
      </c>
      <c r="Z27" s="78">
        <v>0</v>
      </c>
      <c r="AA27" s="82" t="s">
        <v>168</v>
      </c>
      <c r="AB27" s="78">
        <v>0</v>
      </c>
      <c r="AC27" s="78">
        <v>0</v>
      </c>
      <c r="AD27" s="78">
        <f t="shared" si="2"/>
        <v>0</v>
      </c>
      <c r="AE27" s="79">
        <f t="shared" si="0"/>
        <v>0</v>
      </c>
      <c r="AF27" s="8"/>
      <c r="AH27" s="8"/>
      <c r="AI27" s="8"/>
      <c r="AJ27" s="8"/>
      <c r="AK27" s="8"/>
      <c r="AL27" s="8"/>
      <c r="AM27" s="8"/>
      <c r="AN27" s="8"/>
      <c r="AO27" s="8"/>
      <c r="AP27" s="8"/>
      <c r="AQ27" s="8"/>
      <c r="AR27" s="8"/>
      <c r="AS27" s="8"/>
      <c r="AT27" s="8"/>
      <c r="AU27" s="8"/>
      <c r="AV27" s="8"/>
      <c r="AW27" s="8"/>
      <c r="AX27" s="8"/>
      <c r="AY27" s="8"/>
    </row>
    <row r="28" spans="1:51" ht="49.5" customHeight="1">
      <c r="A28" s="83" t="s">
        <v>52</v>
      </c>
      <c r="B28" s="74" t="s">
        <v>251</v>
      </c>
      <c r="C28" s="84" t="s">
        <v>26</v>
      </c>
      <c r="D28" s="84" t="s">
        <v>57</v>
      </c>
      <c r="E28" s="84" t="s">
        <v>28</v>
      </c>
      <c r="F28" s="84" t="s">
        <v>177</v>
      </c>
      <c r="G28" s="78">
        <v>2001</v>
      </c>
      <c r="H28" s="76">
        <v>0</v>
      </c>
      <c r="I28" s="78" t="s">
        <v>168</v>
      </c>
      <c r="J28" s="78">
        <v>33</v>
      </c>
      <c r="K28" s="78"/>
      <c r="L28" s="76">
        <v>0</v>
      </c>
      <c r="M28" s="76">
        <v>0</v>
      </c>
      <c r="N28" s="75" t="s">
        <v>168</v>
      </c>
      <c r="O28" s="75" t="s">
        <v>168</v>
      </c>
      <c r="P28" s="76">
        <v>0</v>
      </c>
      <c r="Q28" s="76">
        <v>0</v>
      </c>
      <c r="R28" s="78"/>
      <c r="S28" s="76">
        <v>0</v>
      </c>
      <c r="T28" s="76">
        <v>0</v>
      </c>
      <c r="U28" s="76">
        <v>0</v>
      </c>
      <c r="V28" s="82" t="s">
        <v>168</v>
      </c>
      <c r="W28" s="82">
        <v>0</v>
      </c>
      <c r="X28" s="82">
        <v>0</v>
      </c>
      <c r="Y28" s="78">
        <v>0</v>
      </c>
      <c r="Z28" s="78">
        <v>0</v>
      </c>
      <c r="AA28" s="82" t="s">
        <v>168</v>
      </c>
      <c r="AB28" s="78">
        <v>0</v>
      </c>
      <c r="AC28" s="78">
        <v>0</v>
      </c>
      <c r="AD28" s="78">
        <f t="shared" si="2"/>
        <v>0</v>
      </c>
      <c r="AE28" s="79">
        <f t="shared" si="0"/>
        <v>0</v>
      </c>
      <c r="AF28" s="8"/>
      <c r="AH28" s="8"/>
      <c r="AI28" s="8"/>
      <c r="AJ28" s="8"/>
      <c r="AK28" s="8"/>
      <c r="AL28" s="8"/>
      <c r="AM28" s="8"/>
      <c r="AN28" s="8"/>
      <c r="AO28" s="8"/>
      <c r="AP28" s="8"/>
      <c r="AQ28" s="8"/>
      <c r="AR28" s="8"/>
      <c r="AS28" s="8"/>
      <c r="AT28" s="8"/>
      <c r="AU28" s="8"/>
      <c r="AV28" s="8"/>
      <c r="AW28" s="8"/>
      <c r="AX28" s="8"/>
      <c r="AY28" s="8"/>
    </row>
    <row r="29" spans="1:51" ht="49.5" customHeight="1">
      <c r="A29" s="83" t="s">
        <v>52</v>
      </c>
      <c r="B29" s="74" t="s">
        <v>251</v>
      </c>
      <c r="C29" s="84" t="s">
        <v>26</v>
      </c>
      <c r="D29" s="84" t="s">
        <v>57</v>
      </c>
      <c r="E29" s="84" t="s">
        <v>28</v>
      </c>
      <c r="F29" s="84" t="s">
        <v>177</v>
      </c>
      <c r="G29" s="78">
        <v>1993</v>
      </c>
      <c r="H29" s="76">
        <v>0</v>
      </c>
      <c r="I29" s="78" t="s">
        <v>168</v>
      </c>
      <c r="J29" s="78">
        <v>33</v>
      </c>
      <c r="K29" s="78"/>
      <c r="L29" s="76">
        <v>0</v>
      </c>
      <c r="M29" s="76">
        <v>0</v>
      </c>
      <c r="N29" s="75" t="s">
        <v>168</v>
      </c>
      <c r="O29" s="75" t="s">
        <v>168</v>
      </c>
      <c r="P29" s="76">
        <v>0</v>
      </c>
      <c r="Q29" s="76">
        <v>0</v>
      </c>
      <c r="R29" s="78"/>
      <c r="S29" s="76">
        <v>0</v>
      </c>
      <c r="T29" s="76">
        <v>0</v>
      </c>
      <c r="U29" s="76">
        <v>0</v>
      </c>
      <c r="V29" s="82" t="s">
        <v>168</v>
      </c>
      <c r="W29" s="82">
        <v>0</v>
      </c>
      <c r="X29" s="82">
        <v>0</v>
      </c>
      <c r="Y29" s="78">
        <v>0</v>
      </c>
      <c r="Z29" s="78">
        <v>0</v>
      </c>
      <c r="AA29" s="82" t="s">
        <v>168</v>
      </c>
      <c r="AB29" s="78">
        <v>0</v>
      </c>
      <c r="AC29" s="78">
        <v>0</v>
      </c>
      <c r="AD29" s="78">
        <f t="shared" si="2"/>
        <v>0</v>
      </c>
      <c r="AE29" s="79">
        <f t="shared" si="0"/>
        <v>0</v>
      </c>
      <c r="AF29" s="8"/>
      <c r="AH29" s="8"/>
      <c r="AI29" s="8"/>
      <c r="AJ29" s="8"/>
      <c r="AK29" s="8"/>
      <c r="AL29" s="8"/>
      <c r="AM29" s="8"/>
      <c r="AN29" s="8"/>
      <c r="AO29" s="8"/>
      <c r="AP29" s="8"/>
      <c r="AQ29" s="8"/>
      <c r="AR29" s="8"/>
      <c r="AS29" s="8"/>
      <c r="AT29" s="8"/>
      <c r="AU29" s="8"/>
      <c r="AV29" s="8"/>
      <c r="AW29" s="8"/>
      <c r="AX29" s="8"/>
      <c r="AY29" s="8"/>
    </row>
    <row r="30" spans="1:51" ht="49.5" customHeight="1">
      <c r="A30" s="83" t="s">
        <v>52</v>
      </c>
      <c r="B30" s="74" t="s">
        <v>251</v>
      </c>
      <c r="C30" s="84" t="s">
        <v>26</v>
      </c>
      <c r="D30" s="84" t="s">
        <v>57</v>
      </c>
      <c r="E30" s="84" t="s">
        <v>28</v>
      </c>
      <c r="F30" s="84" t="s">
        <v>177</v>
      </c>
      <c r="G30" s="78">
        <v>1989</v>
      </c>
      <c r="H30" s="76">
        <v>0</v>
      </c>
      <c r="I30" s="78" t="s">
        <v>168</v>
      </c>
      <c r="J30" s="78">
        <v>33</v>
      </c>
      <c r="K30" s="78"/>
      <c r="L30" s="76">
        <v>0</v>
      </c>
      <c r="M30" s="76">
        <v>0</v>
      </c>
      <c r="N30" s="75" t="s">
        <v>168</v>
      </c>
      <c r="O30" s="75" t="s">
        <v>168</v>
      </c>
      <c r="P30" s="76">
        <v>0</v>
      </c>
      <c r="Q30" s="76">
        <v>0</v>
      </c>
      <c r="R30" s="77"/>
      <c r="S30" s="78">
        <v>1</v>
      </c>
      <c r="T30" s="76">
        <v>0</v>
      </c>
      <c r="U30" s="76">
        <v>0</v>
      </c>
      <c r="V30" s="82" t="s">
        <v>168</v>
      </c>
      <c r="W30" s="82">
        <v>0</v>
      </c>
      <c r="X30" s="77">
        <f>W30</f>
        <v>0</v>
      </c>
      <c r="Y30" s="78">
        <v>0</v>
      </c>
      <c r="Z30" s="78">
        <v>0</v>
      </c>
      <c r="AA30" s="82" t="s">
        <v>168</v>
      </c>
      <c r="AB30" s="78">
        <v>0</v>
      </c>
      <c r="AC30" s="78">
        <v>0</v>
      </c>
      <c r="AD30" s="78">
        <v>1</v>
      </c>
      <c r="AE30" s="79">
        <f t="shared" si="0"/>
        <v>1</v>
      </c>
      <c r="AF30" s="8"/>
      <c r="AH30" s="8"/>
      <c r="AI30" s="8"/>
      <c r="AJ30" s="8"/>
      <c r="AK30" s="8"/>
      <c r="AL30" s="8"/>
      <c r="AM30" s="8"/>
      <c r="AN30" s="8"/>
      <c r="AO30" s="8"/>
      <c r="AP30" s="8"/>
      <c r="AQ30" s="8"/>
      <c r="AR30" s="8"/>
      <c r="AS30" s="8"/>
      <c r="AT30" s="8"/>
      <c r="AU30" s="8"/>
      <c r="AV30" s="8"/>
      <c r="AW30" s="8"/>
      <c r="AX30" s="8"/>
      <c r="AY30" s="8"/>
    </row>
    <row r="31" spans="1:51" ht="49.5" customHeight="1">
      <c r="A31" s="83" t="s">
        <v>52</v>
      </c>
      <c r="B31" s="74" t="s">
        <v>251</v>
      </c>
      <c r="C31" s="84" t="s">
        <v>26</v>
      </c>
      <c r="D31" s="84" t="s">
        <v>57</v>
      </c>
      <c r="E31" s="84" t="s">
        <v>28</v>
      </c>
      <c r="F31" s="84" t="s">
        <v>177</v>
      </c>
      <c r="G31" s="78">
        <v>1977</v>
      </c>
      <c r="H31" s="76">
        <v>0</v>
      </c>
      <c r="I31" s="78" t="s">
        <v>168</v>
      </c>
      <c r="J31" s="78">
        <v>33</v>
      </c>
      <c r="K31" s="78"/>
      <c r="L31" s="76">
        <v>0</v>
      </c>
      <c r="M31" s="76">
        <v>0</v>
      </c>
      <c r="N31" s="75" t="s">
        <v>168</v>
      </c>
      <c r="O31" s="75" t="s">
        <v>168</v>
      </c>
      <c r="P31" s="76">
        <v>0</v>
      </c>
      <c r="Q31" s="76">
        <v>0</v>
      </c>
      <c r="R31" s="78"/>
      <c r="S31" s="76">
        <v>0</v>
      </c>
      <c r="T31" s="76">
        <v>0</v>
      </c>
      <c r="U31" s="76">
        <v>0</v>
      </c>
      <c r="V31" s="82" t="s">
        <v>168</v>
      </c>
      <c r="W31" s="82">
        <v>0</v>
      </c>
      <c r="X31" s="82">
        <v>0</v>
      </c>
      <c r="Y31" s="78">
        <v>0</v>
      </c>
      <c r="Z31" s="78">
        <v>0</v>
      </c>
      <c r="AA31" s="82" t="s">
        <v>168</v>
      </c>
      <c r="AB31" s="78">
        <v>0</v>
      </c>
      <c r="AC31" s="78">
        <v>0</v>
      </c>
      <c r="AD31" s="78">
        <f t="shared" si="2"/>
        <v>0</v>
      </c>
      <c r="AE31" s="79">
        <f t="shared" si="0"/>
        <v>0</v>
      </c>
      <c r="AF31" s="8"/>
      <c r="AH31" s="8"/>
      <c r="AI31" s="8"/>
      <c r="AJ31" s="8"/>
      <c r="AK31" s="8"/>
      <c r="AL31" s="8"/>
      <c r="AM31" s="8"/>
      <c r="AN31" s="8"/>
      <c r="AO31" s="8"/>
      <c r="AP31" s="8"/>
      <c r="AQ31" s="8"/>
      <c r="AR31" s="8"/>
      <c r="AS31" s="8"/>
      <c r="AT31" s="8"/>
      <c r="AU31" s="8"/>
      <c r="AV31" s="8"/>
      <c r="AW31" s="8"/>
      <c r="AX31" s="8"/>
      <c r="AY31" s="8"/>
    </row>
    <row r="32" spans="1:51" ht="49.5" customHeight="1">
      <c r="A32" s="73" t="s">
        <v>58</v>
      </c>
      <c r="B32" s="74" t="s">
        <v>250</v>
      </c>
      <c r="C32" s="74" t="s">
        <v>21</v>
      </c>
      <c r="D32" s="75" t="s">
        <v>59</v>
      </c>
      <c r="E32" s="75" t="s">
        <v>23</v>
      </c>
      <c r="F32" s="75"/>
      <c r="G32" s="75">
        <v>2017</v>
      </c>
      <c r="H32" s="76">
        <v>0</v>
      </c>
      <c r="I32" s="75">
        <v>35</v>
      </c>
      <c r="J32" s="78">
        <v>33</v>
      </c>
      <c r="K32" s="75"/>
      <c r="L32" s="76">
        <v>0</v>
      </c>
      <c r="M32" s="76">
        <v>0</v>
      </c>
      <c r="N32" s="75" t="s">
        <v>168</v>
      </c>
      <c r="O32" s="75" t="s">
        <v>168</v>
      </c>
      <c r="P32" s="76">
        <v>0</v>
      </c>
      <c r="Q32" s="76">
        <v>0</v>
      </c>
      <c r="R32" s="75"/>
      <c r="S32" s="76">
        <v>0</v>
      </c>
      <c r="T32" s="76">
        <v>0</v>
      </c>
      <c r="U32" s="76">
        <v>0</v>
      </c>
      <c r="V32" s="82" t="s">
        <v>168</v>
      </c>
      <c r="W32" s="82" t="s">
        <v>168</v>
      </c>
      <c r="X32" s="82" t="s">
        <v>168</v>
      </c>
      <c r="Y32" s="78">
        <v>0</v>
      </c>
      <c r="Z32" s="78">
        <v>0</v>
      </c>
      <c r="AA32" s="82" t="s">
        <v>168</v>
      </c>
      <c r="AB32" s="78">
        <v>0</v>
      </c>
      <c r="AC32" s="78">
        <v>0</v>
      </c>
      <c r="AD32" s="78">
        <f t="shared" si="2"/>
        <v>0</v>
      </c>
      <c r="AE32" s="79">
        <f t="shared" si="0"/>
        <v>0</v>
      </c>
      <c r="AF32" s="8"/>
      <c r="AH32" s="8"/>
      <c r="AI32" s="8"/>
      <c r="AJ32" s="8"/>
      <c r="AK32" s="8"/>
      <c r="AL32" s="8"/>
      <c r="AM32" s="8"/>
      <c r="AN32" s="8"/>
      <c r="AO32" s="8"/>
      <c r="AP32" s="8"/>
      <c r="AQ32" s="8"/>
      <c r="AR32" s="8"/>
      <c r="AS32" s="8"/>
      <c r="AT32" s="8"/>
      <c r="AU32" s="8"/>
      <c r="AV32" s="8"/>
      <c r="AW32" s="8"/>
      <c r="AX32" s="8"/>
      <c r="AY32" s="8"/>
    </row>
    <row r="33" spans="1:51" ht="49.5" customHeight="1">
      <c r="A33" s="80" t="s">
        <v>58</v>
      </c>
      <c r="B33" s="74" t="s">
        <v>250</v>
      </c>
      <c r="C33" s="81" t="s">
        <v>34</v>
      </c>
      <c r="D33" s="81" t="s">
        <v>60</v>
      </c>
      <c r="E33" s="81" t="s">
        <v>23</v>
      </c>
      <c r="F33" s="81"/>
      <c r="G33" s="82">
        <v>2018</v>
      </c>
      <c r="H33" s="76">
        <v>0</v>
      </c>
      <c r="I33" s="77">
        <v>30</v>
      </c>
      <c r="J33" s="77">
        <v>30</v>
      </c>
      <c r="K33" s="77"/>
      <c r="L33" s="76">
        <v>1</v>
      </c>
      <c r="M33" s="76">
        <v>0</v>
      </c>
      <c r="N33" s="82">
        <v>5</v>
      </c>
      <c r="O33" s="82">
        <v>5</v>
      </c>
      <c r="P33" s="76">
        <v>0</v>
      </c>
      <c r="Q33" s="76">
        <v>0</v>
      </c>
      <c r="R33" s="82"/>
      <c r="S33" s="76">
        <v>0</v>
      </c>
      <c r="T33" s="76">
        <v>0</v>
      </c>
      <c r="U33" s="76">
        <v>0</v>
      </c>
      <c r="V33" s="77">
        <v>5</v>
      </c>
      <c r="W33" s="77">
        <v>5</v>
      </c>
      <c r="X33" s="77">
        <f t="shared" ref="X33:X43" si="4">W33</f>
        <v>5</v>
      </c>
      <c r="Y33" s="78">
        <v>1</v>
      </c>
      <c r="Z33" s="78">
        <v>0</v>
      </c>
      <c r="AA33" s="77">
        <v>10</v>
      </c>
      <c r="AB33" s="78">
        <v>1</v>
      </c>
      <c r="AC33" s="78">
        <v>1</v>
      </c>
      <c r="AD33" s="78">
        <v>1</v>
      </c>
      <c r="AE33" s="79">
        <f t="shared" si="0"/>
        <v>4</v>
      </c>
      <c r="AF33" s="8"/>
      <c r="AH33" s="8"/>
      <c r="AI33" s="8"/>
      <c r="AJ33" s="8"/>
      <c r="AK33" s="8"/>
      <c r="AL33" s="8"/>
      <c r="AM33" s="8"/>
      <c r="AN33" s="8"/>
      <c r="AO33" s="8"/>
      <c r="AP33" s="8"/>
      <c r="AQ33" s="8"/>
      <c r="AR33" s="8"/>
      <c r="AS33" s="8"/>
      <c r="AT33" s="8"/>
      <c r="AU33" s="8"/>
      <c r="AV33" s="8"/>
      <c r="AW33" s="8"/>
      <c r="AX33" s="8"/>
      <c r="AY33" s="8"/>
    </row>
    <row r="34" spans="1:51" ht="49.5" customHeight="1">
      <c r="A34" s="83" t="s">
        <v>58</v>
      </c>
      <c r="B34" s="74" t="s">
        <v>250</v>
      </c>
      <c r="C34" s="84" t="s">
        <v>26</v>
      </c>
      <c r="D34" s="84" t="s">
        <v>61</v>
      </c>
      <c r="E34" s="84" t="s">
        <v>30</v>
      </c>
      <c r="F34" s="84" t="s">
        <v>178</v>
      </c>
      <c r="G34" s="78">
        <v>2010</v>
      </c>
      <c r="H34" s="76">
        <v>0</v>
      </c>
      <c r="I34" s="78" t="s">
        <v>168</v>
      </c>
      <c r="J34" s="77">
        <v>30</v>
      </c>
      <c r="K34" s="77">
        <v>15</v>
      </c>
      <c r="L34" s="76">
        <v>1</v>
      </c>
      <c r="M34" s="76">
        <v>0</v>
      </c>
      <c r="N34" s="78" t="s">
        <v>168</v>
      </c>
      <c r="O34" s="78">
        <v>5</v>
      </c>
      <c r="P34" s="76">
        <v>0</v>
      </c>
      <c r="Q34" s="76">
        <v>1</v>
      </c>
      <c r="R34" s="77">
        <v>3.5</v>
      </c>
      <c r="S34" s="78">
        <v>1</v>
      </c>
      <c r="T34" s="78">
        <v>1</v>
      </c>
      <c r="U34" s="76">
        <v>0</v>
      </c>
      <c r="V34" s="77" t="s">
        <v>255</v>
      </c>
      <c r="W34" s="77" t="s">
        <v>255</v>
      </c>
      <c r="X34" s="77">
        <v>30</v>
      </c>
      <c r="Y34" s="78">
        <v>1</v>
      </c>
      <c r="Z34" s="78">
        <v>1</v>
      </c>
      <c r="AA34" s="77">
        <v>0</v>
      </c>
      <c r="AB34" s="78">
        <v>1</v>
      </c>
      <c r="AC34" s="78">
        <v>1</v>
      </c>
      <c r="AD34" s="78">
        <v>1</v>
      </c>
      <c r="AE34" s="79">
        <f t="shared" ref="AE34:AE65" si="5">H34+L34+M34+P34+Q34+S34+T34+U34+Y34+Z34+AB34+AC34</f>
        <v>8</v>
      </c>
      <c r="AF34" s="8"/>
      <c r="AH34" s="8"/>
      <c r="AI34" s="8"/>
      <c r="AJ34" s="8"/>
      <c r="AK34" s="8"/>
      <c r="AL34" s="8"/>
      <c r="AM34" s="8"/>
      <c r="AN34" s="8"/>
      <c r="AO34" s="8"/>
      <c r="AP34" s="8"/>
      <c r="AQ34" s="8"/>
      <c r="AR34" s="8"/>
      <c r="AS34" s="8"/>
      <c r="AT34" s="8"/>
      <c r="AU34" s="8"/>
      <c r="AV34" s="8"/>
      <c r="AW34" s="8"/>
      <c r="AX34" s="8"/>
      <c r="AY34" s="8"/>
    </row>
    <row r="35" spans="1:51" ht="49.5" customHeight="1">
      <c r="A35" s="83" t="s">
        <v>58</v>
      </c>
      <c r="B35" s="74" t="s">
        <v>250</v>
      </c>
      <c r="C35" s="84" t="s">
        <v>26</v>
      </c>
      <c r="D35" s="78" t="s">
        <v>62</v>
      </c>
      <c r="E35" s="84" t="s">
        <v>63</v>
      </c>
      <c r="F35" s="84" t="s">
        <v>185</v>
      </c>
      <c r="G35" s="78">
        <v>2010</v>
      </c>
      <c r="H35" s="76">
        <v>0</v>
      </c>
      <c r="I35" s="78" t="s">
        <v>168</v>
      </c>
      <c r="J35" s="77">
        <v>30</v>
      </c>
      <c r="K35" s="78"/>
      <c r="L35" s="76">
        <v>0</v>
      </c>
      <c r="M35" s="76">
        <v>0</v>
      </c>
      <c r="N35" s="78" t="s">
        <v>168</v>
      </c>
      <c r="O35" s="78">
        <v>5</v>
      </c>
      <c r="P35" s="76">
        <v>0</v>
      </c>
      <c r="Q35" s="76">
        <v>0</v>
      </c>
      <c r="R35" s="77">
        <v>2.5</v>
      </c>
      <c r="S35" s="78">
        <v>1</v>
      </c>
      <c r="T35" s="76">
        <v>0</v>
      </c>
      <c r="U35" s="76">
        <v>0</v>
      </c>
      <c r="V35" s="78" t="s">
        <v>168</v>
      </c>
      <c r="W35" s="77">
        <v>5</v>
      </c>
      <c r="X35" s="77">
        <f t="shared" si="4"/>
        <v>5</v>
      </c>
      <c r="Y35" s="78">
        <v>1</v>
      </c>
      <c r="Z35" s="78">
        <v>0</v>
      </c>
      <c r="AA35" s="82" t="s">
        <v>168</v>
      </c>
      <c r="AB35" s="78">
        <v>0</v>
      </c>
      <c r="AC35" s="78">
        <v>0</v>
      </c>
      <c r="AD35" s="78">
        <v>1</v>
      </c>
      <c r="AE35" s="79">
        <f t="shared" si="5"/>
        <v>2</v>
      </c>
      <c r="AF35" s="8"/>
      <c r="AH35" s="8"/>
      <c r="AI35" s="8"/>
      <c r="AJ35" s="8"/>
      <c r="AK35" s="8"/>
      <c r="AL35" s="8"/>
      <c r="AM35" s="8"/>
      <c r="AN35" s="8"/>
      <c r="AO35" s="8"/>
      <c r="AP35" s="8"/>
      <c r="AQ35" s="8"/>
      <c r="AR35" s="8"/>
      <c r="AS35" s="8"/>
      <c r="AT35" s="8"/>
      <c r="AU35" s="8"/>
      <c r="AV35" s="8"/>
      <c r="AW35" s="8"/>
      <c r="AX35" s="8"/>
      <c r="AY35" s="8"/>
    </row>
    <row r="36" spans="1:51" ht="49.5" customHeight="1">
      <c r="A36" s="83" t="s">
        <v>58</v>
      </c>
      <c r="B36" s="74" t="s">
        <v>250</v>
      </c>
      <c r="C36" s="84" t="s">
        <v>26</v>
      </c>
      <c r="D36" s="78" t="s">
        <v>62</v>
      </c>
      <c r="E36" s="78" t="s">
        <v>31</v>
      </c>
      <c r="F36" s="78" t="s">
        <v>178</v>
      </c>
      <c r="G36" s="78">
        <v>2010</v>
      </c>
      <c r="H36" s="76">
        <v>0</v>
      </c>
      <c r="I36" s="78" t="s">
        <v>168</v>
      </c>
      <c r="J36" s="77">
        <v>30</v>
      </c>
      <c r="K36" s="78"/>
      <c r="L36" s="76">
        <v>0</v>
      </c>
      <c r="M36" s="76">
        <v>0</v>
      </c>
      <c r="N36" s="78" t="s">
        <v>168</v>
      </c>
      <c r="O36" s="78">
        <v>5</v>
      </c>
      <c r="P36" s="76">
        <v>0</v>
      </c>
      <c r="Q36" s="76">
        <v>0</v>
      </c>
      <c r="R36" s="77">
        <v>1</v>
      </c>
      <c r="S36" s="78">
        <v>1</v>
      </c>
      <c r="T36" s="76">
        <v>0</v>
      </c>
      <c r="U36" s="76">
        <v>0</v>
      </c>
      <c r="V36" s="78" t="s">
        <v>168</v>
      </c>
      <c r="W36" s="78">
        <v>5</v>
      </c>
      <c r="X36" s="77">
        <f t="shared" si="4"/>
        <v>5</v>
      </c>
      <c r="Y36" s="78">
        <v>0</v>
      </c>
      <c r="Z36" s="78">
        <v>0</v>
      </c>
      <c r="AA36" s="82" t="s">
        <v>168</v>
      </c>
      <c r="AB36" s="78">
        <v>0</v>
      </c>
      <c r="AC36" s="78">
        <v>0</v>
      </c>
      <c r="AD36" s="78">
        <v>1</v>
      </c>
      <c r="AE36" s="79">
        <f t="shared" si="5"/>
        <v>1</v>
      </c>
      <c r="AF36" s="8"/>
      <c r="AH36" s="8"/>
      <c r="AI36" s="8"/>
      <c r="AJ36" s="8"/>
      <c r="AK36" s="8"/>
      <c r="AL36" s="8"/>
      <c r="AM36" s="8"/>
      <c r="AN36" s="8"/>
      <c r="AO36" s="8"/>
      <c r="AP36" s="8"/>
      <c r="AQ36" s="8"/>
      <c r="AR36" s="8"/>
      <c r="AS36" s="8"/>
      <c r="AT36" s="8"/>
      <c r="AU36" s="8"/>
      <c r="AV36" s="8"/>
      <c r="AW36" s="8"/>
      <c r="AX36" s="8"/>
      <c r="AY36" s="8"/>
    </row>
    <row r="37" spans="1:51" ht="49.5" customHeight="1">
      <c r="A37" s="83" t="s">
        <v>58</v>
      </c>
      <c r="B37" s="74" t="s">
        <v>250</v>
      </c>
      <c r="C37" s="84" t="s">
        <v>26</v>
      </c>
      <c r="D37" s="78" t="s">
        <v>62</v>
      </c>
      <c r="E37" s="78" t="s">
        <v>64</v>
      </c>
      <c r="F37" s="78" t="s">
        <v>178</v>
      </c>
      <c r="G37" s="78">
        <v>2006</v>
      </c>
      <c r="H37" s="76">
        <v>0</v>
      </c>
      <c r="I37" s="78" t="s">
        <v>168</v>
      </c>
      <c r="J37" s="77">
        <v>30</v>
      </c>
      <c r="K37" s="78"/>
      <c r="L37" s="76">
        <v>0</v>
      </c>
      <c r="M37" s="76">
        <v>0</v>
      </c>
      <c r="N37" s="78" t="s">
        <v>168</v>
      </c>
      <c r="O37" s="78">
        <v>5</v>
      </c>
      <c r="P37" s="76">
        <v>0</v>
      </c>
      <c r="Q37" s="76">
        <v>0</v>
      </c>
      <c r="R37" s="77">
        <v>1.5</v>
      </c>
      <c r="S37" s="78">
        <v>1</v>
      </c>
      <c r="T37" s="76">
        <v>0</v>
      </c>
      <c r="U37" s="76">
        <v>0</v>
      </c>
      <c r="V37" s="78" t="s">
        <v>168</v>
      </c>
      <c r="W37" s="78">
        <v>5</v>
      </c>
      <c r="X37" s="77">
        <f t="shared" si="4"/>
        <v>5</v>
      </c>
      <c r="Y37" s="78">
        <v>0</v>
      </c>
      <c r="Z37" s="78">
        <v>0</v>
      </c>
      <c r="AA37" s="82" t="s">
        <v>168</v>
      </c>
      <c r="AB37" s="78">
        <v>0</v>
      </c>
      <c r="AC37" s="78">
        <v>0</v>
      </c>
      <c r="AD37" s="78">
        <v>1</v>
      </c>
      <c r="AE37" s="79">
        <f t="shared" si="5"/>
        <v>1</v>
      </c>
      <c r="AF37" s="8"/>
      <c r="AH37" s="8"/>
      <c r="AI37" s="8"/>
      <c r="AJ37" s="8"/>
      <c r="AK37" s="8"/>
      <c r="AL37" s="8"/>
      <c r="AM37" s="8"/>
      <c r="AN37" s="8"/>
      <c r="AO37" s="8"/>
      <c r="AP37" s="8"/>
      <c r="AQ37" s="8"/>
      <c r="AR37" s="8"/>
      <c r="AS37" s="8"/>
      <c r="AT37" s="8"/>
      <c r="AU37" s="8"/>
      <c r="AV37" s="8"/>
      <c r="AW37" s="8"/>
      <c r="AX37" s="8"/>
      <c r="AY37" s="8"/>
    </row>
    <row r="38" spans="1:51" ht="49.5" customHeight="1">
      <c r="A38" s="83" t="s">
        <v>58</v>
      </c>
      <c r="B38" s="74" t="s">
        <v>250</v>
      </c>
      <c r="C38" s="84" t="s">
        <v>26</v>
      </c>
      <c r="D38" s="78" t="s">
        <v>62</v>
      </c>
      <c r="E38" s="78" t="s">
        <v>31</v>
      </c>
      <c r="F38" s="78" t="s">
        <v>178</v>
      </c>
      <c r="G38" s="78">
        <v>2005</v>
      </c>
      <c r="H38" s="76">
        <v>0</v>
      </c>
      <c r="I38" s="78" t="s">
        <v>168</v>
      </c>
      <c r="J38" s="77">
        <v>30</v>
      </c>
      <c r="K38" s="78"/>
      <c r="L38" s="76">
        <v>0</v>
      </c>
      <c r="M38" s="76">
        <v>0</v>
      </c>
      <c r="N38" s="78" t="s">
        <v>168</v>
      </c>
      <c r="O38" s="78">
        <v>5</v>
      </c>
      <c r="P38" s="76">
        <v>0</v>
      </c>
      <c r="Q38" s="76">
        <v>0</v>
      </c>
      <c r="R38" s="78"/>
      <c r="S38" s="76">
        <v>0</v>
      </c>
      <c r="T38" s="76">
        <v>0</v>
      </c>
      <c r="U38" s="76">
        <v>0</v>
      </c>
      <c r="V38" s="78" t="s">
        <v>168</v>
      </c>
      <c r="W38" s="78">
        <v>5</v>
      </c>
      <c r="X38" s="77">
        <f t="shared" si="4"/>
        <v>5</v>
      </c>
      <c r="Y38" s="78">
        <v>0</v>
      </c>
      <c r="Z38" s="78">
        <v>0</v>
      </c>
      <c r="AA38" s="75" t="s">
        <v>168</v>
      </c>
      <c r="AB38" s="78">
        <v>0</v>
      </c>
      <c r="AC38" s="78">
        <v>1</v>
      </c>
      <c r="AD38" s="78">
        <v>1</v>
      </c>
      <c r="AE38" s="79">
        <f t="shared" si="5"/>
        <v>1</v>
      </c>
      <c r="AF38" s="8"/>
      <c r="AH38" s="8"/>
      <c r="AI38" s="8"/>
      <c r="AJ38" s="8"/>
      <c r="AK38" s="8"/>
      <c r="AL38" s="8"/>
      <c r="AM38" s="8"/>
      <c r="AN38" s="8"/>
      <c r="AO38" s="8"/>
      <c r="AP38" s="8"/>
      <c r="AQ38" s="8"/>
      <c r="AR38" s="8"/>
      <c r="AS38" s="8"/>
      <c r="AT38" s="8"/>
      <c r="AU38" s="8"/>
      <c r="AV38" s="8"/>
      <c r="AW38" s="8"/>
      <c r="AX38" s="8"/>
      <c r="AY38" s="8"/>
    </row>
    <row r="39" spans="1:51" ht="49.5" customHeight="1">
      <c r="A39" s="83" t="s">
        <v>58</v>
      </c>
      <c r="B39" s="74" t="s">
        <v>250</v>
      </c>
      <c r="C39" s="84" t="s">
        <v>26</v>
      </c>
      <c r="D39" s="78" t="s">
        <v>62</v>
      </c>
      <c r="E39" s="78" t="s">
        <v>65</v>
      </c>
      <c r="F39" s="78" t="s">
        <v>177</v>
      </c>
      <c r="G39" s="78">
        <v>1998</v>
      </c>
      <c r="H39" s="76">
        <v>0</v>
      </c>
      <c r="I39" s="77">
        <v>0</v>
      </c>
      <c r="J39" s="77">
        <v>0</v>
      </c>
      <c r="K39" s="77" t="s">
        <v>255</v>
      </c>
      <c r="L39" s="76">
        <v>1</v>
      </c>
      <c r="M39" s="76">
        <v>0</v>
      </c>
      <c r="N39" s="77">
        <v>10</v>
      </c>
      <c r="O39" s="77">
        <v>10</v>
      </c>
      <c r="P39" s="76">
        <v>1</v>
      </c>
      <c r="Q39" s="76">
        <v>0</v>
      </c>
      <c r="R39" s="77"/>
      <c r="S39" s="78">
        <v>1</v>
      </c>
      <c r="T39" s="76">
        <v>0</v>
      </c>
      <c r="U39" s="76">
        <v>0</v>
      </c>
      <c r="V39" s="77" t="s">
        <v>255</v>
      </c>
      <c r="W39" s="77" t="s">
        <v>255</v>
      </c>
      <c r="X39" s="77">
        <v>30</v>
      </c>
      <c r="Y39" s="78">
        <v>1</v>
      </c>
      <c r="Z39" s="78">
        <v>0</v>
      </c>
      <c r="AA39" s="75" t="s">
        <v>168</v>
      </c>
      <c r="AB39" s="78">
        <v>0</v>
      </c>
      <c r="AC39" s="78">
        <v>1</v>
      </c>
      <c r="AD39" s="78">
        <v>1</v>
      </c>
      <c r="AE39" s="79">
        <f t="shared" si="5"/>
        <v>5</v>
      </c>
      <c r="AF39" s="8"/>
      <c r="AH39" s="8"/>
      <c r="AI39" s="8"/>
      <c r="AJ39" s="8"/>
      <c r="AK39" s="8"/>
      <c r="AL39" s="8"/>
      <c r="AM39" s="8"/>
      <c r="AN39" s="8"/>
      <c r="AO39" s="8"/>
      <c r="AP39" s="8"/>
      <c r="AQ39" s="8"/>
      <c r="AR39" s="8"/>
      <c r="AS39" s="8"/>
      <c r="AT39" s="8"/>
      <c r="AU39" s="8"/>
      <c r="AV39" s="8"/>
      <c r="AW39" s="8"/>
      <c r="AX39" s="8"/>
      <c r="AY39" s="8"/>
    </row>
    <row r="40" spans="1:51" ht="49.5" customHeight="1">
      <c r="A40" s="73" t="s">
        <v>66</v>
      </c>
      <c r="B40" s="74" t="s">
        <v>251</v>
      </c>
      <c r="C40" s="74" t="s">
        <v>21</v>
      </c>
      <c r="D40" s="74" t="s">
        <v>67</v>
      </c>
      <c r="E40" s="74" t="s">
        <v>23</v>
      </c>
      <c r="F40" s="74"/>
      <c r="G40" s="75">
        <v>2004</v>
      </c>
      <c r="H40" s="76">
        <v>0</v>
      </c>
      <c r="I40" s="75">
        <v>25</v>
      </c>
      <c r="J40" s="75">
        <v>25</v>
      </c>
      <c r="K40" s="75"/>
      <c r="L40" s="76">
        <v>0</v>
      </c>
      <c r="M40" s="76">
        <v>1</v>
      </c>
      <c r="N40" s="75" t="s">
        <v>168</v>
      </c>
      <c r="O40" s="75" t="s">
        <v>168</v>
      </c>
      <c r="P40" s="76">
        <v>0</v>
      </c>
      <c r="Q40" s="76">
        <v>0</v>
      </c>
      <c r="R40" s="75"/>
      <c r="S40" s="76">
        <v>0</v>
      </c>
      <c r="T40" s="76">
        <v>0</v>
      </c>
      <c r="U40" s="76">
        <v>0</v>
      </c>
      <c r="V40" s="82" t="s">
        <v>168</v>
      </c>
      <c r="W40" s="82" t="s">
        <v>168</v>
      </c>
      <c r="X40" s="77" t="str">
        <f t="shared" si="4"/>
        <v>.</v>
      </c>
      <c r="Y40" s="78">
        <v>0</v>
      </c>
      <c r="Z40" s="78">
        <v>1</v>
      </c>
      <c r="AA40" s="82" t="s">
        <v>168</v>
      </c>
      <c r="AB40" s="78">
        <v>0</v>
      </c>
      <c r="AC40" s="78">
        <v>0</v>
      </c>
      <c r="AD40" s="78">
        <v>1</v>
      </c>
      <c r="AE40" s="79">
        <f t="shared" si="5"/>
        <v>2</v>
      </c>
      <c r="AF40" s="8"/>
      <c r="AH40" s="8"/>
      <c r="AI40" s="8"/>
      <c r="AJ40" s="8"/>
      <c r="AK40" s="8"/>
      <c r="AL40" s="8"/>
      <c r="AM40" s="8"/>
      <c r="AN40" s="8"/>
      <c r="AO40" s="8"/>
      <c r="AP40" s="8"/>
      <c r="AQ40" s="8"/>
      <c r="AR40" s="8"/>
      <c r="AS40" s="8"/>
      <c r="AT40" s="8"/>
      <c r="AU40" s="8"/>
      <c r="AV40" s="8"/>
      <c r="AW40" s="8"/>
      <c r="AX40" s="8"/>
      <c r="AY40" s="8"/>
    </row>
    <row r="41" spans="1:51" ht="49.5" customHeight="1">
      <c r="A41" s="80" t="s">
        <v>66</v>
      </c>
      <c r="B41" s="74" t="s">
        <v>251</v>
      </c>
      <c r="C41" s="81" t="s">
        <v>24</v>
      </c>
      <c r="D41" s="81" t="s">
        <v>68</v>
      </c>
      <c r="E41" s="81" t="s">
        <v>23</v>
      </c>
      <c r="F41" s="81"/>
      <c r="G41" s="81">
        <v>2018</v>
      </c>
      <c r="H41" s="88">
        <v>1</v>
      </c>
      <c r="I41" s="78" t="s">
        <v>168</v>
      </c>
      <c r="J41" s="82" t="s">
        <v>168</v>
      </c>
      <c r="K41" s="77">
        <v>15</v>
      </c>
      <c r="L41" s="88">
        <v>1</v>
      </c>
      <c r="M41" s="76">
        <v>0</v>
      </c>
      <c r="N41" s="75" t="s">
        <v>168</v>
      </c>
      <c r="O41" s="75" t="s">
        <v>168</v>
      </c>
      <c r="P41" s="76">
        <v>0</v>
      </c>
      <c r="Q41" s="76">
        <v>0</v>
      </c>
      <c r="R41" s="82"/>
      <c r="S41" s="76">
        <v>0</v>
      </c>
      <c r="T41" s="89">
        <v>1</v>
      </c>
      <c r="U41" s="76">
        <v>0</v>
      </c>
      <c r="V41" s="82" t="s">
        <v>168</v>
      </c>
      <c r="W41" s="82" t="s">
        <v>168</v>
      </c>
      <c r="X41" s="77" t="str">
        <f t="shared" si="4"/>
        <v>.</v>
      </c>
      <c r="Y41" s="78">
        <v>0</v>
      </c>
      <c r="Z41" s="78">
        <v>0</v>
      </c>
      <c r="AA41" s="82" t="s">
        <v>168</v>
      </c>
      <c r="AB41" s="89">
        <v>1</v>
      </c>
      <c r="AC41" s="78">
        <v>0</v>
      </c>
      <c r="AD41" s="78">
        <v>1</v>
      </c>
      <c r="AE41" s="79">
        <f t="shared" si="5"/>
        <v>4</v>
      </c>
      <c r="AF41" s="8"/>
      <c r="AH41" s="8"/>
      <c r="AI41" s="8"/>
      <c r="AJ41" s="8"/>
      <c r="AK41" s="8"/>
      <c r="AL41" s="8"/>
      <c r="AM41" s="8"/>
      <c r="AN41" s="8"/>
      <c r="AO41" s="8"/>
      <c r="AP41" s="8"/>
      <c r="AQ41" s="8"/>
      <c r="AR41" s="8"/>
      <c r="AS41" s="8"/>
      <c r="AT41" s="8"/>
      <c r="AU41" s="8"/>
      <c r="AV41" s="8"/>
      <c r="AW41" s="8"/>
      <c r="AX41" s="8"/>
      <c r="AY41" s="8"/>
    </row>
    <row r="42" spans="1:51" ht="49.5" customHeight="1">
      <c r="A42" s="80" t="s">
        <v>66</v>
      </c>
      <c r="B42" s="74" t="s">
        <v>251</v>
      </c>
      <c r="C42" s="81" t="s">
        <v>69</v>
      </c>
      <c r="D42" s="81" t="s">
        <v>70</v>
      </c>
      <c r="E42" s="81" t="s">
        <v>23</v>
      </c>
      <c r="F42" s="81"/>
      <c r="G42" s="81">
        <v>2012</v>
      </c>
      <c r="H42" s="88">
        <v>0</v>
      </c>
      <c r="I42" s="78" t="s">
        <v>168</v>
      </c>
      <c r="J42" s="82" t="s">
        <v>168</v>
      </c>
      <c r="K42" s="77"/>
      <c r="L42" s="88">
        <v>1</v>
      </c>
      <c r="M42" s="88">
        <v>1</v>
      </c>
      <c r="N42" s="75" t="s">
        <v>168</v>
      </c>
      <c r="O42" s="75" t="s">
        <v>168</v>
      </c>
      <c r="P42" s="76">
        <v>0</v>
      </c>
      <c r="Q42" s="76">
        <v>0</v>
      </c>
      <c r="R42" s="82"/>
      <c r="S42" s="76">
        <v>0</v>
      </c>
      <c r="T42" s="76">
        <v>0</v>
      </c>
      <c r="U42" s="76">
        <v>0</v>
      </c>
      <c r="V42" s="77">
        <v>15</v>
      </c>
      <c r="W42" s="77">
        <v>15</v>
      </c>
      <c r="X42" s="77">
        <f t="shared" si="4"/>
        <v>15</v>
      </c>
      <c r="Y42" s="89">
        <v>1</v>
      </c>
      <c r="Z42" s="78">
        <v>0</v>
      </c>
      <c r="AA42" s="82" t="s">
        <v>168</v>
      </c>
      <c r="AB42" s="78">
        <v>0</v>
      </c>
      <c r="AC42" s="78">
        <v>0</v>
      </c>
      <c r="AD42" s="78">
        <v>1</v>
      </c>
      <c r="AE42" s="79">
        <f t="shared" si="5"/>
        <v>3</v>
      </c>
      <c r="AF42" s="8"/>
      <c r="AH42" s="8"/>
      <c r="AI42" s="8"/>
      <c r="AJ42" s="8"/>
      <c r="AK42" s="8"/>
      <c r="AL42" s="8"/>
      <c r="AM42" s="8"/>
      <c r="AN42" s="8"/>
      <c r="AO42" s="8"/>
      <c r="AP42" s="8"/>
      <c r="AQ42" s="8"/>
      <c r="AR42" s="8"/>
      <c r="AS42" s="8"/>
      <c r="AT42" s="8"/>
      <c r="AU42" s="8"/>
      <c r="AV42" s="8"/>
      <c r="AW42" s="8"/>
      <c r="AX42" s="8"/>
      <c r="AY42" s="8"/>
    </row>
    <row r="43" spans="1:51" ht="49.5" customHeight="1">
      <c r="A43" s="83" t="s">
        <v>66</v>
      </c>
      <c r="B43" s="74" t="s">
        <v>251</v>
      </c>
      <c r="C43" s="84" t="s">
        <v>26</v>
      </c>
      <c r="D43" s="84" t="s">
        <v>71</v>
      </c>
      <c r="E43" s="84" t="s">
        <v>72</v>
      </c>
      <c r="F43" s="84" t="s">
        <v>178</v>
      </c>
      <c r="G43" s="78">
        <v>2012</v>
      </c>
      <c r="H43" s="76">
        <v>0</v>
      </c>
      <c r="I43" s="78" t="s">
        <v>168</v>
      </c>
      <c r="J43" s="78">
        <v>25</v>
      </c>
      <c r="K43" s="78"/>
      <c r="L43" s="76">
        <v>0</v>
      </c>
      <c r="M43" s="76">
        <v>0</v>
      </c>
      <c r="N43" s="75" t="s">
        <v>168</v>
      </c>
      <c r="O43" s="75" t="s">
        <v>168</v>
      </c>
      <c r="P43" s="76">
        <v>0</v>
      </c>
      <c r="Q43" s="76">
        <v>0</v>
      </c>
      <c r="R43" s="77"/>
      <c r="S43" s="78">
        <v>1</v>
      </c>
      <c r="T43" s="76">
        <v>0</v>
      </c>
      <c r="U43" s="76">
        <v>0</v>
      </c>
      <c r="V43" s="78" t="s">
        <v>168</v>
      </c>
      <c r="W43" s="78">
        <v>15</v>
      </c>
      <c r="X43" s="77">
        <f t="shared" si="4"/>
        <v>15</v>
      </c>
      <c r="Y43" s="78">
        <v>0</v>
      </c>
      <c r="Z43" s="78">
        <v>0</v>
      </c>
      <c r="AA43" s="82" t="s">
        <v>168</v>
      </c>
      <c r="AB43" s="78">
        <v>0</v>
      </c>
      <c r="AC43" s="78">
        <v>0</v>
      </c>
      <c r="AD43" s="78">
        <v>1</v>
      </c>
      <c r="AE43" s="79">
        <f t="shared" si="5"/>
        <v>1</v>
      </c>
      <c r="AF43" s="8"/>
      <c r="AH43" s="8"/>
      <c r="AI43" s="8"/>
      <c r="AJ43" s="8"/>
      <c r="AK43" s="8"/>
      <c r="AL43" s="8"/>
      <c r="AM43" s="8"/>
      <c r="AN43" s="8"/>
      <c r="AO43" s="8"/>
      <c r="AP43" s="8"/>
      <c r="AQ43" s="8"/>
      <c r="AR43" s="8"/>
      <c r="AS43" s="8"/>
      <c r="AT43" s="8"/>
      <c r="AU43" s="8"/>
      <c r="AV43" s="8"/>
      <c r="AW43" s="8"/>
      <c r="AX43" s="8"/>
      <c r="AY43" s="8"/>
    </row>
    <row r="44" spans="1:51" ht="49.5" customHeight="1">
      <c r="A44" s="73" t="s">
        <v>73</v>
      </c>
      <c r="B44" s="74" t="s">
        <v>250</v>
      </c>
      <c r="C44" s="74" t="s">
        <v>21</v>
      </c>
      <c r="D44" s="74" t="s">
        <v>74</v>
      </c>
      <c r="E44" s="74" t="s">
        <v>23</v>
      </c>
      <c r="F44" s="74"/>
      <c r="G44" s="75">
        <v>2004</v>
      </c>
      <c r="H44" s="76">
        <v>0</v>
      </c>
      <c r="I44" s="75">
        <v>30</v>
      </c>
      <c r="J44" s="75">
        <v>30</v>
      </c>
      <c r="K44" s="75"/>
      <c r="L44" s="76">
        <v>0</v>
      </c>
      <c r="M44" s="76">
        <v>0</v>
      </c>
      <c r="N44" s="75">
        <v>3</v>
      </c>
      <c r="O44" s="75">
        <v>3</v>
      </c>
      <c r="P44" s="76">
        <v>0</v>
      </c>
      <c r="Q44" s="76">
        <v>0</v>
      </c>
      <c r="R44" s="75"/>
      <c r="S44" s="76">
        <v>0</v>
      </c>
      <c r="T44" s="76">
        <v>0</v>
      </c>
      <c r="U44" s="76">
        <v>0</v>
      </c>
      <c r="V44" s="82" t="s">
        <v>168</v>
      </c>
      <c r="W44" s="82" t="s">
        <v>168</v>
      </c>
      <c r="X44" s="82" t="s">
        <v>168</v>
      </c>
      <c r="Y44" s="78">
        <v>0</v>
      </c>
      <c r="Z44" s="78">
        <v>0</v>
      </c>
      <c r="AA44" s="75">
        <v>10</v>
      </c>
      <c r="AB44" s="78">
        <v>0</v>
      </c>
      <c r="AC44" s="78">
        <v>0</v>
      </c>
      <c r="AD44" s="78">
        <f t="shared" si="2"/>
        <v>0</v>
      </c>
      <c r="AE44" s="79">
        <f t="shared" si="5"/>
        <v>0</v>
      </c>
      <c r="AF44" s="8"/>
      <c r="AH44" s="8"/>
      <c r="AI44" s="8"/>
      <c r="AJ44" s="8"/>
      <c r="AK44" s="8"/>
      <c r="AL44" s="8"/>
      <c r="AM44" s="8"/>
      <c r="AN44" s="8"/>
      <c r="AO44" s="8"/>
      <c r="AP44" s="8"/>
      <c r="AQ44" s="8"/>
      <c r="AR44" s="8"/>
      <c r="AS44" s="8"/>
      <c r="AT44" s="8"/>
      <c r="AU44" s="8"/>
      <c r="AV44" s="8"/>
      <c r="AW44" s="8"/>
      <c r="AX44" s="8"/>
      <c r="AY44" s="8"/>
    </row>
    <row r="45" spans="1:51" ht="49.5" customHeight="1">
      <c r="A45" s="80" t="s">
        <v>73</v>
      </c>
      <c r="B45" s="74" t="s">
        <v>250</v>
      </c>
      <c r="C45" s="81" t="s">
        <v>34</v>
      </c>
      <c r="D45" s="81" t="s">
        <v>75</v>
      </c>
      <c r="E45" s="81" t="s">
        <v>23</v>
      </c>
      <c r="F45" s="81"/>
      <c r="G45" s="82">
        <v>2013</v>
      </c>
      <c r="H45" s="76">
        <v>0</v>
      </c>
      <c r="I45" s="78" t="s">
        <v>168</v>
      </c>
      <c r="J45" s="82" t="s">
        <v>168</v>
      </c>
      <c r="K45" s="77"/>
      <c r="L45" s="76">
        <v>1</v>
      </c>
      <c r="M45" s="76">
        <v>0</v>
      </c>
      <c r="N45" s="78" t="s">
        <v>168</v>
      </c>
      <c r="O45" s="82" t="s">
        <v>168</v>
      </c>
      <c r="P45" s="76">
        <v>0</v>
      </c>
      <c r="Q45" s="76">
        <v>0</v>
      </c>
      <c r="R45" s="82"/>
      <c r="S45" s="76">
        <v>0</v>
      </c>
      <c r="T45" s="76">
        <v>0</v>
      </c>
      <c r="U45" s="76">
        <v>0</v>
      </c>
      <c r="V45" s="77">
        <v>15</v>
      </c>
      <c r="W45" s="77">
        <v>15</v>
      </c>
      <c r="X45" s="77">
        <f t="shared" ref="X45:X66" si="6">W45</f>
        <v>15</v>
      </c>
      <c r="Y45" s="78">
        <v>1</v>
      </c>
      <c r="Z45" s="78">
        <v>1</v>
      </c>
      <c r="AA45" s="75" t="s">
        <v>168</v>
      </c>
      <c r="AB45" s="78">
        <v>0</v>
      </c>
      <c r="AC45" s="78">
        <v>1</v>
      </c>
      <c r="AD45" s="78">
        <v>1</v>
      </c>
      <c r="AE45" s="79">
        <f t="shared" si="5"/>
        <v>4</v>
      </c>
      <c r="AF45" s="8"/>
      <c r="AH45" s="8"/>
      <c r="AI45" s="8"/>
      <c r="AJ45" s="8"/>
      <c r="AK45" s="8"/>
      <c r="AL45" s="8"/>
      <c r="AM45" s="8"/>
      <c r="AN45" s="8"/>
      <c r="AO45" s="8"/>
      <c r="AP45" s="8"/>
      <c r="AQ45" s="8"/>
      <c r="AR45" s="8"/>
      <c r="AS45" s="8"/>
      <c r="AT45" s="8"/>
      <c r="AU45" s="8"/>
      <c r="AV45" s="8"/>
      <c r="AW45" s="8"/>
      <c r="AX45" s="8"/>
      <c r="AY45" s="8"/>
    </row>
    <row r="46" spans="1:51" ht="49.5" customHeight="1">
      <c r="A46" s="83" t="s">
        <v>73</v>
      </c>
      <c r="B46" s="74" t="s">
        <v>250</v>
      </c>
      <c r="C46" s="84" t="s">
        <v>76</v>
      </c>
      <c r="D46" s="84" t="s">
        <v>77</v>
      </c>
      <c r="E46" s="84" t="s">
        <v>78</v>
      </c>
      <c r="F46" s="84" t="s">
        <v>177</v>
      </c>
      <c r="G46" s="78">
        <v>2010</v>
      </c>
      <c r="H46" s="76">
        <v>0</v>
      </c>
      <c r="I46" s="78" t="s">
        <v>168</v>
      </c>
      <c r="J46" s="75">
        <v>30</v>
      </c>
      <c r="K46" s="90">
        <v>10</v>
      </c>
      <c r="L46" s="76">
        <v>1</v>
      </c>
      <c r="M46" s="76">
        <v>0</v>
      </c>
      <c r="N46" s="77">
        <v>6</v>
      </c>
      <c r="O46" s="77">
        <v>6</v>
      </c>
      <c r="P46" s="76">
        <v>1</v>
      </c>
      <c r="Q46" s="76">
        <v>0</v>
      </c>
      <c r="R46" s="78" t="s">
        <v>29</v>
      </c>
      <c r="S46" s="76">
        <v>0</v>
      </c>
      <c r="T46" s="78">
        <v>1</v>
      </c>
      <c r="U46" s="78">
        <v>1</v>
      </c>
      <c r="V46" s="77">
        <v>25</v>
      </c>
      <c r="W46" s="77">
        <v>25</v>
      </c>
      <c r="X46" s="77">
        <f t="shared" si="6"/>
        <v>25</v>
      </c>
      <c r="Y46" s="78">
        <v>1</v>
      </c>
      <c r="Z46" s="78">
        <v>1</v>
      </c>
      <c r="AA46" s="75" t="s">
        <v>168</v>
      </c>
      <c r="AB46" s="78">
        <v>1</v>
      </c>
      <c r="AC46" s="78">
        <v>1</v>
      </c>
      <c r="AD46" s="78">
        <v>1</v>
      </c>
      <c r="AE46" s="79">
        <f t="shared" si="5"/>
        <v>8</v>
      </c>
      <c r="AF46" s="8"/>
      <c r="AH46" s="8"/>
      <c r="AI46" s="8"/>
      <c r="AJ46" s="8"/>
      <c r="AK46" s="8"/>
      <c r="AL46" s="8"/>
      <c r="AM46" s="8"/>
      <c r="AN46" s="8"/>
      <c r="AO46" s="8"/>
      <c r="AP46" s="8"/>
      <c r="AQ46" s="8"/>
      <c r="AR46" s="8"/>
      <c r="AS46" s="8"/>
      <c r="AT46" s="8"/>
      <c r="AU46" s="8"/>
      <c r="AV46" s="8"/>
      <c r="AW46" s="8"/>
      <c r="AX46" s="8"/>
      <c r="AY46" s="8"/>
    </row>
    <row r="47" spans="1:51" ht="49.5" customHeight="1">
      <c r="A47" s="83" t="s">
        <v>73</v>
      </c>
      <c r="B47" s="74" t="s">
        <v>250</v>
      </c>
      <c r="C47" s="84" t="s">
        <v>76</v>
      </c>
      <c r="D47" s="84" t="s">
        <v>77</v>
      </c>
      <c r="E47" s="84" t="s">
        <v>78</v>
      </c>
      <c r="F47" s="84" t="s">
        <v>177</v>
      </c>
      <c r="G47" s="84">
        <v>2005</v>
      </c>
      <c r="H47" s="76">
        <v>0</v>
      </c>
      <c r="I47" s="78" t="s">
        <v>168</v>
      </c>
      <c r="J47" s="75">
        <v>30</v>
      </c>
      <c r="K47" s="90">
        <v>10</v>
      </c>
      <c r="L47" s="76">
        <v>1</v>
      </c>
      <c r="M47" s="76">
        <v>0</v>
      </c>
      <c r="N47" s="77">
        <v>5</v>
      </c>
      <c r="O47" s="77">
        <v>5</v>
      </c>
      <c r="P47" s="76">
        <v>1</v>
      </c>
      <c r="Q47" s="76">
        <v>0</v>
      </c>
      <c r="R47" s="78"/>
      <c r="S47" s="76">
        <v>0</v>
      </c>
      <c r="T47" s="78">
        <v>1</v>
      </c>
      <c r="U47" s="78">
        <v>1</v>
      </c>
      <c r="V47" s="77">
        <v>25</v>
      </c>
      <c r="W47" s="77">
        <v>25</v>
      </c>
      <c r="X47" s="77">
        <f t="shared" si="6"/>
        <v>25</v>
      </c>
      <c r="Y47" s="78">
        <v>1</v>
      </c>
      <c r="Z47" s="78">
        <v>0</v>
      </c>
      <c r="AA47" s="75" t="s">
        <v>168</v>
      </c>
      <c r="AB47" s="78">
        <v>1</v>
      </c>
      <c r="AC47" s="78">
        <v>1</v>
      </c>
      <c r="AD47" s="78">
        <v>1</v>
      </c>
      <c r="AE47" s="79">
        <f t="shared" si="5"/>
        <v>7</v>
      </c>
      <c r="AF47" s="8"/>
      <c r="AH47" s="8"/>
      <c r="AI47" s="8"/>
      <c r="AJ47" s="8"/>
      <c r="AK47" s="8"/>
      <c r="AL47" s="8"/>
      <c r="AM47" s="8"/>
      <c r="AN47" s="8"/>
      <c r="AO47" s="8"/>
      <c r="AP47" s="8"/>
      <c r="AQ47" s="8"/>
      <c r="AR47" s="8"/>
      <c r="AS47" s="8"/>
      <c r="AT47" s="8"/>
      <c r="AU47" s="8"/>
      <c r="AV47" s="8"/>
      <c r="AW47" s="8"/>
      <c r="AX47" s="8"/>
      <c r="AY47" s="8"/>
    </row>
    <row r="48" spans="1:51" ht="49.5" customHeight="1">
      <c r="A48" s="83" t="s">
        <v>73</v>
      </c>
      <c r="B48" s="74" t="s">
        <v>250</v>
      </c>
      <c r="C48" s="84" t="s">
        <v>76</v>
      </c>
      <c r="D48" s="84" t="s">
        <v>77</v>
      </c>
      <c r="E48" s="84" t="s">
        <v>78</v>
      </c>
      <c r="F48" s="84" t="s">
        <v>177</v>
      </c>
      <c r="G48" s="84">
        <v>2005</v>
      </c>
      <c r="H48" s="76">
        <v>0</v>
      </c>
      <c r="I48" s="78" t="s">
        <v>168</v>
      </c>
      <c r="J48" s="75">
        <v>30</v>
      </c>
      <c r="K48" s="90">
        <v>15</v>
      </c>
      <c r="L48" s="76">
        <v>1</v>
      </c>
      <c r="M48" s="76">
        <v>0</v>
      </c>
      <c r="N48" s="78" t="s">
        <v>168</v>
      </c>
      <c r="O48" s="78">
        <v>3</v>
      </c>
      <c r="P48" s="76">
        <v>0</v>
      </c>
      <c r="Q48" s="76">
        <v>0</v>
      </c>
      <c r="R48" s="78" t="s">
        <v>29</v>
      </c>
      <c r="S48" s="76">
        <v>0</v>
      </c>
      <c r="T48" s="76">
        <v>0</v>
      </c>
      <c r="U48" s="76">
        <v>0</v>
      </c>
      <c r="V48" s="78" t="s">
        <v>168</v>
      </c>
      <c r="W48" s="78">
        <v>15</v>
      </c>
      <c r="X48" s="77">
        <f t="shared" si="6"/>
        <v>15</v>
      </c>
      <c r="Y48" s="78">
        <v>0</v>
      </c>
      <c r="Z48" s="78">
        <v>0</v>
      </c>
      <c r="AA48" s="75" t="s">
        <v>168</v>
      </c>
      <c r="AB48" s="78">
        <v>0</v>
      </c>
      <c r="AC48" s="78">
        <v>1</v>
      </c>
      <c r="AD48" s="78">
        <v>1</v>
      </c>
      <c r="AE48" s="79">
        <f t="shared" si="5"/>
        <v>2</v>
      </c>
      <c r="AF48" s="8"/>
      <c r="AH48" s="8"/>
      <c r="AI48" s="8"/>
      <c r="AJ48" s="8"/>
      <c r="AK48" s="8"/>
      <c r="AL48" s="8"/>
      <c r="AM48" s="8"/>
      <c r="AN48" s="8"/>
      <c r="AO48" s="8"/>
      <c r="AP48" s="8"/>
      <c r="AQ48" s="8"/>
      <c r="AR48" s="8"/>
      <c r="AS48" s="8"/>
      <c r="AT48" s="8"/>
      <c r="AU48" s="8"/>
      <c r="AV48" s="8"/>
      <c r="AW48" s="8"/>
      <c r="AX48" s="8"/>
      <c r="AY48" s="8"/>
    </row>
    <row r="49" spans="1:51" ht="49.5" customHeight="1">
      <c r="A49" s="83" t="s">
        <v>73</v>
      </c>
      <c r="B49" s="74" t="s">
        <v>250</v>
      </c>
      <c r="C49" s="84" t="s">
        <v>76</v>
      </c>
      <c r="D49" s="84" t="s">
        <v>77</v>
      </c>
      <c r="E49" s="84" t="s">
        <v>78</v>
      </c>
      <c r="F49" s="84" t="s">
        <v>177</v>
      </c>
      <c r="G49" s="78">
        <v>2004</v>
      </c>
      <c r="H49" s="76">
        <v>0</v>
      </c>
      <c r="I49" s="78" t="s">
        <v>168</v>
      </c>
      <c r="J49" s="75">
        <v>30</v>
      </c>
      <c r="K49" s="90">
        <v>15</v>
      </c>
      <c r="L49" s="76">
        <v>1</v>
      </c>
      <c r="M49" s="76">
        <v>0</v>
      </c>
      <c r="N49" s="77">
        <v>5</v>
      </c>
      <c r="O49" s="77">
        <v>5</v>
      </c>
      <c r="P49" s="76">
        <v>1</v>
      </c>
      <c r="Q49" s="76">
        <v>0</v>
      </c>
      <c r="R49" s="78"/>
      <c r="S49" s="76">
        <v>0</v>
      </c>
      <c r="T49" s="78">
        <v>1</v>
      </c>
      <c r="U49" s="78">
        <v>1</v>
      </c>
      <c r="V49" s="77">
        <v>99</v>
      </c>
      <c r="W49" s="77">
        <v>99</v>
      </c>
      <c r="X49" s="77">
        <f t="shared" si="6"/>
        <v>99</v>
      </c>
      <c r="Y49" s="78">
        <v>1</v>
      </c>
      <c r="Z49" s="78">
        <v>1</v>
      </c>
      <c r="AA49" s="75" t="s">
        <v>168</v>
      </c>
      <c r="AB49" s="78">
        <v>1</v>
      </c>
      <c r="AC49" s="78">
        <v>1</v>
      </c>
      <c r="AD49" s="78">
        <v>1</v>
      </c>
      <c r="AE49" s="79">
        <f t="shared" si="5"/>
        <v>8</v>
      </c>
      <c r="AF49" s="8"/>
      <c r="AH49" s="8"/>
      <c r="AI49" s="8"/>
      <c r="AJ49" s="8"/>
      <c r="AK49" s="8"/>
      <c r="AL49" s="8"/>
      <c r="AM49" s="8"/>
      <c r="AN49" s="8"/>
      <c r="AO49" s="8"/>
      <c r="AP49" s="8"/>
      <c r="AQ49" s="8"/>
      <c r="AR49" s="8"/>
      <c r="AS49" s="8"/>
      <c r="AT49" s="8"/>
      <c r="AU49" s="8"/>
      <c r="AV49" s="8"/>
      <c r="AW49" s="8"/>
      <c r="AX49" s="8"/>
      <c r="AY49" s="8"/>
    </row>
    <row r="50" spans="1:51" ht="49.5" customHeight="1">
      <c r="A50" s="83" t="s">
        <v>73</v>
      </c>
      <c r="B50" s="74" t="s">
        <v>250</v>
      </c>
      <c r="C50" s="84" t="s">
        <v>26</v>
      </c>
      <c r="D50" s="84" t="s">
        <v>77</v>
      </c>
      <c r="E50" s="84" t="s">
        <v>49</v>
      </c>
      <c r="F50" s="84" t="s">
        <v>177</v>
      </c>
      <c r="G50" s="84">
        <v>2002</v>
      </c>
      <c r="H50" s="76">
        <v>0</v>
      </c>
      <c r="I50" s="77">
        <v>35</v>
      </c>
      <c r="J50" s="77">
        <v>35</v>
      </c>
      <c r="K50" s="77">
        <v>5</v>
      </c>
      <c r="L50" s="76">
        <v>1</v>
      </c>
      <c r="M50" s="76">
        <v>0</v>
      </c>
      <c r="N50" s="77">
        <v>5</v>
      </c>
      <c r="O50" s="77">
        <v>5</v>
      </c>
      <c r="P50" s="76">
        <v>1</v>
      </c>
      <c r="Q50" s="76">
        <v>1</v>
      </c>
      <c r="R50" s="77">
        <v>3</v>
      </c>
      <c r="S50" s="78">
        <v>1</v>
      </c>
      <c r="T50" s="78">
        <v>1</v>
      </c>
      <c r="U50" s="78">
        <v>1</v>
      </c>
      <c r="V50" s="77" t="s">
        <v>157</v>
      </c>
      <c r="W50" s="77" t="s">
        <v>157</v>
      </c>
      <c r="X50" s="77">
        <v>30</v>
      </c>
      <c r="Y50" s="78">
        <v>1</v>
      </c>
      <c r="Z50" s="78">
        <v>0</v>
      </c>
      <c r="AA50" s="82" t="s">
        <v>168</v>
      </c>
      <c r="AB50" s="78">
        <v>1</v>
      </c>
      <c r="AC50" s="78">
        <v>0</v>
      </c>
      <c r="AD50" s="78">
        <v>1</v>
      </c>
      <c r="AE50" s="79">
        <f t="shared" si="5"/>
        <v>8</v>
      </c>
      <c r="AF50" s="8"/>
      <c r="AH50" s="8"/>
      <c r="AI50" s="8"/>
      <c r="AJ50" s="8"/>
      <c r="AK50" s="8"/>
      <c r="AL50" s="8"/>
      <c r="AM50" s="8"/>
      <c r="AN50" s="8"/>
      <c r="AO50" s="8"/>
      <c r="AP50" s="8"/>
      <c r="AQ50" s="8"/>
      <c r="AR50" s="8"/>
      <c r="AS50" s="8"/>
      <c r="AT50" s="8"/>
      <c r="AU50" s="8"/>
      <c r="AV50" s="8"/>
      <c r="AW50" s="8"/>
      <c r="AX50" s="8"/>
      <c r="AY50" s="8"/>
    </row>
    <row r="51" spans="1:51" ht="49.5" customHeight="1">
      <c r="A51" s="83" t="s">
        <v>73</v>
      </c>
      <c r="B51" s="74" t="s">
        <v>250</v>
      </c>
      <c r="C51" s="84" t="s">
        <v>26</v>
      </c>
      <c r="D51" s="84" t="s">
        <v>77</v>
      </c>
      <c r="E51" s="78" t="s">
        <v>79</v>
      </c>
      <c r="F51" s="84" t="s">
        <v>177</v>
      </c>
      <c r="G51" s="84">
        <v>2002</v>
      </c>
      <c r="H51" s="76">
        <v>1</v>
      </c>
      <c r="I51" s="77">
        <v>35</v>
      </c>
      <c r="J51" s="77">
        <v>35</v>
      </c>
      <c r="K51" s="77">
        <v>5</v>
      </c>
      <c r="L51" s="76">
        <v>1</v>
      </c>
      <c r="M51" s="76">
        <v>0</v>
      </c>
      <c r="N51" s="78" t="s">
        <v>168</v>
      </c>
      <c r="O51" s="78">
        <v>3</v>
      </c>
      <c r="P51" s="76">
        <v>0</v>
      </c>
      <c r="Q51" s="76">
        <v>1</v>
      </c>
      <c r="R51" s="78"/>
      <c r="S51" s="76">
        <v>0</v>
      </c>
      <c r="T51" s="78">
        <v>1</v>
      </c>
      <c r="U51" s="78">
        <v>1</v>
      </c>
      <c r="V51" s="77">
        <v>25</v>
      </c>
      <c r="W51" s="77">
        <v>25</v>
      </c>
      <c r="X51" s="77">
        <f t="shared" si="6"/>
        <v>25</v>
      </c>
      <c r="Y51" s="78">
        <v>1</v>
      </c>
      <c r="Z51" s="78">
        <v>0</v>
      </c>
      <c r="AA51" s="77">
        <v>0</v>
      </c>
      <c r="AB51" s="78">
        <v>1</v>
      </c>
      <c r="AC51" s="78">
        <v>0</v>
      </c>
      <c r="AD51" s="78">
        <v>1</v>
      </c>
      <c r="AE51" s="79">
        <f t="shared" si="5"/>
        <v>7</v>
      </c>
      <c r="AF51" s="8"/>
      <c r="AH51" s="8"/>
      <c r="AI51" s="8"/>
      <c r="AJ51" s="8"/>
      <c r="AK51" s="8"/>
      <c r="AL51" s="8"/>
      <c r="AM51" s="8"/>
      <c r="AN51" s="8"/>
      <c r="AO51" s="8"/>
      <c r="AP51" s="8"/>
      <c r="AQ51" s="8"/>
      <c r="AR51" s="8"/>
      <c r="AS51" s="8"/>
      <c r="AT51" s="8"/>
      <c r="AU51" s="8"/>
      <c r="AV51" s="8"/>
      <c r="AW51" s="8"/>
      <c r="AX51" s="8"/>
      <c r="AY51" s="8"/>
    </row>
    <row r="52" spans="1:51" ht="49.5" customHeight="1">
      <c r="A52" s="83" t="s">
        <v>73</v>
      </c>
      <c r="B52" s="74" t="s">
        <v>250</v>
      </c>
      <c r="C52" s="84" t="s">
        <v>26</v>
      </c>
      <c r="D52" s="84" t="s">
        <v>77</v>
      </c>
      <c r="E52" s="84" t="s">
        <v>78</v>
      </c>
      <c r="F52" s="84" t="s">
        <v>177</v>
      </c>
      <c r="G52" s="84">
        <v>2001</v>
      </c>
      <c r="H52" s="76">
        <v>0</v>
      </c>
      <c r="I52" s="78" t="s">
        <v>168</v>
      </c>
      <c r="J52" s="77">
        <v>30</v>
      </c>
      <c r="K52" s="77" t="s">
        <v>80</v>
      </c>
      <c r="L52" s="76">
        <v>1</v>
      </c>
      <c r="M52" s="76">
        <v>0</v>
      </c>
      <c r="N52" s="77">
        <v>5</v>
      </c>
      <c r="O52" s="77">
        <v>5</v>
      </c>
      <c r="P52" s="76">
        <v>1</v>
      </c>
      <c r="Q52" s="76">
        <v>1</v>
      </c>
      <c r="R52" s="78" t="s">
        <v>29</v>
      </c>
      <c r="S52" s="76">
        <v>0</v>
      </c>
      <c r="T52" s="78">
        <v>1</v>
      </c>
      <c r="U52" s="78">
        <v>1</v>
      </c>
      <c r="V52" s="77">
        <v>25</v>
      </c>
      <c r="W52" s="77">
        <v>25</v>
      </c>
      <c r="X52" s="77">
        <f t="shared" si="6"/>
        <v>25</v>
      </c>
      <c r="Y52" s="78">
        <v>1</v>
      </c>
      <c r="Z52" s="78">
        <v>1</v>
      </c>
      <c r="AA52" s="82" t="s">
        <v>168</v>
      </c>
      <c r="AB52" s="78">
        <v>1</v>
      </c>
      <c r="AC52" s="78">
        <v>0</v>
      </c>
      <c r="AD52" s="78">
        <v>1</v>
      </c>
      <c r="AE52" s="79">
        <f t="shared" si="5"/>
        <v>8</v>
      </c>
      <c r="AF52" s="8"/>
      <c r="AH52" s="8"/>
      <c r="AI52" s="8"/>
      <c r="AJ52" s="8"/>
      <c r="AK52" s="8"/>
      <c r="AL52" s="8"/>
      <c r="AM52" s="8"/>
      <c r="AN52" s="8"/>
      <c r="AO52" s="8"/>
      <c r="AP52" s="8"/>
      <c r="AQ52" s="8"/>
      <c r="AR52" s="8"/>
      <c r="AS52" s="8"/>
      <c r="AT52" s="8"/>
      <c r="AU52" s="8"/>
      <c r="AV52" s="8"/>
      <c r="AW52" s="8"/>
      <c r="AX52" s="8"/>
      <c r="AY52" s="8"/>
    </row>
    <row r="53" spans="1:51" ht="49.5" customHeight="1">
      <c r="A53" s="83" t="s">
        <v>73</v>
      </c>
      <c r="B53" s="74" t="s">
        <v>250</v>
      </c>
      <c r="C53" s="84" t="s">
        <v>26</v>
      </c>
      <c r="D53" s="84" t="s">
        <v>77</v>
      </c>
      <c r="E53" s="84" t="s">
        <v>78</v>
      </c>
      <c r="F53" s="84" t="s">
        <v>177</v>
      </c>
      <c r="G53" s="84">
        <v>1992</v>
      </c>
      <c r="H53" s="76">
        <v>1</v>
      </c>
      <c r="I53" s="78" t="s">
        <v>168</v>
      </c>
      <c r="J53" s="78">
        <v>30</v>
      </c>
      <c r="K53" s="78"/>
      <c r="L53" s="76">
        <v>0</v>
      </c>
      <c r="M53" s="76">
        <v>0</v>
      </c>
      <c r="N53" s="78" t="s">
        <v>168</v>
      </c>
      <c r="O53" s="78">
        <v>3</v>
      </c>
      <c r="P53" s="76">
        <v>0</v>
      </c>
      <c r="Q53" s="76">
        <v>1</v>
      </c>
      <c r="R53" s="78"/>
      <c r="S53" s="76">
        <v>0</v>
      </c>
      <c r="T53" s="78">
        <v>1</v>
      </c>
      <c r="U53" s="76">
        <v>0</v>
      </c>
      <c r="V53" s="77" t="s">
        <v>157</v>
      </c>
      <c r="W53" s="77" t="s">
        <v>157</v>
      </c>
      <c r="X53" s="77">
        <v>30</v>
      </c>
      <c r="Y53" s="78">
        <v>1</v>
      </c>
      <c r="Z53" s="78">
        <v>1</v>
      </c>
      <c r="AA53" s="82" t="s">
        <v>168</v>
      </c>
      <c r="AB53" s="78">
        <v>1</v>
      </c>
      <c r="AC53" s="78">
        <v>0</v>
      </c>
      <c r="AD53" s="78">
        <v>1</v>
      </c>
      <c r="AE53" s="79">
        <f t="shared" si="5"/>
        <v>6</v>
      </c>
      <c r="AF53" s="8"/>
      <c r="AH53" s="8"/>
      <c r="AI53" s="8"/>
      <c r="AJ53" s="8"/>
      <c r="AK53" s="8"/>
      <c r="AL53" s="8"/>
      <c r="AM53" s="8"/>
      <c r="AN53" s="8"/>
      <c r="AO53" s="8"/>
      <c r="AP53" s="8"/>
      <c r="AQ53" s="8"/>
      <c r="AR53" s="8"/>
      <c r="AS53" s="8"/>
      <c r="AT53" s="8"/>
      <c r="AU53" s="8"/>
      <c r="AV53" s="8"/>
      <c r="AW53" s="8"/>
      <c r="AX53" s="8"/>
      <c r="AY53" s="8"/>
    </row>
    <row r="54" spans="1:51" ht="49.5" customHeight="1">
      <c r="A54" s="73" t="s">
        <v>81</v>
      </c>
      <c r="B54" s="74" t="s">
        <v>250</v>
      </c>
      <c r="C54" s="74" t="s">
        <v>21</v>
      </c>
      <c r="D54" s="75" t="s">
        <v>82</v>
      </c>
      <c r="E54" s="75" t="s">
        <v>23</v>
      </c>
      <c r="F54" s="75"/>
      <c r="G54" s="75">
        <v>2012</v>
      </c>
      <c r="H54" s="76">
        <v>1</v>
      </c>
      <c r="I54" s="75">
        <v>30</v>
      </c>
      <c r="J54" s="75">
        <v>30</v>
      </c>
      <c r="K54" s="75"/>
      <c r="L54" s="76">
        <v>0</v>
      </c>
      <c r="M54" s="76">
        <v>0</v>
      </c>
      <c r="N54" s="77">
        <v>5</v>
      </c>
      <c r="O54" s="77">
        <v>5</v>
      </c>
      <c r="P54" s="76">
        <v>1</v>
      </c>
      <c r="Q54" s="76">
        <v>0</v>
      </c>
      <c r="R54" s="91"/>
      <c r="S54" s="76">
        <v>0</v>
      </c>
      <c r="T54" s="78">
        <v>1</v>
      </c>
      <c r="U54" s="76">
        <v>0</v>
      </c>
      <c r="V54" s="77">
        <v>15</v>
      </c>
      <c r="W54" s="77">
        <v>15</v>
      </c>
      <c r="X54" s="77">
        <f t="shared" si="6"/>
        <v>15</v>
      </c>
      <c r="Y54" s="78">
        <v>1</v>
      </c>
      <c r="Z54" s="78">
        <v>0</v>
      </c>
      <c r="AA54" s="75">
        <v>5</v>
      </c>
      <c r="AB54" s="78">
        <v>1</v>
      </c>
      <c r="AC54" s="78">
        <v>0</v>
      </c>
      <c r="AD54" s="78">
        <v>1</v>
      </c>
      <c r="AE54" s="79">
        <f t="shared" si="5"/>
        <v>5</v>
      </c>
      <c r="AF54" s="8"/>
      <c r="AH54" s="8"/>
      <c r="AI54" s="8"/>
      <c r="AJ54" s="8"/>
      <c r="AK54" s="8"/>
      <c r="AL54" s="8"/>
      <c r="AM54" s="8"/>
      <c r="AN54" s="8"/>
      <c r="AO54" s="8"/>
      <c r="AP54" s="8"/>
      <c r="AQ54" s="8"/>
      <c r="AR54" s="8"/>
      <c r="AS54" s="8"/>
      <c r="AT54" s="8"/>
      <c r="AU54" s="8"/>
      <c r="AV54" s="8"/>
      <c r="AW54" s="8"/>
      <c r="AX54" s="8"/>
      <c r="AY54" s="8"/>
    </row>
    <row r="55" spans="1:51" ht="49.5" customHeight="1">
      <c r="A55" s="80" t="s">
        <v>81</v>
      </c>
      <c r="B55" s="74" t="s">
        <v>250</v>
      </c>
      <c r="C55" s="81" t="s">
        <v>34</v>
      </c>
      <c r="D55" s="82" t="s">
        <v>83</v>
      </c>
      <c r="E55" s="82" t="s">
        <v>23</v>
      </c>
      <c r="F55" s="82"/>
      <c r="G55" s="82">
        <v>2006</v>
      </c>
      <c r="H55" s="76">
        <v>0</v>
      </c>
      <c r="I55" s="78" t="s">
        <v>168</v>
      </c>
      <c r="J55" s="82" t="s">
        <v>168</v>
      </c>
      <c r="K55" s="82"/>
      <c r="L55" s="76">
        <v>0</v>
      </c>
      <c r="M55" s="76">
        <v>0</v>
      </c>
      <c r="N55" s="78" t="s">
        <v>168</v>
      </c>
      <c r="O55" s="82" t="s">
        <v>168</v>
      </c>
      <c r="P55" s="76">
        <v>0</v>
      </c>
      <c r="Q55" s="76">
        <v>0</v>
      </c>
      <c r="R55" s="92"/>
      <c r="S55" s="76">
        <v>0</v>
      </c>
      <c r="T55" s="76">
        <v>0</v>
      </c>
      <c r="U55" s="76">
        <v>0</v>
      </c>
      <c r="V55" s="77">
        <v>25</v>
      </c>
      <c r="W55" s="77">
        <v>25</v>
      </c>
      <c r="X55" s="77">
        <f t="shared" si="6"/>
        <v>25</v>
      </c>
      <c r="Y55" s="78">
        <v>1</v>
      </c>
      <c r="Z55" s="78">
        <v>0</v>
      </c>
      <c r="AA55" s="82" t="s">
        <v>168</v>
      </c>
      <c r="AB55" s="78">
        <v>0</v>
      </c>
      <c r="AC55" s="78">
        <v>0</v>
      </c>
      <c r="AD55" s="78">
        <v>1</v>
      </c>
      <c r="AE55" s="79">
        <f t="shared" si="5"/>
        <v>1</v>
      </c>
      <c r="AF55" s="8"/>
      <c r="AH55" s="8"/>
      <c r="AI55" s="8"/>
      <c r="AJ55" s="8"/>
      <c r="AK55" s="8"/>
      <c r="AL55" s="8"/>
      <c r="AM55" s="8"/>
      <c r="AN55" s="8"/>
      <c r="AO55" s="8"/>
      <c r="AP55" s="8"/>
      <c r="AQ55" s="8"/>
      <c r="AR55" s="8"/>
      <c r="AS55" s="8"/>
      <c r="AT55" s="8"/>
      <c r="AU55" s="8"/>
      <c r="AV55" s="8"/>
      <c r="AW55" s="8"/>
      <c r="AX55" s="8"/>
      <c r="AY55" s="8"/>
    </row>
    <row r="56" spans="1:51" ht="49.5" customHeight="1">
      <c r="A56" s="93" t="s">
        <v>81</v>
      </c>
      <c r="B56" s="74" t="s">
        <v>250</v>
      </c>
      <c r="C56" s="84" t="s">
        <v>26</v>
      </c>
      <c r="D56" s="78" t="s">
        <v>84</v>
      </c>
      <c r="E56" s="78" t="s">
        <v>85</v>
      </c>
      <c r="F56" s="78" t="s">
        <v>178</v>
      </c>
      <c r="G56" s="78">
        <v>2013</v>
      </c>
      <c r="H56" s="76">
        <v>0</v>
      </c>
      <c r="I56" s="78">
        <f>(25+30)/2</f>
        <v>27.5</v>
      </c>
      <c r="J56" s="78">
        <f>(25+30)/2</f>
        <v>27.5</v>
      </c>
      <c r="K56" s="77"/>
      <c r="L56" s="76">
        <v>1</v>
      </c>
      <c r="M56" s="76">
        <v>0</v>
      </c>
      <c r="N56" s="78" t="s">
        <v>168</v>
      </c>
      <c r="O56" s="78">
        <v>5</v>
      </c>
      <c r="P56" s="76">
        <v>0</v>
      </c>
      <c r="Q56" s="76">
        <v>1</v>
      </c>
      <c r="R56" s="77"/>
      <c r="S56" s="78">
        <v>1</v>
      </c>
      <c r="T56" s="76">
        <v>0</v>
      </c>
      <c r="U56" s="76">
        <v>0</v>
      </c>
      <c r="V56" s="77">
        <v>15</v>
      </c>
      <c r="W56" s="77">
        <v>15</v>
      </c>
      <c r="X56" s="77">
        <f t="shared" si="6"/>
        <v>15</v>
      </c>
      <c r="Y56" s="78">
        <v>1</v>
      </c>
      <c r="Z56" s="78">
        <v>0</v>
      </c>
      <c r="AA56" s="77">
        <v>5</v>
      </c>
      <c r="AB56" s="78">
        <v>1</v>
      </c>
      <c r="AC56" s="78">
        <v>0</v>
      </c>
      <c r="AD56" s="78">
        <v>1</v>
      </c>
      <c r="AE56" s="79">
        <f t="shared" si="5"/>
        <v>5</v>
      </c>
      <c r="AF56" s="8"/>
      <c r="AH56" s="8"/>
      <c r="AI56" s="8"/>
      <c r="AJ56" s="8"/>
      <c r="AK56" s="8"/>
      <c r="AL56" s="8"/>
      <c r="AM56" s="8"/>
      <c r="AN56" s="8"/>
      <c r="AO56" s="8"/>
      <c r="AP56" s="8"/>
      <c r="AQ56" s="8"/>
      <c r="AR56" s="8"/>
      <c r="AS56" s="8"/>
      <c r="AT56" s="8"/>
      <c r="AU56" s="8"/>
      <c r="AV56" s="8"/>
      <c r="AW56" s="8"/>
      <c r="AX56" s="8"/>
      <c r="AY56" s="8"/>
    </row>
    <row r="57" spans="1:51" ht="49.5" customHeight="1">
      <c r="A57" s="93" t="s">
        <v>81</v>
      </c>
      <c r="B57" s="74" t="s">
        <v>250</v>
      </c>
      <c r="C57" s="84" t="s">
        <v>26</v>
      </c>
      <c r="D57" s="78" t="s">
        <v>86</v>
      </c>
      <c r="E57" s="84" t="s">
        <v>49</v>
      </c>
      <c r="F57" s="84" t="s">
        <v>177</v>
      </c>
      <c r="G57" s="78">
        <v>2011</v>
      </c>
      <c r="H57" s="76">
        <v>0</v>
      </c>
      <c r="I57" s="78" t="s">
        <v>168</v>
      </c>
      <c r="J57" s="75">
        <v>30</v>
      </c>
      <c r="K57" s="78"/>
      <c r="L57" s="76">
        <v>0</v>
      </c>
      <c r="M57" s="76">
        <v>0</v>
      </c>
      <c r="N57" s="78" t="s">
        <v>168</v>
      </c>
      <c r="O57" s="78">
        <v>5</v>
      </c>
      <c r="P57" s="76">
        <v>0</v>
      </c>
      <c r="Q57" s="76">
        <v>0</v>
      </c>
      <c r="R57" s="78"/>
      <c r="S57" s="76">
        <v>0</v>
      </c>
      <c r="T57" s="78">
        <v>1</v>
      </c>
      <c r="U57" s="76">
        <v>0</v>
      </c>
      <c r="V57" s="77">
        <v>15</v>
      </c>
      <c r="W57" s="77">
        <v>15</v>
      </c>
      <c r="X57" s="77">
        <f t="shared" si="6"/>
        <v>15</v>
      </c>
      <c r="Y57" s="78">
        <v>1</v>
      </c>
      <c r="Z57" s="78">
        <v>0</v>
      </c>
      <c r="AA57" s="82" t="s">
        <v>168</v>
      </c>
      <c r="AB57" s="78">
        <v>0</v>
      </c>
      <c r="AC57" s="78">
        <v>0</v>
      </c>
      <c r="AD57" s="78">
        <v>1</v>
      </c>
      <c r="AE57" s="79">
        <f t="shared" si="5"/>
        <v>2</v>
      </c>
      <c r="AF57" s="8"/>
      <c r="AH57" s="8"/>
      <c r="AI57" s="8"/>
      <c r="AJ57" s="8"/>
      <c r="AK57" s="8"/>
      <c r="AL57" s="8"/>
      <c r="AM57" s="8"/>
      <c r="AN57" s="8"/>
      <c r="AO57" s="8"/>
      <c r="AP57" s="8"/>
      <c r="AQ57" s="8"/>
      <c r="AR57" s="8"/>
      <c r="AS57" s="8"/>
      <c r="AT57" s="8"/>
      <c r="AU57" s="8"/>
      <c r="AV57" s="8"/>
      <c r="AW57" s="8"/>
      <c r="AX57" s="8"/>
      <c r="AY57" s="8"/>
    </row>
    <row r="58" spans="1:51" ht="49.5" customHeight="1">
      <c r="A58" s="93" t="s">
        <v>81</v>
      </c>
      <c r="B58" s="74" t="s">
        <v>250</v>
      </c>
      <c r="C58" s="84" t="s">
        <v>26</v>
      </c>
      <c r="D58" s="78" t="s">
        <v>86</v>
      </c>
      <c r="E58" s="84" t="s">
        <v>49</v>
      </c>
      <c r="F58" s="84" t="s">
        <v>177</v>
      </c>
      <c r="G58" s="78">
        <v>2010</v>
      </c>
      <c r="H58" s="76">
        <v>0</v>
      </c>
      <c r="I58" s="78">
        <f>(25+30)/2</f>
        <v>27.5</v>
      </c>
      <c r="J58" s="78">
        <f t="shared" ref="J58:J59" si="7">(25+30)/2</f>
        <v>27.5</v>
      </c>
      <c r="K58" s="77"/>
      <c r="L58" s="76">
        <v>1</v>
      </c>
      <c r="M58" s="76">
        <v>0</v>
      </c>
      <c r="N58" s="78" t="s">
        <v>168</v>
      </c>
      <c r="O58" s="78">
        <v>5</v>
      </c>
      <c r="P58" s="76">
        <v>0</v>
      </c>
      <c r="Q58" s="76">
        <v>0</v>
      </c>
      <c r="R58" s="78" t="s">
        <v>29</v>
      </c>
      <c r="S58" s="76">
        <v>0</v>
      </c>
      <c r="T58" s="76">
        <v>0</v>
      </c>
      <c r="U58" s="76">
        <v>0</v>
      </c>
      <c r="V58" s="77">
        <v>15</v>
      </c>
      <c r="W58" s="77">
        <v>15</v>
      </c>
      <c r="X58" s="77">
        <f t="shared" si="6"/>
        <v>15</v>
      </c>
      <c r="Y58" s="78">
        <v>1</v>
      </c>
      <c r="Z58" s="78">
        <v>0</v>
      </c>
      <c r="AA58" s="78">
        <v>5</v>
      </c>
      <c r="AB58" s="78">
        <v>0</v>
      </c>
      <c r="AC58" s="78">
        <v>0</v>
      </c>
      <c r="AD58" s="78">
        <v>1</v>
      </c>
      <c r="AE58" s="79">
        <f t="shared" si="5"/>
        <v>2</v>
      </c>
      <c r="AF58" s="8"/>
      <c r="AH58" s="8"/>
      <c r="AI58" s="8"/>
      <c r="AJ58" s="8"/>
      <c r="AK58" s="8"/>
      <c r="AL58" s="8"/>
      <c r="AM58" s="8"/>
      <c r="AN58" s="8"/>
      <c r="AO58" s="8"/>
      <c r="AP58" s="8"/>
      <c r="AQ58" s="8"/>
      <c r="AR58" s="8"/>
      <c r="AS58" s="8"/>
      <c r="AT58" s="8"/>
      <c r="AU58" s="8"/>
      <c r="AV58" s="8"/>
      <c r="AW58" s="8"/>
      <c r="AX58" s="8"/>
      <c r="AY58" s="8"/>
    </row>
    <row r="59" spans="1:51" ht="49.5" customHeight="1">
      <c r="A59" s="93" t="s">
        <v>81</v>
      </c>
      <c r="B59" s="74" t="s">
        <v>250</v>
      </c>
      <c r="C59" s="84" t="s">
        <v>26</v>
      </c>
      <c r="D59" s="78" t="s">
        <v>86</v>
      </c>
      <c r="E59" s="84" t="s">
        <v>49</v>
      </c>
      <c r="F59" s="84" t="s">
        <v>177</v>
      </c>
      <c r="G59" s="78">
        <v>2009</v>
      </c>
      <c r="H59" s="76">
        <v>0</v>
      </c>
      <c r="I59" s="78">
        <f>(25+30)/2</f>
        <v>27.5</v>
      </c>
      <c r="J59" s="78">
        <f t="shared" si="7"/>
        <v>27.5</v>
      </c>
      <c r="K59" s="77"/>
      <c r="L59" s="76">
        <v>1</v>
      </c>
      <c r="M59" s="76">
        <v>0</v>
      </c>
      <c r="N59" s="78" t="s">
        <v>168</v>
      </c>
      <c r="O59" s="78">
        <v>5</v>
      </c>
      <c r="P59" s="76">
        <v>0</v>
      </c>
      <c r="Q59" s="76">
        <v>1</v>
      </c>
      <c r="R59" s="77">
        <f>4.5-3.8125</f>
        <v>0.6875</v>
      </c>
      <c r="S59" s="78">
        <v>1</v>
      </c>
      <c r="T59" s="78">
        <v>1</v>
      </c>
      <c r="U59" s="76">
        <v>0</v>
      </c>
      <c r="V59" s="77" t="s">
        <v>157</v>
      </c>
      <c r="W59" s="77" t="s">
        <v>157</v>
      </c>
      <c r="X59" s="77">
        <v>30</v>
      </c>
      <c r="Y59" s="78">
        <v>1</v>
      </c>
      <c r="Z59" s="78">
        <v>1</v>
      </c>
      <c r="AA59" s="77">
        <v>5</v>
      </c>
      <c r="AB59" s="78">
        <v>1</v>
      </c>
      <c r="AC59" s="78">
        <v>0</v>
      </c>
      <c r="AD59" s="78">
        <v>1</v>
      </c>
      <c r="AE59" s="79">
        <f t="shared" si="5"/>
        <v>7</v>
      </c>
      <c r="AF59" s="8"/>
      <c r="AH59" s="8"/>
      <c r="AI59" s="8"/>
      <c r="AJ59" s="8"/>
      <c r="AK59" s="8"/>
      <c r="AL59" s="8"/>
      <c r="AM59" s="8"/>
      <c r="AN59" s="8"/>
      <c r="AO59" s="8"/>
      <c r="AP59" s="8"/>
      <c r="AQ59" s="8"/>
      <c r="AR59" s="8"/>
      <c r="AS59" s="8"/>
      <c r="AT59" s="8"/>
      <c r="AU59" s="8"/>
      <c r="AV59" s="8"/>
      <c r="AW59" s="8"/>
      <c r="AX59" s="8"/>
      <c r="AY59" s="8"/>
    </row>
    <row r="60" spans="1:51" ht="49.5" customHeight="1">
      <c r="A60" s="83" t="s">
        <v>81</v>
      </c>
      <c r="B60" s="74" t="s">
        <v>250</v>
      </c>
      <c r="C60" s="84" t="s">
        <v>26</v>
      </c>
      <c r="D60" s="78" t="s">
        <v>87</v>
      </c>
      <c r="E60" s="84" t="s">
        <v>49</v>
      </c>
      <c r="F60" s="84" t="s">
        <v>177</v>
      </c>
      <c r="G60" s="78">
        <v>2006</v>
      </c>
      <c r="H60" s="76">
        <v>0</v>
      </c>
      <c r="I60" s="78" t="s">
        <v>168</v>
      </c>
      <c r="J60" s="77">
        <v>30</v>
      </c>
      <c r="K60" s="77">
        <v>5</v>
      </c>
      <c r="L60" s="76">
        <v>1</v>
      </c>
      <c r="M60" s="76">
        <v>0</v>
      </c>
      <c r="N60" s="78" t="s">
        <v>168</v>
      </c>
      <c r="O60" s="78">
        <v>5</v>
      </c>
      <c r="P60" s="76">
        <v>0</v>
      </c>
      <c r="Q60" s="76">
        <v>1</v>
      </c>
      <c r="R60" s="77"/>
      <c r="S60" s="78">
        <v>1</v>
      </c>
      <c r="T60" s="78">
        <v>1</v>
      </c>
      <c r="U60" s="76">
        <v>0</v>
      </c>
      <c r="V60" s="78" t="s">
        <v>168</v>
      </c>
      <c r="W60" s="78">
        <v>15</v>
      </c>
      <c r="X60" s="77">
        <f t="shared" si="6"/>
        <v>15</v>
      </c>
      <c r="Y60" s="78">
        <v>0</v>
      </c>
      <c r="Z60" s="78">
        <v>0</v>
      </c>
      <c r="AA60" s="78">
        <v>9</v>
      </c>
      <c r="AB60" s="78">
        <v>0</v>
      </c>
      <c r="AC60" s="78">
        <v>0</v>
      </c>
      <c r="AD60" s="78">
        <v>1</v>
      </c>
      <c r="AE60" s="79">
        <f t="shared" si="5"/>
        <v>4</v>
      </c>
      <c r="AF60" s="8"/>
      <c r="AH60" s="8"/>
      <c r="AI60" s="8"/>
      <c r="AJ60" s="8"/>
      <c r="AK60" s="8"/>
      <c r="AL60" s="8"/>
      <c r="AM60" s="8"/>
      <c r="AN60" s="8"/>
      <c r="AO60" s="8"/>
      <c r="AP60" s="8"/>
      <c r="AQ60" s="8"/>
      <c r="AR60" s="8"/>
      <c r="AS60" s="8"/>
      <c r="AT60" s="8"/>
      <c r="AU60" s="8"/>
      <c r="AV60" s="8"/>
      <c r="AW60" s="8"/>
      <c r="AX60" s="8"/>
      <c r="AY60" s="8"/>
    </row>
    <row r="61" spans="1:51" ht="49.5" customHeight="1">
      <c r="A61" s="83" t="s">
        <v>81</v>
      </c>
      <c r="B61" s="74" t="s">
        <v>250</v>
      </c>
      <c r="C61" s="84" t="s">
        <v>26</v>
      </c>
      <c r="D61" s="78" t="s">
        <v>86</v>
      </c>
      <c r="E61" s="78" t="s">
        <v>85</v>
      </c>
      <c r="F61" s="78" t="s">
        <v>178</v>
      </c>
      <c r="G61" s="78">
        <v>2005</v>
      </c>
      <c r="H61" s="76">
        <v>0</v>
      </c>
      <c r="I61" s="78" t="s">
        <v>168</v>
      </c>
      <c r="J61" s="78">
        <v>30</v>
      </c>
      <c r="K61" s="78"/>
      <c r="L61" s="76">
        <v>0</v>
      </c>
      <c r="M61" s="76">
        <v>0</v>
      </c>
      <c r="N61" s="78" t="s">
        <v>168</v>
      </c>
      <c r="O61" s="78">
        <v>5</v>
      </c>
      <c r="P61" s="76">
        <v>0</v>
      </c>
      <c r="Q61" s="76">
        <v>1</v>
      </c>
      <c r="R61" s="78"/>
      <c r="S61" s="76">
        <v>0</v>
      </c>
      <c r="T61" s="76">
        <v>0</v>
      </c>
      <c r="U61" s="76">
        <v>0</v>
      </c>
      <c r="V61" s="78" t="s">
        <v>168</v>
      </c>
      <c r="W61" s="78">
        <v>15</v>
      </c>
      <c r="X61" s="77">
        <f t="shared" si="6"/>
        <v>15</v>
      </c>
      <c r="Y61" s="78">
        <v>0</v>
      </c>
      <c r="Z61" s="78">
        <v>0</v>
      </c>
      <c r="AA61" s="82" t="s">
        <v>168</v>
      </c>
      <c r="AB61" s="78">
        <v>0</v>
      </c>
      <c r="AC61" s="78">
        <v>0</v>
      </c>
      <c r="AD61" s="78">
        <v>1</v>
      </c>
      <c r="AE61" s="79">
        <f t="shared" si="5"/>
        <v>1</v>
      </c>
      <c r="AF61" s="8"/>
      <c r="AH61" s="8"/>
      <c r="AI61" s="8"/>
      <c r="AJ61" s="8"/>
      <c r="AK61" s="8"/>
      <c r="AL61" s="8"/>
      <c r="AM61" s="8"/>
      <c r="AN61" s="8"/>
      <c r="AO61" s="8"/>
      <c r="AP61" s="8"/>
      <c r="AQ61" s="8"/>
      <c r="AR61" s="8"/>
      <c r="AS61" s="8"/>
      <c r="AT61" s="8"/>
      <c r="AU61" s="8"/>
      <c r="AV61" s="8"/>
      <c r="AW61" s="8"/>
      <c r="AX61" s="8"/>
      <c r="AY61" s="8"/>
    </row>
    <row r="62" spans="1:51" ht="49.5" customHeight="1">
      <c r="A62" s="83" t="s">
        <v>81</v>
      </c>
      <c r="B62" s="74" t="s">
        <v>250</v>
      </c>
      <c r="C62" s="84" t="s">
        <v>26</v>
      </c>
      <c r="D62" s="78" t="s">
        <v>86</v>
      </c>
      <c r="E62" s="78" t="s">
        <v>85</v>
      </c>
      <c r="F62" s="78" t="s">
        <v>178</v>
      </c>
      <c r="G62" s="78">
        <v>2005</v>
      </c>
      <c r="H62" s="76">
        <v>0</v>
      </c>
      <c r="I62" s="78" t="s">
        <v>168</v>
      </c>
      <c r="J62" s="78">
        <v>30</v>
      </c>
      <c r="K62" s="78"/>
      <c r="L62" s="76">
        <v>0</v>
      </c>
      <c r="M62" s="76">
        <v>0</v>
      </c>
      <c r="N62" s="78" t="s">
        <v>168</v>
      </c>
      <c r="O62" s="78">
        <v>5</v>
      </c>
      <c r="P62" s="76">
        <v>0</v>
      </c>
      <c r="Q62" s="76">
        <v>1</v>
      </c>
      <c r="R62" s="78"/>
      <c r="S62" s="76">
        <v>0</v>
      </c>
      <c r="T62" s="76">
        <v>0</v>
      </c>
      <c r="U62" s="76">
        <v>0</v>
      </c>
      <c r="V62" s="78" t="s">
        <v>168</v>
      </c>
      <c r="W62" s="78">
        <v>15</v>
      </c>
      <c r="X62" s="77">
        <f t="shared" si="6"/>
        <v>15</v>
      </c>
      <c r="Y62" s="78">
        <v>0</v>
      </c>
      <c r="Z62" s="78">
        <v>0</v>
      </c>
      <c r="AA62" s="82" t="s">
        <v>168</v>
      </c>
      <c r="AB62" s="78">
        <v>0</v>
      </c>
      <c r="AC62" s="78">
        <v>0</v>
      </c>
      <c r="AD62" s="78">
        <v>1</v>
      </c>
      <c r="AE62" s="79">
        <f t="shared" si="5"/>
        <v>1</v>
      </c>
      <c r="AF62" s="8"/>
      <c r="AH62" s="8"/>
      <c r="AI62" s="8"/>
      <c r="AJ62" s="8"/>
      <c r="AK62" s="8"/>
      <c r="AL62" s="8"/>
      <c r="AM62" s="8"/>
      <c r="AN62" s="8"/>
      <c r="AO62" s="8"/>
      <c r="AP62" s="8"/>
      <c r="AQ62" s="8"/>
      <c r="AR62" s="8"/>
      <c r="AS62" s="8"/>
      <c r="AT62" s="8"/>
      <c r="AU62" s="8"/>
      <c r="AV62" s="8"/>
      <c r="AW62" s="8"/>
      <c r="AX62" s="8"/>
      <c r="AY62" s="8"/>
    </row>
    <row r="63" spans="1:51" ht="49.5" customHeight="1">
      <c r="A63" s="83" t="s">
        <v>81</v>
      </c>
      <c r="B63" s="74" t="s">
        <v>250</v>
      </c>
      <c r="C63" s="84" t="s">
        <v>26</v>
      </c>
      <c r="D63" s="78" t="s">
        <v>86</v>
      </c>
      <c r="E63" s="78" t="s">
        <v>85</v>
      </c>
      <c r="F63" s="78" t="s">
        <v>178</v>
      </c>
      <c r="G63" s="78">
        <v>2005</v>
      </c>
      <c r="H63" s="76">
        <v>0</v>
      </c>
      <c r="I63" s="78" t="s">
        <v>168</v>
      </c>
      <c r="J63" s="78">
        <v>30</v>
      </c>
      <c r="K63" s="78"/>
      <c r="L63" s="76">
        <v>0</v>
      </c>
      <c r="M63" s="76">
        <v>0</v>
      </c>
      <c r="N63" s="78" t="s">
        <v>168</v>
      </c>
      <c r="O63" s="78">
        <v>5</v>
      </c>
      <c r="P63" s="76">
        <v>0</v>
      </c>
      <c r="Q63" s="76">
        <v>1</v>
      </c>
      <c r="R63" s="78"/>
      <c r="S63" s="76">
        <v>0</v>
      </c>
      <c r="T63" s="76">
        <v>0</v>
      </c>
      <c r="U63" s="76">
        <v>0</v>
      </c>
      <c r="V63" s="78" t="s">
        <v>168</v>
      </c>
      <c r="W63" s="78">
        <v>15</v>
      </c>
      <c r="X63" s="77">
        <f t="shared" si="6"/>
        <v>15</v>
      </c>
      <c r="Y63" s="78">
        <v>0</v>
      </c>
      <c r="Z63" s="78">
        <v>0</v>
      </c>
      <c r="AA63" s="82" t="s">
        <v>168</v>
      </c>
      <c r="AB63" s="78">
        <v>0</v>
      </c>
      <c r="AC63" s="78">
        <v>0</v>
      </c>
      <c r="AD63" s="78">
        <v>1</v>
      </c>
      <c r="AE63" s="79">
        <f t="shared" si="5"/>
        <v>1</v>
      </c>
      <c r="AF63" s="8"/>
      <c r="AH63" s="8"/>
      <c r="AI63" s="8"/>
      <c r="AJ63" s="8"/>
      <c r="AK63" s="8"/>
      <c r="AL63" s="8"/>
      <c r="AM63" s="8"/>
      <c r="AN63" s="8"/>
      <c r="AO63" s="8"/>
      <c r="AP63" s="8"/>
      <c r="AQ63" s="8"/>
      <c r="AR63" s="8"/>
      <c r="AS63" s="8"/>
      <c r="AT63" s="8"/>
      <c r="AU63" s="8"/>
      <c r="AV63" s="8"/>
      <c r="AW63" s="8"/>
      <c r="AX63" s="8"/>
      <c r="AY63" s="8"/>
    </row>
    <row r="64" spans="1:51" ht="49.5" customHeight="1">
      <c r="A64" s="83" t="s">
        <v>81</v>
      </c>
      <c r="B64" s="74" t="s">
        <v>250</v>
      </c>
      <c r="C64" s="84" t="s">
        <v>26</v>
      </c>
      <c r="D64" s="78" t="s">
        <v>86</v>
      </c>
      <c r="E64" s="78" t="s">
        <v>85</v>
      </c>
      <c r="F64" s="78" t="s">
        <v>178</v>
      </c>
      <c r="G64" s="78">
        <v>2005</v>
      </c>
      <c r="H64" s="76">
        <v>0</v>
      </c>
      <c r="I64" s="78" t="s">
        <v>168</v>
      </c>
      <c r="J64" s="78">
        <v>30</v>
      </c>
      <c r="K64" s="78"/>
      <c r="L64" s="76">
        <v>0</v>
      </c>
      <c r="M64" s="76">
        <v>0</v>
      </c>
      <c r="N64" s="78" t="s">
        <v>168</v>
      </c>
      <c r="O64" s="78">
        <v>5</v>
      </c>
      <c r="P64" s="76">
        <v>0</v>
      </c>
      <c r="Q64" s="76">
        <v>1</v>
      </c>
      <c r="R64" s="78"/>
      <c r="S64" s="76">
        <v>0</v>
      </c>
      <c r="T64" s="76">
        <v>0</v>
      </c>
      <c r="U64" s="76">
        <v>0</v>
      </c>
      <c r="V64" s="78" t="s">
        <v>168</v>
      </c>
      <c r="W64" s="78">
        <v>15</v>
      </c>
      <c r="X64" s="77">
        <f t="shared" si="6"/>
        <v>15</v>
      </c>
      <c r="Y64" s="78">
        <v>0</v>
      </c>
      <c r="Z64" s="78">
        <v>0</v>
      </c>
      <c r="AA64" s="82" t="s">
        <v>168</v>
      </c>
      <c r="AB64" s="78">
        <v>0</v>
      </c>
      <c r="AC64" s="78">
        <v>0</v>
      </c>
      <c r="AD64" s="78">
        <v>1</v>
      </c>
      <c r="AE64" s="79">
        <f t="shared" si="5"/>
        <v>1</v>
      </c>
      <c r="AF64" s="8"/>
      <c r="AH64" s="8"/>
      <c r="AI64" s="8"/>
      <c r="AJ64" s="8"/>
      <c r="AK64" s="8"/>
      <c r="AL64" s="8"/>
      <c r="AM64" s="8"/>
      <c r="AN64" s="8"/>
      <c r="AO64" s="8"/>
      <c r="AP64" s="8"/>
      <c r="AQ64" s="8"/>
      <c r="AR64" s="8"/>
      <c r="AS64" s="8"/>
      <c r="AT64" s="8"/>
      <c r="AU64" s="8"/>
      <c r="AV64" s="8"/>
      <c r="AW64" s="8"/>
      <c r="AX64" s="8"/>
      <c r="AY64" s="8"/>
    </row>
    <row r="65" spans="1:51" ht="49.5" customHeight="1">
      <c r="A65" s="83" t="s">
        <v>81</v>
      </c>
      <c r="B65" s="74" t="s">
        <v>250</v>
      </c>
      <c r="C65" s="84" t="s">
        <v>26</v>
      </c>
      <c r="D65" s="78" t="s">
        <v>86</v>
      </c>
      <c r="E65" s="78" t="s">
        <v>85</v>
      </c>
      <c r="F65" s="78" t="s">
        <v>178</v>
      </c>
      <c r="G65" s="78">
        <v>2005</v>
      </c>
      <c r="H65" s="76">
        <v>0</v>
      </c>
      <c r="I65" s="78" t="s">
        <v>168</v>
      </c>
      <c r="J65" s="78">
        <v>30</v>
      </c>
      <c r="K65" s="78"/>
      <c r="L65" s="76">
        <v>0</v>
      </c>
      <c r="M65" s="76">
        <v>0</v>
      </c>
      <c r="N65" s="78" t="s">
        <v>168</v>
      </c>
      <c r="O65" s="78">
        <v>5</v>
      </c>
      <c r="P65" s="76">
        <v>0</v>
      </c>
      <c r="Q65" s="76">
        <v>1</v>
      </c>
      <c r="R65" s="78"/>
      <c r="S65" s="76">
        <v>0</v>
      </c>
      <c r="T65" s="76">
        <v>0</v>
      </c>
      <c r="U65" s="76">
        <v>0</v>
      </c>
      <c r="V65" s="78" t="s">
        <v>168</v>
      </c>
      <c r="W65" s="78">
        <v>15</v>
      </c>
      <c r="X65" s="77">
        <f t="shared" si="6"/>
        <v>15</v>
      </c>
      <c r="Y65" s="78">
        <v>0</v>
      </c>
      <c r="Z65" s="78">
        <v>0</v>
      </c>
      <c r="AA65" s="82" t="s">
        <v>168</v>
      </c>
      <c r="AB65" s="78">
        <v>0</v>
      </c>
      <c r="AC65" s="78">
        <v>0</v>
      </c>
      <c r="AD65" s="78">
        <v>1</v>
      </c>
      <c r="AE65" s="79">
        <f t="shared" si="5"/>
        <v>1</v>
      </c>
      <c r="AF65" s="8"/>
      <c r="AH65" s="8"/>
      <c r="AI65" s="8"/>
      <c r="AJ65" s="8"/>
      <c r="AK65" s="8"/>
      <c r="AL65" s="8"/>
      <c r="AM65" s="8"/>
      <c r="AN65" s="8"/>
      <c r="AO65" s="8"/>
      <c r="AP65" s="8"/>
      <c r="AQ65" s="8"/>
      <c r="AR65" s="8"/>
      <c r="AS65" s="8"/>
      <c r="AT65" s="8"/>
      <c r="AU65" s="8"/>
      <c r="AV65" s="8"/>
      <c r="AW65" s="8"/>
      <c r="AX65" s="8"/>
      <c r="AY65" s="8"/>
    </row>
    <row r="66" spans="1:51" ht="49.5" customHeight="1">
      <c r="A66" s="83" t="s">
        <v>81</v>
      </c>
      <c r="B66" s="74" t="s">
        <v>250</v>
      </c>
      <c r="C66" s="84" t="s">
        <v>26</v>
      </c>
      <c r="D66" s="78" t="s">
        <v>86</v>
      </c>
      <c r="E66" s="78" t="s">
        <v>30</v>
      </c>
      <c r="F66" s="84" t="s">
        <v>178</v>
      </c>
      <c r="G66" s="78">
        <v>2005</v>
      </c>
      <c r="H66" s="76">
        <v>0</v>
      </c>
      <c r="I66" s="78" t="s">
        <v>168</v>
      </c>
      <c r="J66" s="78">
        <v>30</v>
      </c>
      <c r="K66" s="78"/>
      <c r="L66" s="76">
        <v>0</v>
      </c>
      <c r="M66" s="76">
        <v>0</v>
      </c>
      <c r="N66" s="78" t="s">
        <v>168</v>
      </c>
      <c r="O66" s="78">
        <v>5</v>
      </c>
      <c r="P66" s="76">
        <v>0</v>
      </c>
      <c r="Q66" s="76">
        <v>1</v>
      </c>
      <c r="R66" s="78"/>
      <c r="S66" s="76">
        <v>0</v>
      </c>
      <c r="T66" s="76">
        <v>0</v>
      </c>
      <c r="U66" s="76">
        <v>0</v>
      </c>
      <c r="V66" s="78" t="s">
        <v>168</v>
      </c>
      <c r="W66" s="78">
        <v>15</v>
      </c>
      <c r="X66" s="77">
        <f t="shared" si="6"/>
        <v>15</v>
      </c>
      <c r="Y66" s="78">
        <v>0</v>
      </c>
      <c r="Z66" s="78">
        <v>0</v>
      </c>
      <c r="AA66" s="82" t="s">
        <v>168</v>
      </c>
      <c r="AB66" s="78">
        <v>0</v>
      </c>
      <c r="AC66" s="78">
        <v>0</v>
      </c>
      <c r="AD66" s="78">
        <v>1</v>
      </c>
      <c r="AE66" s="79">
        <f t="shared" ref="AE66:AE97" si="8">H66+L66+M66+P66+Q66+S66+T66+U66+Y66+Z66+AB66+AC66</f>
        <v>1</v>
      </c>
      <c r="AF66" s="8"/>
      <c r="AH66" s="8"/>
      <c r="AI66" s="8"/>
      <c r="AJ66" s="8"/>
      <c r="AK66" s="8"/>
      <c r="AL66" s="8"/>
      <c r="AM66" s="8"/>
      <c r="AN66" s="8"/>
      <c r="AO66" s="8"/>
      <c r="AP66" s="8"/>
      <c r="AQ66" s="8"/>
      <c r="AR66" s="8"/>
      <c r="AS66" s="8"/>
      <c r="AT66" s="8"/>
      <c r="AU66" s="8"/>
      <c r="AV66" s="8"/>
      <c r="AW66" s="8"/>
      <c r="AX66" s="8"/>
      <c r="AY66" s="8"/>
    </row>
    <row r="67" spans="1:51" ht="49.5" customHeight="1">
      <c r="A67" s="83" t="s">
        <v>81</v>
      </c>
      <c r="B67" s="74" t="s">
        <v>250</v>
      </c>
      <c r="C67" s="84" t="s">
        <v>26</v>
      </c>
      <c r="D67" s="78" t="s">
        <v>86</v>
      </c>
      <c r="E67" s="78" t="s">
        <v>88</v>
      </c>
      <c r="F67" s="78" t="s">
        <v>177</v>
      </c>
      <c r="G67" s="78">
        <v>2005</v>
      </c>
      <c r="H67" s="76">
        <v>0</v>
      </c>
      <c r="I67" s="78" t="s">
        <v>168</v>
      </c>
      <c r="J67" s="78">
        <v>30</v>
      </c>
      <c r="K67" s="78"/>
      <c r="L67" s="76">
        <v>0</v>
      </c>
      <c r="M67" s="76">
        <v>0</v>
      </c>
      <c r="N67" s="78" t="s">
        <v>168</v>
      </c>
      <c r="O67" s="78">
        <v>5</v>
      </c>
      <c r="P67" s="76">
        <v>0</v>
      </c>
      <c r="Q67" s="76">
        <v>0</v>
      </c>
      <c r="R67" s="78" t="s">
        <v>29</v>
      </c>
      <c r="S67" s="76">
        <v>0</v>
      </c>
      <c r="T67" s="76">
        <v>0</v>
      </c>
      <c r="U67" s="76">
        <v>0</v>
      </c>
      <c r="V67" s="78" t="s">
        <v>168</v>
      </c>
      <c r="W67" s="78">
        <v>15</v>
      </c>
      <c r="X67" s="78">
        <v>15</v>
      </c>
      <c r="Y67" s="78">
        <v>0</v>
      </c>
      <c r="Z67" s="78">
        <v>0</v>
      </c>
      <c r="AA67" s="82" t="s">
        <v>168</v>
      </c>
      <c r="AB67" s="78">
        <v>0</v>
      </c>
      <c r="AC67" s="78">
        <v>0</v>
      </c>
      <c r="AD67" s="78">
        <f t="shared" ref="AD67:AD121" si="9">AE67</f>
        <v>0</v>
      </c>
      <c r="AE67" s="79">
        <f t="shared" si="8"/>
        <v>0</v>
      </c>
      <c r="AF67" s="8"/>
      <c r="AH67" s="8"/>
      <c r="AI67" s="8"/>
      <c r="AJ67" s="8"/>
      <c r="AK67" s="8"/>
      <c r="AL67" s="8"/>
      <c r="AM67" s="8"/>
      <c r="AN67" s="8"/>
      <c r="AO67" s="8"/>
      <c r="AP67" s="8"/>
      <c r="AQ67" s="8"/>
      <c r="AR67" s="8"/>
      <c r="AS67" s="8"/>
      <c r="AT67" s="8"/>
      <c r="AU67" s="8"/>
      <c r="AV67" s="8"/>
      <c r="AW67" s="8"/>
      <c r="AX67" s="8"/>
      <c r="AY67" s="8"/>
    </row>
    <row r="68" spans="1:51" ht="49.5" customHeight="1">
      <c r="A68" s="83" t="s">
        <v>81</v>
      </c>
      <c r="B68" s="74" t="s">
        <v>250</v>
      </c>
      <c r="C68" s="84" t="s">
        <v>26</v>
      </c>
      <c r="D68" s="78" t="s">
        <v>86</v>
      </c>
      <c r="E68" s="78" t="s">
        <v>30</v>
      </c>
      <c r="F68" s="84" t="s">
        <v>178</v>
      </c>
      <c r="G68" s="78">
        <v>2004</v>
      </c>
      <c r="H68" s="76">
        <v>0</v>
      </c>
      <c r="I68" s="78" t="s">
        <v>168</v>
      </c>
      <c r="J68" s="78">
        <v>30</v>
      </c>
      <c r="K68" s="78"/>
      <c r="L68" s="76">
        <v>0</v>
      </c>
      <c r="M68" s="76">
        <v>0</v>
      </c>
      <c r="N68" s="78" t="s">
        <v>168</v>
      </c>
      <c r="O68" s="78">
        <v>5</v>
      </c>
      <c r="P68" s="76">
        <v>0</v>
      </c>
      <c r="Q68" s="76">
        <v>1</v>
      </c>
      <c r="R68" s="78"/>
      <c r="S68" s="76">
        <v>0</v>
      </c>
      <c r="T68" s="76">
        <v>0</v>
      </c>
      <c r="U68" s="76">
        <v>0</v>
      </c>
      <c r="V68" s="78" t="s">
        <v>168</v>
      </c>
      <c r="W68" s="78">
        <v>15</v>
      </c>
      <c r="X68" s="77">
        <f t="shared" ref="X68:X75" si="10">W68</f>
        <v>15</v>
      </c>
      <c r="Y68" s="78">
        <v>0</v>
      </c>
      <c r="Z68" s="78">
        <v>0</v>
      </c>
      <c r="AA68" s="82" t="s">
        <v>168</v>
      </c>
      <c r="AB68" s="78">
        <v>0</v>
      </c>
      <c r="AC68" s="78">
        <v>0</v>
      </c>
      <c r="AD68" s="78">
        <v>1</v>
      </c>
      <c r="AE68" s="79">
        <f t="shared" si="8"/>
        <v>1</v>
      </c>
      <c r="AF68" s="8"/>
      <c r="AH68" s="8"/>
      <c r="AI68" s="8"/>
      <c r="AJ68" s="8"/>
      <c r="AK68" s="8"/>
      <c r="AL68" s="8"/>
      <c r="AM68" s="8"/>
      <c r="AN68" s="8"/>
      <c r="AO68" s="8"/>
      <c r="AP68" s="8"/>
      <c r="AQ68" s="8"/>
      <c r="AR68" s="8"/>
      <c r="AS68" s="8"/>
      <c r="AT68" s="8"/>
      <c r="AU68" s="8"/>
      <c r="AV68" s="8"/>
      <c r="AW68" s="8"/>
      <c r="AX68" s="8"/>
      <c r="AY68" s="8"/>
    </row>
    <row r="69" spans="1:51" ht="49.5" customHeight="1">
      <c r="A69" s="83" t="s">
        <v>81</v>
      </c>
      <c r="B69" s="74" t="s">
        <v>250</v>
      </c>
      <c r="C69" s="84" t="s">
        <v>26</v>
      </c>
      <c r="D69" s="78" t="s">
        <v>86</v>
      </c>
      <c r="E69" s="78" t="s">
        <v>30</v>
      </c>
      <c r="F69" s="84" t="s">
        <v>178</v>
      </c>
      <c r="G69" s="78">
        <v>2002</v>
      </c>
      <c r="H69" s="76">
        <v>0</v>
      </c>
      <c r="I69" s="78" t="s">
        <v>168</v>
      </c>
      <c r="J69" s="78">
        <v>30</v>
      </c>
      <c r="K69" s="78"/>
      <c r="L69" s="76">
        <v>0</v>
      </c>
      <c r="M69" s="76">
        <v>0</v>
      </c>
      <c r="N69" s="78" t="s">
        <v>168</v>
      </c>
      <c r="O69" s="78">
        <v>5</v>
      </c>
      <c r="P69" s="76">
        <v>0</v>
      </c>
      <c r="Q69" s="76">
        <v>1</v>
      </c>
      <c r="R69" s="77"/>
      <c r="S69" s="78">
        <v>1</v>
      </c>
      <c r="T69" s="76">
        <v>0</v>
      </c>
      <c r="U69" s="76">
        <v>0</v>
      </c>
      <c r="V69" s="78" t="s">
        <v>168</v>
      </c>
      <c r="W69" s="78">
        <v>15</v>
      </c>
      <c r="X69" s="77">
        <f t="shared" si="10"/>
        <v>15</v>
      </c>
      <c r="Y69" s="78">
        <v>0</v>
      </c>
      <c r="Z69" s="78">
        <v>0</v>
      </c>
      <c r="AA69" s="82" t="s">
        <v>168</v>
      </c>
      <c r="AB69" s="78">
        <v>0</v>
      </c>
      <c r="AC69" s="78">
        <v>0</v>
      </c>
      <c r="AD69" s="78">
        <v>1</v>
      </c>
      <c r="AE69" s="79">
        <f t="shared" si="8"/>
        <v>2</v>
      </c>
      <c r="AF69" s="8"/>
      <c r="AH69" s="8"/>
      <c r="AI69" s="8"/>
      <c r="AJ69" s="8"/>
      <c r="AK69" s="8"/>
      <c r="AL69" s="8"/>
      <c r="AM69" s="8"/>
      <c r="AN69" s="8"/>
      <c r="AO69" s="8"/>
      <c r="AP69" s="8"/>
      <c r="AQ69" s="8"/>
      <c r="AR69" s="8"/>
      <c r="AS69" s="8"/>
      <c r="AT69" s="8"/>
      <c r="AU69" s="8"/>
      <c r="AV69" s="8"/>
      <c r="AW69" s="8"/>
      <c r="AX69" s="8"/>
      <c r="AY69" s="8"/>
    </row>
    <row r="70" spans="1:51" ht="49.5" customHeight="1">
      <c r="A70" s="83" t="s">
        <v>81</v>
      </c>
      <c r="B70" s="74" t="s">
        <v>250</v>
      </c>
      <c r="C70" s="84" t="s">
        <v>26</v>
      </c>
      <c r="D70" s="78" t="s">
        <v>86</v>
      </c>
      <c r="E70" s="78" t="s">
        <v>85</v>
      </c>
      <c r="F70" s="78" t="s">
        <v>178</v>
      </c>
      <c r="G70" s="78">
        <v>2001</v>
      </c>
      <c r="H70" s="76">
        <v>0</v>
      </c>
      <c r="I70" s="78" t="s">
        <v>168</v>
      </c>
      <c r="J70" s="78">
        <v>30</v>
      </c>
      <c r="K70" s="78"/>
      <c r="L70" s="76">
        <v>0</v>
      </c>
      <c r="M70" s="76">
        <v>0</v>
      </c>
      <c r="N70" s="78" t="s">
        <v>168</v>
      </c>
      <c r="O70" s="78">
        <v>5</v>
      </c>
      <c r="P70" s="76">
        <v>0</v>
      </c>
      <c r="Q70" s="76">
        <v>1</v>
      </c>
      <c r="R70" s="77"/>
      <c r="S70" s="78">
        <v>1</v>
      </c>
      <c r="T70" s="76">
        <v>0</v>
      </c>
      <c r="U70" s="76">
        <v>0</v>
      </c>
      <c r="V70" s="78" t="s">
        <v>168</v>
      </c>
      <c r="W70" s="78">
        <v>15</v>
      </c>
      <c r="X70" s="77">
        <f t="shared" si="10"/>
        <v>15</v>
      </c>
      <c r="Y70" s="78">
        <v>0</v>
      </c>
      <c r="Z70" s="78">
        <v>0</v>
      </c>
      <c r="AA70" s="82" t="s">
        <v>168</v>
      </c>
      <c r="AB70" s="78">
        <v>0</v>
      </c>
      <c r="AC70" s="78">
        <v>0</v>
      </c>
      <c r="AD70" s="78">
        <v>1</v>
      </c>
      <c r="AE70" s="79">
        <f t="shared" si="8"/>
        <v>2</v>
      </c>
      <c r="AF70" s="8"/>
      <c r="AH70" s="8"/>
      <c r="AI70" s="8"/>
      <c r="AJ70" s="8"/>
      <c r="AK70" s="8"/>
      <c r="AL70" s="8"/>
      <c r="AM70" s="8"/>
      <c r="AN70" s="8"/>
      <c r="AO70" s="8"/>
      <c r="AP70" s="8"/>
      <c r="AQ70" s="8"/>
      <c r="AR70" s="8"/>
      <c r="AS70" s="8"/>
      <c r="AT70" s="8"/>
      <c r="AU70" s="8"/>
      <c r="AV70" s="8"/>
      <c r="AW70" s="8"/>
      <c r="AX70" s="8"/>
      <c r="AY70" s="8"/>
    </row>
    <row r="71" spans="1:51" ht="49.5" customHeight="1">
      <c r="A71" s="83" t="s">
        <v>81</v>
      </c>
      <c r="B71" s="74" t="s">
        <v>250</v>
      </c>
      <c r="C71" s="84" t="s">
        <v>26</v>
      </c>
      <c r="D71" s="78" t="s">
        <v>86</v>
      </c>
      <c r="E71" s="78" t="s">
        <v>30</v>
      </c>
      <c r="F71" s="84" t="s">
        <v>178</v>
      </c>
      <c r="G71" s="78">
        <v>1978</v>
      </c>
      <c r="H71" s="76">
        <v>0</v>
      </c>
      <c r="I71" s="78" t="s">
        <v>168</v>
      </c>
      <c r="J71" s="78">
        <v>30</v>
      </c>
      <c r="K71" s="78"/>
      <c r="L71" s="76">
        <v>0</v>
      </c>
      <c r="M71" s="76">
        <v>0</v>
      </c>
      <c r="N71" s="77">
        <v>5</v>
      </c>
      <c r="O71" s="77">
        <v>5</v>
      </c>
      <c r="P71" s="76">
        <v>1</v>
      </c>
      <c r="Q71" s="76">
        <v>1</v>
      </c>
      <c r="R71" s="78"/>
      <c r="S71" s="76">
        <v>0</v>
      </c>
      <c r="T71" s="76">
        <v>0</v>
      </c>
      <c r="U71" s="76">
        <v>0</v>
      </c>
      <c r="V71" s="78" t="s">
        <v>168</v>
      </c>
      <c r="W71" s="78">
        <v>15</v>
      </c>
      <c r="X71" s="77">
        <f t="shared" si="10"/>
        <v>15</v>
      </c>
      <c r="Y71" s="78">
        <v>0</v>
      </c>
      <c r="Z71" s="78">
        <v>0</v>
      </c>
      <c r="AA71" s="82" t="s">
        <v>168</v>
      </c>
      <c r="AB71" s="78">
        <v>0</v>
      </c>
      <c r="AC71" s="78">
        <v>0</v>
      </c>
      <c r="AD71" s="78">
        <v>1</v>
      </c>
      <c r="AE71" s="79">
        <f t="shared" si="8"/>
        <v>2</v>
      </c>
      <c r="AF71" s="8"/>
      <c r="AH71" s="8"/>
      <c r="AI71" s="8"/>
      <c r="AJ71" s="8"/>
      <c r="AK71" s="8"/>
      <c r="AL71" s="8"/>
      <c r="AM71" s="8"/>
      <c r="AN71" s="8"/>
      <c r="AO71" s="8"/>
      <c r="AP71" s="8"/>
      <c r="AQ71" s="8"/>
      <c r="AR71" s="8"/>
      <c r="AS71" s="8"/>
      <c r="AT71" s="8"/>
      <c r="AU71" s="8"/>
      <c r="AV71" s="8"/>
      <c r="AW71" s="8"/>
      <c r="AX71" s="8"/>
      <c r="AY71" s="8"/>
    </row>
    <row r="72" spans="1:51" ht="49.5" customHeight="1">
      <c r="A72" s="94" t="s">
        <v>89</v>
      </c>
      <c r="B72" s="75" t="s">
        <v>250</v>
      </c>
      <c r="C72" s="75" t="s">
        <v>21</v>
      </c>
      <c r="D72" s="75" t="s">
        <v>90</v>
      </c>
      <c r="E72" s="75" t="s">
        <v>23</v>
      </c>
      <c r="F72" s="75"/>
      <c r="G72" s="75">
        <v>2015</v>
      </c>
      <c r="H72" s="76">
        <v>0</v>
      </c>
      <c r="I72" s="77">
        <v>20</v>
      </c>
      <c r="J72" s="77">
        <v>20</v>
      </c>
      <c r="K72" s="77">
        <v>2</v>
      </c>
      <c r="L72" s="76">
        <v>1</v>
      </c>
      <c r="M72" s="76">
        <v>0</v>
      </c>
      <c r="N72" s="75">
        <v>5</v>
      </c>
      <c r="O72" s="75">
        <v>5</v>
      </c>
      <c r="P72" s="76">
        <v>0</v>
      </c>
      <c r="Q72" s="76">
        <v>0</v>
      </c>
      <c r="R72" s="75"/>
      <c r="S72" s="76">
        <v>0</v>
      </c>
      <c r="T72" s="76">
        <v>0</v>
      </c>
      <c r="U72" s="76">
        <v>0</v>
      </c>
      <c r="V72" s="82" t="s">
        <v>168</v>
      </c>
      <c r="W72" s="82" t="s">
        <v>168</v>
      </c>
      <c r="X72" s="77" t="str">
        <f t="shared" si="10"/>
        <v>.</v>
      </c>
      <c r="Y72" s="78">
        <v>0</v>
      </c>
      <c r="Z72" s="78">
        <v>1</v>
      </c>
      <c r="AA72" s="75">
        <v>20</v>
      </c>
      <c r="AB72" s="78">
        <v>0</v>
      </c>
      <c r="AC72" s="78">
        <v>0</v>
      </c>
      <c r="AD72" s="78">
        <v>1</v>
      </c>
      <c r="AE72" s="79">
        <f t="shared" si="8"/>
        <v>2</v>
      </c>
      <c r="AF72" s="8"/>
      <c r="AH72" s="8"/>
      <c r="AI72" s="8"/>
      <c r="AJ72" s="68"/>
      <c r="AK72" s="68"/>
      <c r="AL72" s="68"/>
      <c r="AM72" s="68"/>
      <c r="AN72" s="68"/>
      <c r="AO72" s="68"/>
      <c r="AP72" s="68"/>
      <c r="AQ72" s="68"/>
      <c r="AR72" s="68"/>
      <c r="AS72" s="68"/>
      <c r="AT72" s="68"/>
      <c r="AU72" s="68"/>
      <c r="AV72" s="68"/>
      <c r="AW72" s="68"/>
      <c r="AX72" s="68"/>
      <c r="AY72" s="68"/>
    </row>
    <row r="73" spans="1:51" ht="49.5" customHeight="1">
      <c r="A73" s="80" t="s">
        <v>89</v>
      </c>
      <c r="B73" s="75" t="s">
        <v>250</v>
      </c>
      <c r="C73" s="87" t="s">
        <v>34</v>
      </c>
      <c r="D73" s="81" t="s">
        <v>91</v>
      </c>
      <c r="E73" s="81" t="s">
        <v>23</v>
      </c>
      <c r="F73" s="81"/>
      <c r="G73" s="81">
        <v>2005</v>
      </c>
      <c r="H73" s="76">
        <v>0</v>
      </c>
      <c r="I73" s="95">
        <v>25</v>
      </c>
      <c r="J73" s="95">
        <v>25</v>
      </c>
      <c r="K73" s="95"/>
      <c r="L73" s="76">
        <v>1</v>
      </c>
      <c r="M73" s="76">
        <v>0</v>
      </c>
      <c r="N73" s="95">
        <v>5</v>
      </c>
      <c r="O73" s="95">
        <v>5</v>
      </c>
      <c r="P73" s="76">
        <v>1</v>
      </c>
      <c r="Q73" s="76">
        <v>0</v>
      </c>
      <c r="R73" s="81"/>
      <c r="S73" s="76">
        <v>0</v>
      </c>
      <c r="T73" s="76">
        <v>0</v>
      </c>
      <c r="U73" s="76">
        <v>0</v>
      </c>
      <c r="V73" s="82" t="s">
        <v>168</v>
      </c>
      <c r="W73" s="82" t="s">
        <v>168</v>
      </c>
      <c r="X73" s="77" t="str">
        <f t="shared" si="10"/>
        <v>.</v>
      </c>
      <c r="Y73" s="78">
        <v>1</v>
      </c>
      <c r="Z73" s="78">
        <v>0</v>
      </c>
      <c r="AA73" s="75" t="s">
        <v>168</v>
      </c>
      <c r="AB73" s="78">
        <v>0</v>
      </c>
      <c r="AC73" s="78">
        <v>1</v>
      </c>
      <c r="AD73" s="78">
        <v>1</v>
      </c>
      <c r="AE73" s="79">
        <f t="shared" si="8"/>
        <v>4</v>
      </c>
      <c r="AF73" s="8"/>
      <c r="AH73" s="8"/>
      <c r="AI73" s="8"/>
      <c r="AJ73" s="68"/>
      <c r="AK73" s="68"/>
      <c r="AL73" s="68"/>
      <c r="AM73" s="68"/>
      <c r="AN73" s="68"/>
      <c r="AO73" s="68"/>
      <c r="AP73" s="68"/>
      <c r="AQ73" s="68"/>
      <c r="AR73" s="68"/>
      <c r="AS73" s="68"/>
      <c r="AT73" s="68"/>
      <c r="AU73" s="68"/>
      <c r="AV73" s="68"/>
      <c r="AW73" s="68"/>
      <c r="AX73" s="68"/>
      <c r="AY73" s="68"/>
    </row>
    <row r="74" spans="1:51" ht="48" customHeight="1">
      <c r="A74" s="93" t="s">
        <v>89</v>
      </c>
      <c r="B74" s="75" t="s">
        <v>250</v>
      </c>
      <c r="C74" s="78" t="s">
        <v>26</v>
      </c>
      <c r="D74" s="84" t="s">
        <v>92</v>
      </c>
      <c r="E74" s="78" t="s">
        <v>93</v>
      </c>
      <c r="F74" s="78" t="s">
        <v>177</v>
      </c>
      <c r="G74" s="78">
        <v>1998</v>
      </c>
      <c r="H74" s="76">
        <v>0</v>
      </c>
      <c r="I74" s="95">
        <v>12.5</v>
      </c>
      <c r="J74" s="95">
        <v>12.5</v>
      </c>
      <c r="K74" s="95">
        <v>5</v>
      </c>
      <c r="L74" s="76">
        <v>1</v>
      </c>
      <c r="M74" s="76">
        <v>0</v>
      </c>
      <c r="N74" s="77">
        <v>5</v>
      </c>
      <c r="O74" s="77">
        <v>5</v>
      </c>
      <c r="P74" s="76">
        <v>1</v>
      </c>
      <c r="Q74" s="76">
        <v>0</v>
      </c>
      <c r="R74" s="78"/>
      <c r="S74" s="76">
        <v>0</v>
      </c>
      <c r="T74" s="76">
        <v>0</v>
      </c>
      <c r="U74" s="78">
        <v>1</v>
      </c>
      <c r="V74" s="95" t="s">
        <v>157</v>
      </c>
      <c r="W74" s="95" t="s">
        <v>157</v>
      </c>
      <c r="X74" s="77">
        <v>30</v>
      </c>
      <c r="Y74" s="78">
        <v>1</v>
      </c>
      <c r="Z74" s="78">
        <v>0</v>
      </c>
      <c r="AA74" s="95">
        <v>10</v>
      </c>
      <c r="AB74" s="78">
        <v>1</v>
      </c>
      <c r="AC74" s="78">
        <v>0</v>
      </c>
      <c r="AD74" s="78">
        <v>1</v>
      </c>
      <c r="AE74" s="79">
        <f t="shared" si="8"/>
        <v>5</v>
      </c>
      <c r="AF74" s="8"/>
      <c r="AH74" s="8"/>
      <c r="AI74" s="8"/>
      <c r="AJ74" s="68"/>
      <c r="AK74" s="68"/>
      <c r="AL74" s="68"/>
      <c r="AM74" s="68"/>
      <c r="AN74" s="68"/>
      <c r="AO74" s="68"/>
      <c r="AP74" s="68"/>
      <c r="AQ74" s="68"/>
      <c r="AR74" s="68"/>
      <c r="AS74" s="68"/>
      <c r="AT74" s="68"/>
      <c r="AU74" s="68"/>
      <c r="AV74" s="68"/>
      <c r="AW74" s="68"/>
      <c r="AX74" s="68"/>
      <c r="AY74" s="68"/>
    </row>
    <row r="75" spans="1:51" ht="49.5" customHeight="1">
      <c r="A75" s="94" t="s">
        <v>94</v>
      </c>
      <c r="B75" s="75" t="s">
        <v>250</v>
      </c>
      <c r="C75" s="75" t="s">
        <v>21</v>
      </c>
      <c r="D75" s="75" t="s">
        <v>95</v>
      </c>
      <c r="E75" s="75" t="s">
        <v>23</v>
      </c>
      <c r="F75" s="75"/>
      <c r="G75" s="75">
        <v>2006</v>
      </c>
      <c r="H75" s="76">
        <v>0</v>
      </c>
      <c r="I75" s="75">
        <v>30</v>
      </c>
      <c r="J75" s="75">
        <v>30</v>
      </c>
      <c r="K75" s="75"/>
      <c r="L75" s="76">
        <v>0</v>
      </c>
      <c r="M75" s="76">
        <v>1</v>
      </c>
      <c r="N75" s="77">
        <v>2</v>
      </c>
      <c r="O75" s="77">
        <v>2</v>
      </c>
      <c r="P75" s="76">
        <v>1</v>
      </c>
      <c r="Q75" s="76">
        <v>0</v>
      </c>
      <c r="R75" s="75"/>
      <c r="S75" s="76">
        <v>0</v>
      </c>
      <c r="T75" s="76">
        <v>0</v>
      </c>
      <c r="U75" s="76">
        <v>0</v>
      </c>
      <c r="V75" s="82" t="s">
        <v>168</v>
      </c>
      <c r="W75" s="82" t="s">
        <v>168</v>
      </c>
      <c r="X75" s="77" t="str">
        <f t="shared" si="10"/>
        <v>.</v>
      </c>
      <c r="Y75" s="78">
        <v>0</v>
      </c>
      <c r="Z75" s="78">
        <v>0</v>
      </c>
      <c r="AA75" s="82" t="s">
        <v>168</v>
      </c>
      <c r="AB75" s="78">
        <v>0</v>
      </c>
      <c r="AC75" s="78">
        <v>0</v>
      </c>
      <c r="AD75" s="78">
        <v>1</v>
      </c>
      <c r="AE75" s="79">
        <f t="shared" si="8"/>
        <v>2</v>
      </c>
      <c r="AF75" s="8"/>
      <c r="AH75" s="8"/>
      <c r="AI75" s="8"/>
      <c r="AJ75" s="68"/>
      <c r="AK75" s="68"/>
      <c r="AL75" s="68"/>
      <c r="AM75" s="68"/>
      <c r="AN75" s="68"/>
      <c r="AO75" s="68"/>
      <c r="AP75" s="68"/>
      <c r="AQ75" s="68"/>
      <c r="AR75" s="68"/>
      <c r="AS75" s="68"/>
      <c r="AT75" s="68"/>
      <c r="AU75" s="68"/>
      <c r="AV75" s="68"/>
      <c r="AW75" s="68"/>
      <c r="AX75" s="68"/>
      <c r="AY75" s="68"/>
    </row>
    <row r="76" spans="1:51" ht="49.5" customHeight="1">
      <c r="A76" s="80" t="s">
        <v>94</v>
      </c>
      <c r="B76" s="75" t="s">
        <v>250</v>
      </c>
      <c r="C76" s="87" t="s">
        <v>34</v>
      </c>
      <c r="D76" s="81" t="s">
        <v>96</v>
      </c>
      <c r="E76" s="81" t="s">
        <v>23</v>
      </c>
      <c r="F76" s="81"/>
      <c r="G76" s="81">
        <v>2001</v>
      </c>
      <c r="H76" s="76">
        <v>0</v>
      </c>
      <c r="I76" s="78" t="s">
        <v>168</v>
      </c>
      <c r="J76" s="82" t="s">
        <v>168</v>
      </c>
      <c r="K76" s="81"/>
      <c r="L76" s="76">
        <v>0</v>
      </c>
      <c r="M76" s="76">
        <v>0</v>
      </c>
      <c r="N76" s="78" t="s">
        <v>168</v>
      </c>
      <c r="O76" s="81" t="s">
        <v>168</v>
      </c>
      <c r="P76" s="76">
        <v>0</v>
      </c>
      <c r="Q76" s="76">
        <v>0</v>
      </c>
      <c r="R76" s="82"/>
      <c r="S76" s="76">
        <v>0</v>
      </c>
      <c r="T76" s="76">
        <v>0</v>
      </c>
      <c r="U76" s="76">
        <v>0</v>
      </c>
      <c r="V76" s="82" t="s">
        <v>168</v>
      </c>
      <c r="W76" s="82" t="s">
        <v>168</v>
      </c>
      <c r="X76" s="82" t="s">
        <v>168</v>
      </c>
      <c r="Y76" s="78">
        <v>0</v>
      </c>
      <c r="Z76" s="78">
        <v>0</v>
      </c>
      <c r="AA76" s="82" t="s">
        <v>168</v>
      </c>
      <c r="AB76" s="78">
        <v>0</v>
      </c>
      <c r="AC76" s="78">
        <v>0</v>
      </c>
      <c r="AD76" s="78">
        <f t="shared" si="9"/>
        <v>0</v>
      </c>
      <c r="AE76" s="79">
        <f t="shared" si="8"/>
        <v>0</v>
      </c>
      <c r="AF76" s="8"/>
      <c r="AH76" s="8"/>
      <c r="AI76" s="8"/>
      <c r="AJ76" s="68"/>
      <c r="AK76" s="68"/>
      <c r="AL76" s="68"/>
      <c r="AM76" s="68"/>
      <c r="AN76" s="68"/>
      <c r="AO76" s="68"/>
      <c r="AP76" s="68"/>
      <c r="AQ76" s="68"/>
      <c r="AR76" s="68"/>
      <c r="AS76" s="68"/>
      <c r="AT76" s="68"/>
      <c r="AU76" s="68"/>
      <c r="AV76" s="68"/>
      <c r="AW76" s="68"/>
      <c r="AX76" s="68"/>
      <c r="AY76" s="68"/>
    </row>
    <row r="77" spans="1:51" ht="49.5" customHeight="1">
      <c r="A77" s="93" t="s">
        <v>94</v>
      </c>
      <c r="B77" s="75" t="s">
        <v>250</v>
      </c>
      <c r="C77" s="78" t="s">
        <v>26</v>
      </c>
      <c r="D77" s="84" t="s">
        <v>97</v>
      </c>
      <c r="E77" s="78" t="s">
        <v>98</v>
      </c>
      <c r="F77" s="78" t="s">
        <v>179</v>
      </c>
      <c r="G77" s="78">
        <v>2008</v>
      </c>
      <c r="H77" s="76">
        <v>0</v>
      </c>
      <c r="I77" s="78" t="s">
        <v>168</v>
      </c>
      <c r="J77" s="82">
        <v>30</v>
      </c>
      <c r="K77" s="77"/>
      <c r="L77" s="76">
        <v>1</v>
      </c>
      <c r="M77" s="76">
        <v>0</v>
      </c>
      <c r="N77" s="78" t="s">
        <v>168</v>
      </c>
      <c r="O77" s="78">
        <v>2</v>
      </c>
      <c r="P77" s="76">
        <v>0</v>
      </c>
      <c r="Q77" s="76">
        <v>0</v>
      </c>
      <c r="R77" s="78"/>
      <c r="S77" s="76">
        <v>0</v>
      </c>
      <c r="T77" s="78">
        <v>1</v>
      </c>
      <c r="U77" s="76">
        <v>0</v>
      </c>
      <c r="V77" s="82" t="s">
        <v>168</v>
      </c>
      <c r="W77" s="82">
        <v>0</v>
      </c>
      <c r="X77" s="77">
        <f t="shared" ref="X77:X79" si="11">W77</f>
        <v>0</v>
      </c>
      <c r="Y77" s="78">
        <v>0</v>
      </c>
      <c r="Z77" s="78">
        <v>1</v>
      </c>
      <c r="AA77" s="82" t="s">
        <v>168</v>
      </c>
      <c r="AB77" s="78">
        <v>0</v>
      </c>
      <c r="AC77" s="78">
        <v>0</v>
      </c>
      <c r="AD77" s="78">
        <v>1</v>
      </c>
      <c r="AE77" s="79">
        <f t="shared" si="8"/>
        <v>3</v>
      </c>
      <c r="AF77" s="8"/>
      <c r="AH77" s="8"/>
      <c r="AI77" s="8"/>
      <c r="AJ77" s="68"/>
      <c r="AK77" s="68"/>
      <c r="AL77" s="68"/>
      <c r="AM77" s="68"/>
      <c r="AN77" s="68"/>
      <c r="AO77" s="68"/>
      <c r="AP77" s="68"/>
      <c r="AQ77" s="68"/>
      <c r="AR77" s="68"/>
      <c r="AS77" s="68"/>
      <c r="AT77" s="68"/>
      <c r="AU77" s="68"/>
      <c r="AV77" s="68"/>
      <c r="AW77" s="68"/>
      <c r="AX77" s="68"/>
      <c r="AY77" s="68"/>
    </row>
    <row r="78" spans="1:51" ht="49.5" customHeight="1">
      <c r="A78" s="93" t="s">
        <v>94</v>
      </c>
      <c r="B78" s="75" t="s">
        <v>250</v>
      </c>
      <c r="C78" s="78" t="s">
        <v>26</v>
      </c>
      <c r="D78" s="84" t="s">
        <v>97</v>
      </c>
      <c r="E78" s="78" t="s">
        <v>99</v>
      </c>
      <c r="F78" s="78" t="s">
        <v>185</v>
      </c>
      <c r="G78" s="78">
        <v>2007</v>
      </c>
      <c r="H78" s="76">
        <v>0</v>
      </c>
      <c r="I78" s="78" t="s">
        <v>168</v>
      </c>
      <c r="J78" s="82">
        <v>30</v>
      </c>
      <c r="K78" s="77"/>
      <c r="L78" s="76">
        <v>1</v>
      </c>
      <c r="M78" s="76">
        <v>0</v>
      </c>
      <c r="N78" s="78" t="s">
        <v>168</v>
      </c>
      <c r="O78" s="78">
        <v>2</v>
      </c>
      <c r="P78" s="76">
        <v>0</v>
      </c>
      <c r="Q78" s="76">
        <v>0</v>
      </c>
      <c r="R78" s="77">
        <v>2.75</v>
      </c>
      <c r="S78" s="78">
        <v>1</v>
      </c>
      <c r="T78" s="76">
        <v>0</v>
      </c>
      <c r="U78" s="76">
        <v>0</v>
      </c>
      <c r="V78" s="82" t="s">
        <v>168</v>
      </c>
      <c r="W78" s="82">
        <v>0</v>
      </c>
      <c r="X78" s="77">
        <f t="shared" si="11"/>
        <v>0</v>
      </c>
      <c r="Y78" s="78">
        <v>0</v>
      </c>
      <c r="Z78" s="78">
        <v>0</v>
      </c>
      <c r="AA78" s="82" t="s">
        <v>168</v>
      </c>
      <c r="AB78" s="78">
        <v>0</v>
      </c>
      <c r="AC78" s="78">
        <v>0</v>
      </c>
      <c r="AD78" s="78">
        <v>1</v>
      </c>
      <c r="AE78" s="79">
        <f t="shared" si="8"/>
        <v>2</v>
      </c>
      <c r="AF78" s="8"/>
      <c r="AH78" s="8"/>
      <c r="AI78" s="8"/>
      <c r="AJ78" s="68"/>
      <c r="AK78" s="68"/>
      <c r="AL78" s="68"/>
      <c r="AM78" s="68"/>
      <c r="AN78" s="68"/>
      <c r="AO78" s="68"/>
      <c r="AP78" s="68"/>
      <c r="AQ78" s="68"/>
      <c r="AR78" s="68"/>
      <c r="AS78" s="68"/>
      <c r="AT78" s="68"/>
      <c r="AU78" s="68"/>
      <c r="AV78" s="68"/>
      <c r="AW78" s="68"/>
      <c r="AX78" s="68"/>
      <c r="AY78" s="68"/>
    </row>
    <row r="79" spans="1:51" ht="54.75" customHeight="1">
      <c r="A79" s="94" t="s">
        <v>100</v>
      </c>
      <c r="B79" s="75" t="s">
        <v>250</v>
      </c>
      <c r="C79" s="75" t="s">
        <v>21</v>
      </c>
      <c r="D79" s="75" t="s">
        <v>101</v>
      </c>
      <c r="E79" s="75" t="s">
        <v>23</v>
      </c>
      <c r="F79" s="75"/>
      <c r="G79" s="75">
        <v>2017</v>
      </c>
      <c r="H79" s="76">
        <v>1</v>
      </c>
      <c r="I79" s="75">
        <v>40.5</v>
      </c>
      <c r="J79" s="75">
        <v>40.5</v>
      </c>
      <c r="K79" s="75"/>
      <c r="L79" s="76">
        <v>0</v>
      </c>
      <c r="M79" s="76">
        <v>0</v>
      </c>
      <c r="N79" s="75">
        <v>3</v>
      </c>
      <c r="O79" s="75">
        <v>3</v>
      </c>
      <c r="P79" s="76">
        <v>0</v>
      </c>
      <c r="Q79" s="76">
        <v>0</v>
      </c>
      <c r="R79" s="75"/>
      <c r="S79" s="76">
        <v>0</v>
      </c>
      <c r="T79" s="76">
        <v>0</v>
      </c>
      <c r="U79" s="76">
        <v>0</v>
      </c>
      <c r="V79" s="82" t="s">
        <v>168</v>
      </c>
      <c r="W79" s="82" t="s">
        <v>168</v>
      </c>
      <c r="X79" s="77" t="str">
        <f t="shared" si="11"/>
        <v>.</v>
      </c>
      <c r="Y79" s="78">
        <v>0</v>
      </c>
      <c r="Z79" s="78">
        <v>0</v>
      </c>
      <c r="AA79" s="77">
        <v>0</v>
      </c>
      <c r="AB79" s="78">
        <v>1</v>
      </c>
      <c r="AC79" s="78">
        <v>1</v>
      </c>
      <c r="AD79" s="78">
        <v>1</v>
      </c>
      <c r="AE79" s="79">
        <f t="shared" si="8"/>
        <v>3</v>
      </c>
      <c r="AF79" s="8"/>
      <c r="AH79" s="8"/>
      <c r="AI79" s="8"/>
      <c r="AJ79" s="68"/>
      <c r="AK79" s="68"/>
      <c r="AL79" s="68"/>
      <c r="AM79" s="68"/>
      <c r="AN79" s="68"/>
      <c r="AO79" s="68"/>
      <c r="AP79" s="68"/>
      <c r="AQ79" s="68"/>
      <c r="AR79" s="68"/>
      <c r="AS79" s="68"/>
      <c r="AT79" s="68"/>
      <c r="AU79" s="68"/>
      <c r="AV79" s="68"/>
      <c r="AW79" s="68"/>
      <c r="AX79" s="68"/>
      <c r="AY79" s="68"/>
    </row>
    <row r="80" spans="1:51" ht="55.5" customHeight="1">
      <c r="A80" s="96" t="s">
        <v>100</v>
      </c>
      <c r="B80" s="75" t="s">
        <v>250</v>
      </c>
      <c r="C80" s="82" t="s">
        <v>34</v>
      </c>
      <c r="D80" s="82" t="s">
        <v>102</v>
      </c>
      <c r="E80" s="82" t="s">
        <v>23</v>
      </c>
      <c r="F80" s="82"/>
      <c r="G80" s="82">
        <v>2012</v>
      </c>
      <c r="H80" s="76">
        <v>0</v>
      </c>
      <c r="I80" s="77">
        <v>25</v>
      </c>
      <c r="J80" s="77">
        <v>25</v>
      </c>
      <c r="K80" s="77"/>
      <c r="L80" s="76">
        <v>1</v>
      </c>
      <c r="M80" s="76">
        <v>0</v>
      </c>
      <c r="N80" s="78" t="s">
        <v>168</v>
      </c>
      <c r="O80" s="82" t="s">
        <v>168</v>
      </c>
      <c r="P80" s="76">
        <v>0</v>
      </c>
      <c r="Q80" s="76">
        <v>0</v>
      </c>
      <c r="R80" s="82" t="s">
        <v>36</v>
      </c>
      <c r="S80" s="76">
        <v>0</v>
      </c>
      <c r="T80" s="78">
        <v>1</v>
      </c>
      <c r="U80" s="76">
        <v>0</v>
      </c>
      <c r="V80" s="77" t="s">
        <v>157</v>
      </c>
      <c r="W80" s="77" t="s">
        <v>157</v>
      </c>
      <c r="X80" s="77">
        <v>30</v>
      </c>
      <c r="Y80" s="78">
        <v>1</v>
      </c>
      <c r="Z80" s="78">
        <v>1</v>
      </c>
      <c r="AA80" s="82" t="s">
        <v>168</v>
      </c>
      <c r="AB80" s="78">
        <v>1</v>
      </c>
      <c r="AC80" s="78">
        <v>0</v>
      </c>
      <c r="AD80" s="78">
        <v>1</v>
      </c>
      <c r="AE80" s="79">
        <f t="shared" si="8"/>
        <v>5</v>
      </c>
      <c r="AF80" s="8"/>
      <c r="AH80" s="8"/>
      <c r="AI80" s="8"/>
      <c r="AJ80" s="68"/>
      <c r="AK80" s="68"/>
      <c r="AL80" s="68"/>
      <c r="AM80" s="68"/>
      <c r="AN80" s="68"/>
      <c r="AO80" s="68"/>
      <c r="AP80" s="68"/>
      <c r="AQ80" s="68"/>
      <c r="AR80" s="68"/>
      <c r="AS80" s="68"/>
      <c r="AT80" s="68"/>
      <c r="AU80" s="68"/>
      <c r="AV80" s="68"/>
      <c r="AW80" s="68"/>
      <c r="AX80" s="68"/>
      <c r="AY80" s="68"/>
    </row>
    <row r="81" spans="1:51" ht="49.5" customHeight="1">
      <c r="A81" s="93" t="s">
        <v>100</v>
      </c>
      <c r="B81" s="75" t="s">
        <v>250</v>
      </c>
      <c r="C81" s="78" t="s">
        <v>26</v>
      </c>
      <c r="D81" s="84" t="s">
        <v>103</v>
      </c>
      <c r="E81" s="78" t="s">
        <v>30</v>
      </c>
      <c r="F81" s="84" t="s">
        <v>178</v>
      </c>
      <c r="G81" s="78">
        <v>2014</v>
      </c>
      <c r="H81" s="76">
        <v>0</v>
      </c>
      <c r="I81" s="78" t="s">
        <v>168</v>
      </c>
      <c r="J81" s="78">
        <v>25</v>
      </c>
      <c r="K81" s="78"/>
      <c r="L81" s="76">
        <v>0</v>
      </c>
      <c r="M81" s="76">
        <v>0</v>
      </c>
      <c r="N81" s="78" t="s">
        <v>168</v>
      </c>
      <c r="O81" s="78">
        <v>3</v>
      </c>
      <c r="P81" s="76">
        <v>0</v>
      </c>
      <c r="Q81" s="76">
        <v>0</v>
      </c>
      <c r="R81" s="78" t="s">
        <v>36</v>
      </c>
      <c r="S81" s="76">
        <v>0</v>
      </c>
      <c r="T81" s="76">
        <v>0</v>
      </c>
      <c r="U81" s="76">
        <v>0</v>
      </c>
      <c r="V81" s="78" t="s">
        <v>168</v>
      </c>
      <c r="W81" s="78" t="s">
        <v>157</v>
      </c>
      <c r="X81" s="78">
        <v>30</v>
      </c>
      <c r="Y81" s="78">
        <v>0</v>
      </c>
      <c r="Z81" s="78">
        <v>0</v>
      </c>
      <c r="AA81" s="82" t="s">
        <v>168</v>
      </c>
      <c r="AB81" s="78">
        <v>0</v>
      </c>
      <c r="AC81" s="78">
        <v>0</v>
      </c>
      <c r="AD81" s="78">
        <f t="shared" si="9"/>
        <v>0</v>
      </c>
      <c r="AE81" s="79">
        <f t="shared" si="8"/>
        <v>0</v>
      </c>
      <c r="AF81" s="8"/>
      <c r="AH81" s="8"/>
      <c r="AI81" s="8"/>
      <c r="AJ81" s="68"/>
      <c r="AK81" s="68"/>
      <c r="AL81" s="68"/>
      <c r="AM81" s="68"/>
      <c r="AN81" s="68"/>
      <c r="AO81" s="68"/>
      <c r="AP81" s="68"/>
      <c r="AQ81" s="68"/>
      <c r="AR81" s="68"/>
      <c r="AS81" s="68"/>
      <c r="AT81" s="68"/>
      <c r="AU81" s="68"/>
      <c r="AV81" s="68"/>
      <c r="AW81" s="68"/>
      <c r="AX81" s="68"/>
      <c r="AY81" s="68"/>
    </row>
    <row r="82" spans="1:51" ht="49.5" customHeight="1">
      <c r="A82" s="93" t="s">
        <v>100</v>
      </c>
      <c r="B82" s="75" t="s">
        <v>250</v>
      </c>
      <c r="C82" s="78" t="s">
        <v>26</v>
      </c>
      <c r="D82" s="84" t="s">
        <v>103</v>
      </c>
      <c r="E82" s="78" t="s">
        <v>30</v>
      </c>
      <c r="F82" s="84" t="s">
        <v>178</v>
      </c>
      <c r="G82" s="78">
        <v>2012</v>
      </c>
      <c r="H82" s="76">
        <v>0</v>
      </c>
      <c r="I82" s="78" t="s">
        <v>168</v>
      </c>
      <c r="J82" s="77">
        <v>25</v>
      </c>
      <c r="K82" s="77">
        <v>3</v>
      </c>
      <c r="L82" s="76">
        <v>1</v>
      </c>
      <c r="M82" s="76">
        <v>0</v>
      </c>
      <c r="N82" s="78" t="s">
        <v>168</v>
      </c>
      <c r="O82" s="78">
        <v>3</v>
      </c>
      <c r="P82" s="76">
        <v>0</v>
      </c>
      <c r="Q82" s="76">
        <v>0</v>
      </c>
      <c r="R82" s="78"/>
      <c r="S82" s="76">
        <v>0</v>
      </c>
      <c r="T82" s="78">
        <v>1</v>
      </c>
      <c r="U82" s="76">
        <v>0</v>
      </c>
      <c r="V82" s="77" t="s">
        <v>157</v>
      </c>
      <c r="W82" s="77" t="s">
        <v>157</v>
      </c>
      <c r="X82" s="77">
        <v>30</v>
      </c>
      <c r="Y82" s="78">
        <v>1</v>
      </c>
      <c r="Z82" s="78">
        <v>1</v>
      </c>
      <c r="AA82" s="82" t="s">
        <v>168</v>
      </c>
      <c r="AB82" s="78">
        <v>0</v>
      </c>
      <c r="AC82" s="78">
        <v>0</v>
      </c>
      <c r="AD82" s="78">
        <v>1</v>
      </c>
      <c r="AE82" s="79">
        <f t="shared" si="8"/>
        <v>4</v>
      </c>
      <c r="AF82" s="8"/>
      <c r="AH82" s="8"/>
      <c r="AI82" s="8"/>
      <c r="AJ82" s="68"/>
      <c r="AK82" s="68"/>
      <c r="AL82" s="68"/>
      <c r="AM82" s="68"/>
      <c r="AN82" s="68"/>
      <c r="AO82" s="68"/>
      <c r="AP82" s="68"/>
      <c r="AQ82" s="68"/>
      <c r="AR82" s="68"/>
      <c r="AS82" s="68"/>
      <c r="AT82" s="68"/>
      <c r="AU82" s="68"/>
      <c r="AV82" s="68"/>
      <c r="AW82" s="68"/>
      <c r="AX82" s="68"/>
      <c r="AY82" s="68"/>
    </row>
    <row r="83" spans="1:51" ht="49.5" customHeight="1">
      <c r="A83" s="93" t="s">
        <v>100</v>
      </c>
      <c r="B83" s="75" t="s">
        <v>250</v>
      </c>
      <c r="C83" s="78" t="s">
        <v>26</v>
      </c>
      <c r="D83" s="84" t="s">
        <v>103</v>
      </c>
      <c r="E83" s="78" t="s">
        <v>30</v>
      </c>
      <c r="F83" s="84" t="s">
        <v>178</v>
      </c>
      <c r="G83" s="78">
        <v>2011</v>
      </c>
      <c r="H83" s="76">
        <v>0</v>
      </c>
      <c r="I83" s="78" t="s">
        <v>168</v>
      </c>
      <c r="J83" s="77">
        <v>25</v>
      </c>
      <c r="K83" s="78"/>
      <c r="L83" s="76">
        <v>0</v>
      </c>
      <c r="M83" s="76">
        <v>0</v>
      </c>
      <c r="N83" s="78" t="s">
        <v>168</v>
      </c>
      <c r="O83" s="78">
        <v>3</v>
      </c>
      <c r="P83" s="76">
        <v>0</v>
      </c>
      <c r="Q83" s="76">
        <v>0</v>
      </c>
      <c r="R83" s="78"/>
      <c r="S83" s="76">
        <v>0</v>
      </c>
      <c r="T83" s="76">
        <v>0</v>
      </c>
      <c r="U83" s="76">
        <v>0</v>
      </c>
      <c r="V83" s="77" t="s">
        <v>157</v>
      </c>
      <c r="W83" s="77" t="s">
        <v>157</v>
      </c>
      <c r="X83" s="77">
        <v>30</v>
      </c>
      <c r="Y83" s="78">
        <v>1</v>
      </c>
      <c r="Z83" s="78">
        <v>1</v>
      </c>
      <c r="AA83" s="75" t="s">
        <v>168</v>
      </c>
      <c r="AB83" s="78">
        <v>0</v>
      </c>
      <c r="AC83" s="78">
        <v>1</v>
      </c>
      <c r="AD83" s="78">
        <v>1</v>
      </c>
      <c r="AE83" s="79">
        <f t="shared" si="8"/>
        <v>3</v>
      </c>
      <c r="AF83" s="8"/>
      <c r="AH83" s="8"/>
      <c r="AI83" s="8"/>
      <c r="AJ83" s="68"/>
      <c r="AK83" s="68"/>
      <c r="AL83" s="68"/>
      <c r="AM83" s="68"/>
      <c r="AN83" s="68"/>
      <c r="AO83" s="68"/>
      <c r="AP83" s="68"/>
      <c r="AQ83" s="68"/>
      <c r="AR83" s="68"/>
      <c r="AS83" s="68"/>
      <c r="AT83" s="68"/>
      <c r="AU83" s="68"/>
      <c r="AV83" s="68"/>
      <c r="AW83" s="68"/>
      <c r="AX83" s="68"/>
      <c r="AY83" s="68"/>
    </row>
    <row r="84" spans="1:51" ht="49.5" customHeight="1">
      <c r="A84" s="93" t="s">
        <v>100</v>
      </c>
      <c r="B84" s="75" t="s">
        <v>250</v>
      </c>
      <c r="C84" s="78" t="s">
        <v>26</v>
      </c>
      <c r="D84" s="84" t="s">
        <v>103</v>
      </c>
      <c r="E84" s="78" t="s">
        <v>104</v>
      </c>
      <c r="F84" s="84" t="s">
        <v>177</v>
      </c>
      <c r="G84" s="78">
        <v>2009</v>
      </c>
      <c r="H84" s="76">
        <v>0</v>
      </c>
      <c r="I84" s="78" t="s">
        <v>168</v>
      </c>
      <c r="J84" s="77">
        <v>25</v>
      </c>
      <c r="K84" s="78"/>
      <c r="L84" s="76">
        <v>0</v>
      </c>
      <c r="M84" s="76">
        <v>0</v>
      </c>
      <c r="N84" s="78" t="s">
        <v>168</v>
      </c>
      <c r="O84" s="78">
        <v>3</v>
      </c>
      <c r="P84" s="76">
        <v>0</v>
      </c>
      <c r="Q84" s="76">
        <v>0</v>
      </c>
      <c r="R84" s="78"/>
      <c r="S84" s="76">
        <v>0</v>
      </c>
      <c r="T84" s="76">
        <v>0</v>
      </c>
      <c r="U84" s="76">
        <v>0</v>
      </c>
      <c r="V84" s="77" t="s">
        <v>157</v>
      </c>
      <c r="W84" s="77" t="s">
        <v>157</v>
      </c>
      <c r="X84" s="77">
        <v>30</v>
      </c>
      <c r="Y84" s="78">
        <v>1</v>
      </c>
      <c r="Z84" s="78">
        <v>1</v>
      </c>
      <c r="AA84" s="75" t="s">
        <v>168</v>
      </c>
      <c r="AB84" s="78">
        <v>0</v>
      </c>
      <c r="AC84" s="78">
        <v>1</v>
      </c>
      <c r="AD84" s="78">
        <v>1</v>
      </c>
      <c r="AE84" s="79">
        <f t="shared" si="8"/>
        <v>3</v>
      </c>
      <c r="AF84" s="8"/>
      <c r="AH84" s="8"/>
      <c r="AI84" s="8"/>
      <c r="AJ84" s="68"/>
      <c r="AK84" s="68"/>
      <c r="AL84" s="68"/>
      <c r="AM84" s="68"/>
      <c r="AN84" s="68"/>
      <c r="AO84" s="68"/>
      <c r="AP84" s="68"/>
      <c r="AQ84" s="68"/>
      <c r="AR84" s="68"/>
      <c r="AS84" s="68"/>
      <c r="AT84" s="68"/>
      <c r="AU84" s="68"/>
      <c r="AV84" s="68"/>
      <c r="AW84" s="68"/>
      <c r="AX84" s="68"/>
      <c r="AY84" s="68"/>
    </row>
    <row r="85" spans="1:51" ht="49.5" customHeight="1">
      <c r="A85" s="93" t="s">
        <v>100</v>
      </c>
      <c r="B85" s="75" t="s">
        <v>250</v>
      </c>
      <c r="C85" s="78" t="s">
        <v>26</v>
      </c>
      <c r="D85" s="84" t="s">
        <v>103</v>
      </c>
      <c r="E85" s="78" t="s">
        <v>30</v>
      </c>
      <c r="F85" s="84" t="s">
        <v>178</v>
      </c>
      <c r="G85" s="78">
        <v>2003</v>
      </c>
      <c r="H85" s="76">
        <v>0</v>
      </c>
      <c r="I85" s="78" t="s">
        <v>168</v>
      </c>
      <c r="J85" s="77">
        <v>25</v>
      </c>
      <c r="K85" s="78"/>
      <c r="L85" s="76">
        <v>0</v>
      </c>
      <c r="M85" s="76">
        <v>0</v>
      </c>
      <c r="N85" s="78" t="s">
        <v>168</v>
      </c>
      <c r="O85" s="78">
        <v>3</v>
      </c>
      <c r="P85" s="76">
        <v>0</v>
      </c>
      <c r="Q85" s="76">
        <v>0</v>
      </c>
      <c r="R85" s="78"/>
      <c r="S85" s="76">
        <v>0</v>
      </c>
      <c r="T85" s="76">
        <v>0</v>
      </c>
      <c r="U85" s="76">
        <v>0</v>
      </c>
      <c r="V85" s="77" t="s">
        <v>157</v>
      </c>
      <c r="W85" s="77" t="s">
        <v>157</v>
      </c>
      <c r="X85" s="77">
        <v>30</v>
      </c>
      <c r="Y85" s="78">
        <v>1</v>
      </c>
      <c r="Z85" s="78">
        <v>1</v>
      </c>
      <c r="AA85" s="75" t="s">
        <v>168</v>
      </c>
      <c r="AB85" s="78">
        <v>0</v>
      </c>
      <c r="AC85" s="78">
        <v>1</v>
      </c>
      <c r="AD85" s="78">
        <v>1</v>
      </c>
      <c r="AE85" s="79">
        <f t="shared" si="8"/>
        <v>3</v>
      </c>
      <c r="AF85" s="8"/>
      <c r="AH85" s="8"/>
      <c r="AI85" s="8"/>
      <c r="AJ85" s="68"/>
      <c r="AK85" s="68"/>
      <c r="AL85" s="68"/>
      <c r="AM85" s="68"/>
      <c r="AN85" s="68"/>
      <c r="AO85" s="68"/>
      <c r="AP85" s="68"/>
      <c r="AQ85" s="68"/>
      <c r="AR85" s="68"/>
      <c r="AS85" s="68"/>
      <c r="AT85" s="68"/>
      <c r="AU85" s="68"/>
      <c r="AV85" s="68"/>
      <c r="AW85" s="68"/>
      <c r="AX85" s="68"/>
      <c r="AY85" s="68"/>
    </row>
    <row r="86" spans="1:51" ht="49.5" customHeight="1">
      <c r="A86" s="93" t="s">
        <v>100</v>
      </c>
      <c r="B86" s="75" t="s">
        <v>250</v>
      </c>
      <c r="C86" s="78" t="s">
        <v>26</v>
      </c>
      <c r="D86" s="84" t="s">
        <v>103</v>
      </c>
      <c r="E86" s="78" t="s">
        <v>105</v>
      </c>
      <c r="F86" s="84" t="s">
        <v>178</v>
      </c>
      <c r="G86" s="78">
        <v>1995</v>
      </c>
      <c r="H86" s="76">
        <v>0</v>
      </c>
      <c r="I86" s="77">
        <v>35</v>
      </c>
      <c r="J86" s="77">
        <v>35</v>
      </c>
      <c r="K86" s="77">
        <v>5</v>
      </c>
      <c r="L86" s="76">
        <v>1</v>
      </c>
      <c r="M86" s="76">
        <v>0</v>
      </c>
      <c r="N86" s="77">
        <v>5</v>
      </c>
      <c r="O86" s="77">
        <v>5</v>
      </c>
      <c r="P86" s="76">
        <v>1</v>
      </c>
      <c r="Q86" s="76">
        <v>0</v>
      </c>
      <c r="R86" s="78"/>
      <c r="S86" s="76">
        <v>0</v>
      </c>
      <c r="T86" s="78">
        <v>1</v>
      </c>
      <c r="U86" s="76">
        <v>0</v>
      </c>
      <c r="V86" s="77" t="s">
        <v>157</v>
      </c>
      <c r="W86" s="77" t="s">
        <v>157</v>
      </c>
      <c r="X86" s="77">
        <v>30</v>
      </c>
      <c r="Y86" s="78">
        <v>1</v>
      </c>
      <c r="Z86" s="78">
        <v>1</v>
      </c>
      <c r="AA86" s="82" t="s">
        <v>168</v>
      </c>
      <c r="AB86" s="78">
        <v>0</v>
      </c>
      <c r="AC86" s="78">
        <v>0</v>
      </c>
      <c r="AD86" s="78">
        <v>1</v>
      </c>
      <c r="AE86" s="79">
        <f t="shared" si="8"/>
        <v>5</v>
      </c>
      <c r="AF86" s="8"/>
      <c r="AH86" s="8"/>
      <c r="AI86" s="8"/>
      <c r="AJ86" s="68"/>
      <c r="AK86" s="68"/>
      <c r="AL86" s="68"/>
      <c r="AM86" s="68"/>
      <c r="AN86" s="68"/>
      <c r="AO86" s="68"/>
      <c r="AP86" s="68"/>
      <c r="AQ86" s="68"/>
      <c r="AR86" s="68"/>
      <c r="AS86" s="68"/>
      <c r="AT86" s="68"/>
      <c r="AU86" s="68"/>
      <c r="AV86" s="68"/>
      <c r="AW86" s="68"/>
      <c r="AX86" s="68"/>
      <c r="AY86" s="68"/>
    </row>
    <row r="87" spans="1:51" ht="49.5" customHeight="1">
      <c r="A87" s="93" t="s">
        <v>100</v>
      </c>
      <c r="B87" s="75" t="s">
        <v>250</v>
      </c>
      <c r="C87" s="78" t="s">
        <v>26</v>
      </c>
      <c r="D87" s="84" t="s">
        <v>103</v>
      </c>
      <c r="E87" s="78" t="s">
        <v>106</v>
      </c>
      <c r="F87" s="78" t="s">
        <v>178</v>
      </c>
      <c r="G87" s="78">
        <v>1994</v>
      </c>
      <c r="H87" s="76">
        <v>0</v>
      </c>
      <c r="I87" s="77">
        <v>35</v>
      </c>
      <c r="J87" s="77">
        <v>35</v>
      </c>
      <c r="K87" s="77">
        <v>5</v>
      </c>
      <c r="L87" s="76">
        <v>1</v>
      </c>
      <c r="M87" s="76">
        <v>0</v>
      </c>
      <c r="N87" s="77">
        <v>5</v>
      </c>
      <c r="O87" s="77">
        <v>5</v>
      </c>
      <c r="P87" s="76">
        <v>1</v>
      </c>
      <c r="Q87" s="76">
        <v>0</v>
      </c>
      <c r="R87" s="78"/>
      <c r="S87" s="76">
        <v>0</v>
      </c>
      <c r="T87" s="78">
        <v>1</v>
      </c>
      <c r="U87" s="76">
        <v>0</v>
      </c>
      <c r="V87" s="77" t="s">
        <v>157</v>
      </c>
      <c r="W87" s="77" t="s">
        <v>157</v>
      </c>
      <c r="X87" s="77">
        <v>30</v>
      </c>
      <c r="Y87" s="78">
        <v>1</v>
      </c>
      <c r="Z87" s="78">
        <v>1</v>
      </c>
      <c r="AA87" s="82" t="s">
        <v>168</v>
      </c>
      <c r="AB87" s="78">
        <v>0</v>
      </c>
      <c r="AC87" s="78">
        <v>0</v>
      </c>
      <c r="AD87" s="78">
        <v>1</v>
      </c>
      <c r="AE87" s="79">
        <f t="shared" si="8"/>
        <v>5</v>
      </c>
      <c r="AF87" s="8"/>
      <c r="AH87" s="8"/>
      <c r="AI87" s="8"/>
      <c r="AJ87" s="68"/>
      <c r="AK87" s="68"/>
      <c r="AL87" s="68"/>
      <c r="AM87" s="68"/>
      <c r="AN87" s="68"/>
      <c r="AO87" s="68"/>
      <c r="AP87" s="68"/>
      <c r="AQ87" s="68"/>
      <c r="AR87" s="68"/>
      <c r="AS87" s="68"/>
      <c r="AT87" s="68"/>
      <c r="AU87" s="68"/>
      <c r="AV87" s="68"/>
      <c r="AW87" s="68"/>
      <c r="AX87" s="68"/>
      <c r="AY87" s="68"/>
    </row>
    <row r="88" spans="1:51" ht="49.5" customHeight="1">
      <c r="A88" s="93" t="s">
        <v>100</v>
      </c>
      <c r="B88" s="75" t="s">
        <v>250</v>
      </c>
      <c r="C88" s="78" t="s">
        <v>26</v>
      </c>
      <c r="D88" s="84" t="s">
        <v>103</v>
      </c>
      <c r="E88" s="78" t="s">
        <v>107</v>
      </c>
      <c r="F88" s="78" t="s">
        <v>178</v>
      </c>
      <c r="G88" s="78">
        <v>1993</v>
      </c>
      <c r="H88" s="76">
        <v>0</v>
      </c>
      <c r="I88" s="78" t="s">
        <v>168</v>
      </c>
      <c r="J88" s="77">
        <v>25</v>
      </c>
      <c r="K88" s="77">
        <v>3</v>
      </c>
      <c r="L88" s="76">
        <v>1</v>
      </c>
      <c r="M88" s="76">
        <v>0</v>
      </c>
      <c r="N88" s="78" t="s">
        <v>168</v>
      </c>
      <c r="O88" s="78">
        <v>3</v>
      </c>
      <c r="P88" s="76">
        <v>0</v>
      </c>
      <c r="Q88" s="76">
        <v>0</v>
      </c>
      <c r="R88" s="78"/>
      <c r="S88" s="76">
        <v>0</v>
      </c>
      <c r="T88" s="78">
        <v>1</v>
      </c>
      <c r="U88" s="76">
        <v>0</v>
      </c>
      <c r="V88" s="77" t="s">
        <v>157</v>
      </c>
      <c r="W88" s="77" t="s">
        <v>157</v>
      </c>
      <c r="X88" s="77">
        <v>30</v>
      </c>
      <c r="Y88" s="78">
        <v>1</v>
      </c>
      <c r="Z88" s="78">
        <v>0</v>
      </c>
      <c r="AA88" s="82" t="s">
        <v>168</v>
      </c>
      <c r="AB88" s="78">
        <v>0</v>
      </c>
      <c r="AC88" s="78">
        <v>0</v>
      </c>
      <c r="AD88" s="78">
        <v>1</v>
      </c>
      <c r="AE88" s="79">
        <f t="shared" si="8"/>
        <v>3</v>
      </c>
      <c r="AF88" s="8"/>
      <c r="AH88" s="8"/>
      <c r="AI88" s="8"/>
      <c r="AJ88" s="68"/>
      <c r="AK88" s="68"/>
      <c r="AL88" s="68"/>
      <c r="AM88" s="68"/>
      <c r="AN88" s="68"/>
      <c r="AO88" s="68"/>
      <c r="AP88" s="68"/>
      <c r="AQ88" s="68"/>
      <c r="AR88" s="68"/>
      <c r="AS88" s="68"/>
      <c r="AT88" s="68"/>
      <c r="AU88" s="68"/>
      <c r="AV88" s="68"/>
      <c r="AW88" s="68"/>
      <c r="AX88" s="68"/>
      <c r="AY88" s="68"/>
    </row>
    <row r="89" spans="1:51" ht="49.5" customHeight="1">
      <c r="A89" s="93" t="s">
        <v>100</v>
      </c>
      <c r="B89" s="75" t="s">
        <v>250</v>
      </c>
      <c r="C89" s="78" t="s">
        <v>26</v>
      </c>
      <c r="D89" s="84" t="s">
        <v>103</v>
      </c>
      <c r="E89" s="78" t="s">
        <v>30</v>
      </c>
      <c r="F89" s="78" t="s">
        <v>178</v>
      </c>
      <c r="G89" s="78">
        <v>1992</v>
      </c>
      <c r="H89" s="76">
        <v>0</v>
      </c>
      <c r="I89" s="77">
        <v>35</v>
      </c>
      <c r="J89" s="77">
        <v>35</v>
      </c>
      <c r="K89" s="77">
        <v>5</v>
      </c>
      <c r="L89" s="76">
        <v>1</v>
      </c>
      <c r="M89" s="76">
        <v>0</v>
      </c>
      <c r="N89" s="77">
        <v>5</v>
      </c>
      <c r="O89" s="77">
        <v>5</v>
      </c>
      <c r="P89" s="76">
        <v>1</v>
      </c>
      <c r="Q89" s="76">
        <v>0</v>
      </c>
      <c r="R89" s="78"/>
      <c r="S89" s="76">
        <v>0</v>
      </c>
      <c r="T89" s="78">
        <v>1</v>
      </c>
      <c r="U89" s="76">
        <v>0</v>
      </c>
      <c r="V89" s="77" t="s">
        <v>157</v>
      </c>
      <c r="W89" s="77" t="s">
        <v>157</v>
      </c>
      <c r="X89" s="77">
        <v>30</v>
      </c>
      <c r="Y89" s="78">
        <v>1</v>
      </c>
      <c r="Z89" s="78">
        <v>1</v>
      </c>
      <c r="AA89" s="82" t="s">
        <v>168</v>
      </c>
      <c r="AB89" s="78">
        <v>0</v>
      </c>
      <c r="AC89" s="78">
        <v>0</v>
      </c>
      <c r="AD89" s="78">
        <v>1</v>
      </c>
      <c r="AE89" s="79">
        <f t="shared" si="8"/>
        <v>5</v>
      </c>
      <c r="AF89" s="8"/>
      <c r="AH89" s="8"/>
      <c r="AI89" s="8"/>
      <c r="AJ89" s="68"/>
      <c r="AK89" s="68"/>
      <c r="AL89" s="68"/>
      <c r="AM89" s="68"/>
      <c r="AN89" s="68"/>
      <c r="AO89" s="68"/>
      <c r="AP89" s="68"/>
      <c r="AQ89" s="68"/>
      <c r="AR89" s="68"/>
      <c r="AS89" s="68"/>
      <c r="AT89" s="68"/>
      <c r="AU89" s="68"/>
      <c r="AV89" s="68"/>
      <c r="AW89" s="68"/>
      <c r="AX89" s="68"/>
      <c r="AY89" s="68"/>
    </row>
    <row r="90" spans="1:51" ht="49.5" customHeight="1">
      <c r="A90" s="93" t="s">
        <v>100</v>
      </c>
      <c r="B90" s="75" t="s">
        <v>250</v>
      </c>
      <c r="C90" s="78" t="s">
        <v>26</v>
      </c>
      <c r="D90" s="84" t="s">
        <v>103</v>
      </c>
      <c r="E90" s="78" t="s">
        <v>108</v>
      </c>
      <c r="F90" s="78" t="s">
        <v>178</v>
      </c>
      <c r="G90" s="78">
        <v>1992</v>
      </c>
      <c r="H90" s="76">
        <v>0</v>
      </c>
      <c r="I90" s="77">
        <v>35</v>
      </c>
      <c r="J90" s="77">
        <v>35</v>
      </c>
      <c r="K90" s="77">
        <v>5</v>
      </c>
      <c r="L90" s="76">
        <v>1</v>
      </c>
      <c r="M90" s="76">
        <v>0</v>
      </c>
      <c r="N90" s="77">
        <v>5</v>
      </c>
      <c r="O90" s="77">
        <v>5</v>
      </c>
      <c r="P90" s="76">
        <v>1</v>
      </c>
      <c r="Q90" s="76">
        <v>0</v>
      </c>
      <c r="R90" s="78"/>
      <c r="S90" s="76">
        <v>0</v>
      </c>
      <c r="T90" s="78">
        <v>1</v>
      </c>
      <c r="U90" s="76">
        <v>0</v>
      </c>
      <c r="V90" s="77" t="s">
        <v>157</v>
      </c>
      <c r="W90" s="77" t="s">
        <v>157</v>
      </c>
      <c r="X90" s="77">
        <v>30</v>
      </c>
      <c r="Y90" s="78">
        <v>1</v>
      </c>
      <c r="Z90" s="78">
        <v>1</v>
      </c>
      <c r="AA90" s="82" t="s">
        <v>168</v>
      </c>
      <c r="AB90" s="78">
        <v>0</v>
      </c>
      <c r="AC90" s="78">
        <v>0</v>
      </c>
      <c r="AD90" s="78">
        <v>1</v>
      </c>
      <c r="AE90" s="79">
        <f t="shared" si="8"/>
        <v>5</v>
      </c>
      <c r="AF90" s="8"/>
      <c r="AH90" s="8"/>
      <c r="AI90" s="8"/>
      <c r="AJ90" s="68"/>
      <c r="AK90" s="68"/>
      <c r="AL90" s="68"/>
      <c r="AM90" s="68"/>
      <c r="AN90" s="68"/>
      <c r="AO90" s="68"/>
      <c r="AP90" s="68"/>
      <c r="AQ90" s="68"/>
      <c r="AR90" s="68"/>
      <c r="AS90" s="68"/>
      <c r="AT90" s="68"/>
      <c r="AU90" s="68"/>
      <c r="AV90" s="68"/>
      <c r="AW90" s="68"/>
      <c r="AX90" s="68"/>
      <c r="AY90" s="68"/>
    </row>
    <row r="91" spans="1:51" ht="49.5" customHeight="1">
      <c r="A91" s="93" t="s">
        <v>100</v>
      </c>
      <c r="B91" s="75" t="s">
        <v>250</v>
      </c>
      <c r="C91" s="78" t="s">
        <v>26</v>
      </c>
      <c r="D91" s="84" t="s">
        <v>103</v>
      </c>
      <c r="E91" s="78" t="s">
        <v>109</v>
      </c>
      <c r="F91" s="78" t="s">
        <v>178</v>
      </c>
      <c r="G91" s="78">
        <v>1990</v>
      </c>
      <c r="H91" s="76">
        <v>0</v>
      </c>
      <c r="I91" s="77">
        <v>35</v>
      </c>
      <c r="J91" s="77">
        <v>35</v>
      </c>
      <c r="K91" s="77">
        <v>5</v>
      </c>
      <c r="L91" s="76">
        <v>1</v>
      </c>
      <c r="M91" s="76">
        <v>0</v>
      </c>
      <c r="N91" s="78" t="s">
        <v>168</v>
      </c>
      <c r="O91" s="78">
        <v>3</v>
      </c>
      <c r="P91" s="76">
        <v>0</v>
      </c>
      <c r="Q91" s="76">
        <v>0</v>
      </c>
      <c r="R91" s="78"/>
      <c r="S91" s="76">
        <v>0</v>
      </c>
      <c r="T91" s="78">
        <v>1</v>
      </c>
      <c r="U91" s="76">
        <v>0</v>
      </c>
      <c r="V91" s="77" t="s">
        <v>157</v>
      </c>
      <c r="W91" s="77" t="s">
        <v>157</v>
      </c>
      <c r="X91" s="77">
        <v>30</v>
      </c>
      <c r="Y91" s="78">
        <v>1</v>
      </c>
      <c r="Z91" s="78">
        <v>1</v>
      </c>
      <c r="AA91" s="82" t="s">
        <v>168</v>
      </c>
      <c r="AB91" s="78">
        <v>0</v>
      </c>
      <c r="AC91" s="78">
        <v>0</v>
      </c>
      <c r="AD91" s="78">
        <v>1</v>
      </c>
      <c r="AE91" s="79">
        <f t="shared" si="8"/>
        <v>4</v>
      </c>
      <c r="AF91" s="8"/>
      <c r="AH91" s="8"/>
      <c r="AI91" s="8"/>
      <c r="AJ91" s="68"/>
      <c r="AK91" s="68"/>
      <c r="AL91" s="68"/>
      <c r="AM91" s="68"/>
      <c r="AN91" s="68"/>
      <c r="AO91" s="68"/>
      <c r="AP91" s="68"/>
      <c r="AQ91" s="68"/>
      <c r="AR91" s="68"/>
      <c r="AS91" s="68"/>
      <c r="AT91" s="68"/>
      <c r="AU91" s="68"/>
      <c r="AV91" s="68"/>
      <c r="AW91" s="68"/>
      <c r="AX91" s="68"/>
      <c r="AY91" s="68"/>
    </row>
    <row r="92" spans="1:51" ht="49.5" customHeight="1">
      <c r="A92" s="93" t="s">
        <v>100</v>
      </c>
      <c r="B92" s="75" t="s">
        <v>250</v>
      </c>
      <c r="C92" s="78" t="s">
        <v>26</v>
      </c>
      <c r="D92" s="84" t="s">
        <v>103</v>
      </c>
      <c r="E92" s="78" t="s">
        <v>110</v>
      </c>
      <c r="F92" s="78" t="s">
        <v>178</v>
      </c>
      <c r="G92" s="78">
        <v>1987</v>
      </c>
      <c r="H92" s="76">
        <v>1</v>
      </c>
      <c r="I92" s="77">
        <v>50</v>
      </c>
      <c r="J92" s="77">
        <v>50</v>
      </c>
      <c r="K92" s="77"/>
      <c r="L92" s="76">
        <v>1</v>
      </c>
      <c r="M92" s="76">
        <v>0</v>
      </c>
      <c r="N92" s="78" t="s">
        <v>168</v>
      </c>
      <c r="O92" s="78">
        <v>3</v>
      </c>
      <c r="P92" s="76">
        <v>0</v>
      </c>
      <c r="Q92" s="76">
        <v>0</v>
      </c>
      <c r="R92" s="78"/>
      <c r="S92" s="76">
        <v>0</v>
      </c>
      <c r="T92" s="78">
        <v>1</v>
      </c>
      <c r="U92" s="76">
        <v>0</v>
      </c>
      <c r="V92" s="77" t="s">
        <v>157</v>
      </c>
      <c r="W92" s="77" t="s">
        <v>157</v>
      </c>
      <c r="X92" s="77">
        <v>30</v>
      </c>
      <c r="Y92" s="78">
        <v>1</v>
      </c>
      <c r="Z92" s="78">
        <v>0</v>
      </c>
      <c r="AA92" s="82" t="s">
        <v>168</v>
      </c>
      <c r="AB92" s="78">
        <v>0</v>
      </c>
      <c r="AC92" s="78">
        <v>0</v>
      </c>
      <c r="AD92" s="78">
        <v>1</v>
      </c>
      <c r="AE92" s="79">
        <f t="shared" si="8"/>
        <v>4</v>
      </c>
      <c r="AF92" s="8"/>
      <c r="AH92" s="8"/>
      <c r="AI92" s="8"/>
      <c r="AJ92" s="68"/>
      <c r="AK92" s="68"/>
      <c r="AL92" s="68"/>
      <c r="AM92" s="68"/>
      <c r="AN92" s="68"/>
      <c r="AO92" s="68"/>
      <c r="AP92" s="68"/>
      <c r="AQ92" s="68"/>
      <c r="AR92" s="68"/>
      <c r="AS92" s="68"/>
      <c r="AT92" s="68"/>
      <c r="AU92" s="68"/>
      <c r="AV92" s="68"/>
      <c r="AW92" s="68"/>
      <c r="AX92" s="68"/>
      <c r="AY92" s="68"/>
    </row>
    <row r="93" spans="1:51" ht="49.5" customHeight="1">
      <c r="A93" s="73" t="s">
        <v>111</v>
      </c>
      <c r="B93" s="74" t="s">
        <v>249</v>
      </c>
      <c r="C93" s="74" t="s">
        <v>40</v>
      </c>
      <c r="D93" s="74" t="s">
        <v>112</v>
      </c>
      <c r="E93" s="74" t="s">
        <v>23</v>
      </c>
      <c r="F93" s="74"/>
      <c r="G93" s="75">
        <v>2006</v>
      </c>
      <c r="H93" s="76">
        <v>1</v>
      </c>
      <c r="I93" s="75">
        <v>25</v>
      </c>
      <c r="J93" s="75">
        <v>25</v>
      </c>
      <c r="K93" s="75"/>
      <c r="L93" s="76">
        <v>0</v>
      </c>
      <c r="M93" s="76">
        <v>0</v>
      </c>
      <c r="N93" s="75">
        <v>2</v>
      </c>
      <c r="O93" s="75">
        <v>2</v>
      </c>
      <c r="P93" s="76">
        <v>0</v>
      </c>
      <c r="Q93" s="76">
        <v>0</v>
      </c>
      <c r="R93" s="75"/>
      <c r="S93" s="76">
        <v>0</v>
      </c>
      <c r="T93" s="76">
        <v>0</v>
      </c>
      <c r="U93" s="78">
        <v>1</v>
      </c>
      <c r="V93" s="75" t="s">
        <v>168</v>
      </c>
      <c r="W93" s="75" t="s">
        <v>168</v>
      </c>
      <c r="X93" s="77" t="str">
        <f t="shared" ref="X93" si="12">W93</f>
        <v>.</v>
      </c>
      <c r="Y93" s="78">
        <v>0</v>
      </c>
      <c r="Z93" s="78">
        <v>0</v>
      </c>
      <c r="AA93" s="82" t="s">
        <v>168</v>
      </c>
      <c r="AB93" s="78">
        <v>0</v>
      </c>
      <c r="AC93" s="78">
        <v>0</v>
      </c>
      <c r="AD93" s="78">
        <v>1</v>
      </c>
      <c r="AE93" s="79">
        <f t="shared" si="8"/>
        <v>2</v>
      </c>
      <c r="AF93" s="8"/>
      <c r="AH93" s="8"/>
      <c r="AI93" s="8"/>
      <c r="AJ93" s="68"/>
      <c r="AK93" s="68"/>
      <c r="AL93" s="68"/>
      <c r="AM93" s="68"/>
      <c r="AN93" s="68"/>
      <c r="AO93" s="68"/>
      <c r="AP93" s="68"/>
      <c r="AQ93" s="68"/>
      <c r="AR93" s="68"/>
      <c r="AS93" s="68"/>
      <c r="AT93" s="68"/>
      <c r="AU93" s="68"/>
      <c r="AV93" s="68"/>
      <c r="AW93" s="68"/>
      <c r="AX93" s="68"/>
      <c r="AY93" s="68"/>
    </row>
    <row r="94" spans="1:51" ht="49.5" customHeight="1">
      <c r="A94" s="80" t="s">
        <v>111</v>
      </c>
      <c r="B94" s="74" t="s">
        <v>249</v>
      </c>
      <c r="C94" s="81" t="s">
        <v>24</v>
      </c>
      <c r="D94" s="81" t="s">
        <v>113</v>
      </c>
      <c r="E94" s="81" t="s">
        <v>23</v>
      </c>
      <c r="F94" s="81"/>
      <c r="G94" s="82">
        <v>2015</v>
      </c>
      <c r="H94" s="76">
        <v>1</v>
      </c>
      <c r="I94" s="78" t="s">
        <v>168</v>
      </c>
      <c r="J94" s="82" t="s">
        <v>168</v>
      </c>
      <c r="K94" s="82"/>
      <c r="L94" s="76">
        <v>0</v>
      </c>
      <c r="M94" s="76">
        <v>0</v>
      </c>
      <c r="N94" s="82">
        <v>2</v>
      </c>
      <c r="O94" s="82">
        <v>2</v>
      </c>
      <c r="P94" s="76">
        <v>0</v>
      </c>
      <c r="Q94" s="76">
        <v>0</v>
      </c>
      <c r="R94" s="82"/>
      <c r="S94" s="76">
        <v>0</v>
      </c>
      <c r="T94" s="76">
        <v>0</v>
      </c>
      <c r="U94" s="76">
        <v>0</v>
      </c>
      <c r="V94" s="77" t="s">
        <v>157</v>
      </c>
      <c r="W94" s="77" t="s">
        <v>157</v>
      </c>
      <c r="X94" s="77">
        <v>30</v>
      </c>
      <c r="Y94" s="78">
        <v>1</v>
      </c>
      <c r="Z94" s="78">
        <v>1</v>
      </c>
      <c r="AA94" s="82" t="s">
        <v>168</v>
      </c>
      <c r="AB94" s="78">
        <v>0</v>
      </c>
      <c r="AC94" s="78">
        <v>0</v>
      </c>
      <c r="AD94" s="78">
        <v>1</v>
      </c>
      <c r="AE94" s="79">
        <f t="shared" si="8"/>
        <v>3</v>
      </c>
      <c r="AF94" s="8"/>
      <c r="AH94" s="8"/>
      <c r="AI94" s="8"/>
      <c r="AJ94" s="8"/>
      <c r="AK94" s="8"/>
      <c r="AL94" s="8"/>
      <c r="AM94" s="8"/>
      <c r="AN94" s="8"/>
      <c r="AO94" s="8"/>
      <c r="AP94" s="8"/>
      <c r="AQ94" s="8"/>
      <c r="AR94" s="8"/>
      <c r="AS94" s="8"/>
      <c r="AT94" s="8"/>
      <c r="AU94" s="8"/>
      <c r="AV94" s="8"/>
      <c r="AW94" s="8"/>
      <c r="AX94" s="8"/>
      <c r="AY94" s="8"/>
    </row>
    <row r="95" spans="1:51" ht="49.5" customHeight="1">
      <c r="A95" s="83" t="s">
        <v>111</v>
      </c>
      <c r="B95" s="74" t="s">
        <v>249</v>
      </c>
      <c r="C95" s="84" t="s">
        <v>26</v>
      </c>
      <c r="D95" s="84" t="s">
        <v>114</v>
      </c>
      <c r="E95" s="78" t="s">
        <v>115</v>
      </c>
      <c r="F95" s="78" t="s">
        <v>178</v>
      </c>
      <c r="G95" s="78">
        <v>2015</v>
      </c>
      <c r="H95" s="76">
        <v>0</v>
      </c>
      <c r="I95" s="78" t="s">
        <v>168</v>
      </c>
      <c r="J95" s="77">
        <v>25</v>
      </c>
      <c r="K95" s="77"/>
      <c r="L95" s="76">
        <v>0</v>
      </c>
      <c r="M95" s="76">
        <v>0</v>
      </c>
      <c r="N95" s="77">
        <v>8</v>
      </c>
      <c r="O95" s="77">
        <v>8</v>
      </c>
      <c r="P95" s="76">
        <v>1</v>
      </c>
      <c r="Q95" s="76">
        <v>0</v>
      </c>
      <c r="R95" s="78"/>
      <c r="S95" s="76">
        <v>0</v>
      </c>
      <c r="T95" s="76">
        <v>0</v>
      </c>
      <c r="U95" s="76">
        <v>0</v>
      </c>
      <c r="V95" s="77" t="s">
        <v>157</v>
      </c>
      <c r="W95" s="77" t="s">
        <v>157</v>
      </c>
      <c r="X95" s="77">
        <v>30</v>
      </c>
      <c r="Y95" s="78">
        <v>1</v>
      </c>
      <c r="Z95" s="78">
        <v>1</v>
      </c>
      <c r="AA95" s="82" t="s">
        <v>168</v>
      </c>
      <c r="AB95" s="78">
        <v>0</v>
      </c>
      <c r="AC95" s="78">
        <v>0</v>
      </c>
      <c r="AD95" s="78">
        <v>1</v>
      </c>
      <c r="AE95" s="79">
        <f t="shared" si="8"/>
        <v>3</v>
      </c>
      <c r="AF95" s="8"/>
      <c r="AH95" s="8"/>
      <c r="AI95" s="8"/>
      <c r="AJ95" s="8"/>
      <c r="AK95" s="8"/>
      <c r="AL95" s="8"/>
      <c r="AM95" s="8"/>
      <c r="AN95" s="8"/>
      <c r="AO95" s="8"/>
      <c r="AP95" s="8"/>
      <c r="AQ95" s="8"/>
      <c r="AR95" s="8"/>
      <c r="AS95" s="8"/>
      <c r="AT95" s="8"/>
      <c r="AU95" s="8"/>
      <c r="AV95" s="8"/>
      <c r="AW95" s="8"/>
      <c r="AX95" s="8"/>
      <c r="AY95" s="8"/>
    </row>
    <row r="96" spans="1:51" ht="49.5" customHeight="1">
      <c r="A96" s="73" t="s">
        <v>116</v>
      </c>
      <c r="B96" s="74" t="s">
        <v>250</v>
      </c>
      <c r="C96" s="74" t="s">
        <v>21</v>
      </c>
      <c r="D96" s="74" t="s">
        <v>117</v>
      </c>
      <c r="E96" s="74" t="s">
        <v>23</v>
      </c>
      <c r="F96" s="74"/>
      <c r="G96" s="75">
        <v>2006</v>
      </c>
      <c r="H96" s="76">
        <v>0</v>
      </c>
      <c r="I96" s="75">
        <v>32</v>
      </c>
      <c r="J96" s="75">
        <v>32</v>
      </c>
      <c r="K96" s="75"/>
      <c r="L96" s="76">
        <v>0</v>
      </c>
      <c r="M96" s="76">
        <v>0</v>
      </c>
      <c r="N96" s="75">
        <v>5</v>
      </c>
      <c r="O96" s="75">
        <v>5</v>
      </c>
      <c r="P96" s="76">
        <v>0</v>
      </c>
      <c r="Q96" s="76">
        <v>0</v>
      </c>
      <c r="R96" s="75"/>
      <c r="S96" s="76">
        <v>0</v>
      </c>
      <c r="T96" s="76">
        <v>0</v>
      </c>
      <c r="U96" s="76">
        <v>0</v>
      </c>
      <c r="V96" s="82" t="s">
        <v>168</v>
      </c>
      <c r="W96" s="82" t="s">
        <v>168</v>
      </c>
      <c r="X96" s="82" t="s">
        <v>168</v>
      </c>
      <c r="Y96" s="78">
        <v>0</v>
      </c>
      <c r="Z96" s="78">
        <v>0</v>
      </c>
      <c r="AA96" s="75">
        <v>20</v>
      </c>
      <c r="AB96" s="78">
        <v>0</v>
      </c>
      <c r="AC96" s="78">
        <v>0</v>
      </c>
      <c r="AD96" s="78">
        <f t="shared" si="9"/>
        <v>0</v>
      </c>
      <c r="AE96" s="79">
        <f t="shared" si="8"/>
        <v>0</v>
      </c>
      <c r="AF96" s="8"/>
      <c r="AH96" s="8"/>
      <c r="AI96" s="8"/>
      <c r="AJ96" s="68"/>
      <c r="AK96" s="68"/>
      <c r="AL96" s="68"/>
      <c r="AM96" s="68"/>
      <c r="AN96" s="68"/>
      <c r="AO96" s="68"/>
      <c r="AP96" s="68"/>
      <c r="AQ96" s="68"/>
      <c r="AR96" s="68"/>
      <c r="AS96" s="68"/>
      <c r="AT96" s="68"/>
      <c r="AU96" s="68"/>
      <c r="AV96" s="68"/>
      <c r="AW96" s="68"/>
      <c r="AX96" s="68"/>
      <c r="AY96" s="68"/>
    </row>
    <row r="97" spans="1:51" ht="49.5" customHeight="1">
      <c r="A97" s="96" t="s">
        <v>116</v>
      </c>
      <c r="B97" s="74" t="s">
        <v>250</v>
      </c>
      <c r="C97" s="82" t="s">
        <v>34</v>
      </c>
      <c r="D97" s="82" t="s">
        <v>118</v>
      </c>
      <c r="E97" s="82" t="s">
        <v>23</v>
      </c>
      <c r="F97" s="82"/>
      <c r="G97" s="82">
        <v>2014</v>
      </c>
      <c r="H97" s="76">
        <v>0</v>
      </c>
      <c r="I97" s="78" t="s">
        <v>168</v>
      </c>
      <c r="J97" s="82" t="s">
        <v>168</v>
      </c>
      <c r="K97" s="82"/>
      <c r="L97" s="76">
        <v>0</v>
      </c>
      <c r="M97" s="76">
        <v>0</v>
      </c>
      <c r="N97" s="78" t="s">
        <v>168</v>
      </c>
      <c r="O97" s="82" t="s">
        <v>168</v>
      </c>
      <c r="P97" s="76">
        <v>0</v>
      </c>
      <c r="Q97" s="76">
        <v>0</v>
      </c>
      <c r="R97" s="97"/>
      <c r="S97" s="76">
        <v>0</v>
      </c>
      <c r="T97" s="78">
        <v>1</v>
      </c>
      <c r="U97" s="76">
        <v>0</v>
      </c>
      <c r="V97" s="77">
        <v>10</v>
      </c>
      <c r="W97" s="77">
        <v>10</v>
      </c>
      <c r="X97" s="77">
        <f>W97</f>
        <v>10</v>
      </c>
      <c r="Y97" s="78">
        <v>1</v>
      </c>
      <c r="Z97" s="78">
        <v>1</v>
      </c>
      <c r="AA97" s="77">
        <v>10</v>
      </c>
      <c r="AB97" s="78">
        <v>1</v>
      </c>
      <c r="AC97" s="78">
        <v>0</v>
      </c>
      <c r="AD97" s="78">
        <v>1</v>
      </c>
      <c r="AE97" s="79">
        <f t="shared" si="8"/>
        <v>4</v>
      </c>
      <c r="AF97" s="8"/>
      <c r="AH97" s="8"/>
      <c r="AI97" s="8"/>
      <c r="AJ97" s="68"/>
      <c r="AK97" s="68"/>
      <c r="AL97" s="68"/>
      <c r="AM97" s="68"/>
      <c r="AN97" s="68"/>
      <c r="AO97" s="68"/>
      <c r="AP97" s="68"/>
      <c r="AQ97" s="68"/>
      <c r="AR97" s="68"/>
      <c r="AS97" s="68"/>
      <c r="AT97" s="68"/>
      <c r="AU97" s="68"/>
      <c r="AV97" s="68"/>
      <c r="AW97" s="68"/>
      <c r="AX97" s="68"/>
      <c r="AY97" s="68"/>
    </row>
    <row r="98" spans="1:51" ht="49.5" customHeight="1">
      <c r="A98" s="83" t="s">
        <v>116</v>
      </c>
      <c r="B98" s="74" t="s">
        <v>250</v>
      </c>
      <c r="C98" s="84" t="s">
        <v>26</v>
      </c>
      <c r="D98" s="84" t="s">
        <v>119</v>
      </c>
      <c r="E98" s="78" t="s">
        <v>28</v>
      </c>
      <c r="F98" s="84" t="s">
        <v>177</v>
      </c>
      <c r="G98" s="78">
        <v>2013</v>
      </c>
      <c r="H98" s="98">
        <v>0</v>
      </c>
      <c r="I98" s="78" t="s">
        <v>168</v>
      </c>
      <c r="J98" s="78">
        <v>32</v>
      </c>
      <c r="K98" s="78"/>
      <c r="L98" s="76">
        <v>0</v>
      </c>
      <c r="M98" s="76">
        <v>0</v>
      </c>
      <c r="N98" s="78" t="s">
        <v>168</v>
      </c>
      <c r="O98" s="78">
        <v>5</v>
      </c>
      <c r="P98" s="76">
        <v>0</v>
      </c>
      <c r="Q98" s="76">
        <v>0</v>
      </c>
      <c r="R98" s="78"/>
      <c r="S98" s="76">
        <v>0</v>
      </c>
      <c r="T98" s="76">
        <v>0</v>
      </c>
      <c r="U98" s="76">
        <v>0</v>
      </c>
      <c r="V98" s="78" t="s">
        <v>168</v>
      </c>
      <c r="W98" s="78">
        <v>10</v>
      </c>
      <c r="X98" s="78">
        <v>10</v>
      </c>
      <c r="Y98" s="78">
        <v>0</v>
      </c>
      <c r="Z98" s="78">
        <v>0</v>
      </c>
      <c r="AA98" s="82" t="s">
        <v>168</v>
      </c>
      <c r="AB98" s="78">
        <v>0</v>
      </c>
      <c r="AC98" s="78">
        <v>0</v>
      </c>
      <c r="AD98" s="78">
        <f t="shared" si="9"/>
        <v>0</v>
      </c>
      <c r="AE98" s="79">
        <f t="shared" ref="AE98:AE129" si="13">H98+L98+M98+P98+Q98+S98+T98+U98+Y98+Z98+AB98+AC98</f>
        <v>0</v>
      </c>
      <c r="AF98" s="8"/>
      <c r="AH98" s="8"/>
      <c r="AI98" s="8"/>
      <c r="AJ98" s="68"/>
      <c r="AK98" s="68"/>
      <c r="AL98" s="68"/>
      <c r="AM98" s="68"/>
      <c r="AN98" s="68"/>
      <c r="AO98" s="68"/>
      <c r="AP98" s="68"/>
      <c r="AQ98" s="68"/>
      <c r="AR98" s="68"/>
      <c r="AS98" s="68"/>
      <c r="AT98" s="68"/>
      <c r="AU98" s="68"/>
      <c r="AV98" s="68"/>
      <c r="AW98" s="68"/>
      <c r="AX98" s="68"/>
      <c r="AY98" s="68"/>
    </row>
    <row r="99" spans="1:51" ht="49.5" customHeight="1">
      <c r="A99" s="83" t="s">
        <v>116</v>
      </c>
      <c r="B99" s="74" t="s">
        <v>250</v>
      </c>
      <c r="C99" s="84" t="s">
        <v>26</v>
      </c>
      <c r="D99" s="84" t="s">
        <v>119</v>
      </c>
      <c r="E99" s="78" t="s">
        <v>28</v>
      </c>
      <c r="F99" s="84" t="s">
        <v>177</v>
      </c>
      <c r="G99" s="78">
        <v>2009</v>
      </c>
      <c r="H99" s="98">
        <v>1</v>
      </c>
      <c r="I99" s="77">
        <v>32</v>
      </c>
      <c r="J99" s="77">
        <v>32</v>
      </c>
      <c r="K99" s="77"/>
      <c r="L99" s="98">
        <v>1</v>
      </c>
      <c r="M99" s="76">
        <v>0</v>
      </c>
      <c r="N99" s="78" t="s">
        <v>168</v>
      </c>
      <c r="O99" s="78">
        <v>5</v>
      </c>
      <c r="P99" s="76">
        <v>0</v>
      </c>
      <c r="Q99" s="76">
        <v>0</v>
      </c>
      <c r="R99" s="77"/>
      <c r="S99" s="99">
        <v>1</v>
      </c>
      <c r="T99" s="99">
        <v>1</v>
      </c>
      <c r="U99" s="76">
        <v>0</v>
      </c>
      <c r="V99" s="77" t="s">
        <v>157</v>
      </c>
      <c r="W99" s="77" t="s">
        <v>157</v>
      </c>
      <c r="X99" s="77">
        <v>30</v>
      </c>
      <c r="Y99" s="99">
        <v>1</v>
      </c>
      <c r="Z99" s="99">
        <v>1</v>
      </c>
      <c r="AA99" s="75" t="s">
        <v>168</v>
      </c>
      <c r="AB99" s="78">
        <v>0</v>
      </c>
      <c r="AC99" s="99">
        <v>1</v>
      </c>
      <c r="AD99" s="78">
        <v>1</v>
      </c>
      <c r="AE99" s="79">
        <f t="shared" si="13"/>
        <v>7</v>
      </c>
      <c r="AF99" s="8"/>
      <c r="AH99" s="8"/>
      <c r="AI99" s="8"/>
      <c r="AJ99" s="68"/>
      <c r="AK99" s="68"/>
      <c r="AL99" s="68"/>
      <c r="AM99" s="68"/>
      <c r="AN99" s="68"/>
      <c r="AO99" s="68"/>
      <c r="AP99" s="68"/>
      <c r="AQ99" s="68"/>
      <c r="AR99" s="68"/>
      <c r="AS99" s="68"/>
      <c r="AT99" s="68"/>
      <c r="AU99" s="68"/>
      <c r="AV99" s="68"/>
      <c r="AW99" s="68"/>
      <c r="AX99" s="68"/>
      <c r="AY99" s="68"/>
    </row>
    <row r="100" spans="1:51" ht="49.5" customHeight="1">
      <c r="A100" s="83" t="s">
        <v>116</v>
      </c>
      <c r="B100" s="74" t="s">
        <v>250</v>
      </c>
      <c r="C100" s="84" t="s">
        <v>26</v>
      </c>
      <c r="D100" s="84" t="s">
        <v>119</v>
      </c>
      <c r="E100" s="78" t="s">
        <v>28</v>
      </c>
      <c r="F100" s="84" t="s">
        <v>177</v>
      </c>
      <c r="G100" s="78">
        <v>2007</v>
      </c>
      <c r="H100" s="76">
        <v>0</v>
      </c>
      <c r="I100" s="77">
        <f>(25+32)/2</f>
        <v>28.5</v>
      </c>
      <c r="J100" s="77">
        <f>(25+32)/2</f>
        <v>28.5</v>
      </c>
      <c r="K100" s="77"/>
      <c r="L100" s="76">
        <v>1</v>
      </c>
      <c r="M100" s="76">
        <v>1</v>
      </c>
      <c r="N100" s="77">
        <v>15</v>
      </c>
      <c r="O100" s="77">
        <v>15</v>
      </c>
      <c r="P100" s="76">
        <v>1</v>
      </c>
      <c r="Q100" s="76">
        <v>0</v>
      </c>
      <c r="R100" s="78"/>
      <c r="S100" s="76">
        <v>0</v>
      </c>
      <c r="T100" s="78">
        <v>1</v>
      </c>
      <c r="U100" s="76">
        <v>0</v>
      </c>
      <c r="V100" s="78" t="s">
        <v>168</v>
      </c>
      <c r="W100" s="78">
        <v>10</v>
      </c>
      <c r="X100" s="77">
        <f t="shared" ref="X100:X114" si="14">W100</f>
        <v>10</v>
      </c>
      <c r="Y100" s="78">
        <v>0</v>
      </c>
      <c r="Z100" s="78">
        <v>1</v>
      </c>
      <c r="AA100" s="82" t="s">
        <v>168</v>
      </c>
      <c r="AB100" s="78">
        <v>1</v>
      </c>
      <c r="AC100" s="78">
        <v>0</v>
      </c>
      <c r="AD100" s="78">
        <v>1</v>
      </c>
      <c r="AE100" s="79">
        <f t="shared" si="13"/>
        <v>6</v>
      </c>
      <c r="AF100" s="8"/>
      <c r="AH100" s="8"/>
      <c r="AI100" s="8"/>
      <c r="AJ100" s="68"/>
      <c r="AK100" s="68"/>
      <c r="AL100" s="68"/>
      <c r="AM100" s="68"/>
      <c r="AN100" s="68"/>
      <c r="AO100" s="68"/>
      <c r="AP100" s="68"/>
      <c r="AQ100" s="68"/>
      <c r="AR100" s="68"/>
      <c r="AS100" s="68"/>
      <c r="AT100" s="68"/>
      <c r="AU100" s="68"/>
      <c r="AV100" s="68"/>
      <c r="AW100" s="68"/>
      <c r="AX100" s="68"/>
      <c r="AY100" s="68"/>
    </row>
    <row r="101" spans="1:51" ht="49.5" customHeight="1">
      <c r="A101" s="83" t="s">
        <v>116</v>
      </c>
      <c r="B101" s="74" t="s">
        <v>250</v>
      </c>
      <c r="C101" s="84" t="s">
        <v>26</v>
      </c>
      <c r="D101" s="84" t="s">
        <v>119</v>
      </c>
      <c r="E101" s="78" t="s">
        <v>120</v>
      </c>
      <c r="F101" s="78" t="s">
        <v>177</v>
      </c>
      <c r="G101" s="78">
        <v>2002</v>
      </c>
      <c r="H101" s="76">
        <v>0</v>
      </c>
      <c r="I101" s="77">
        <f>(17.5+32)/2</f>
        <v>24.75</v>
      </c>
      <c r="J101" s="77">
        <f>(17.5+32)/2</f>
        <v>24.75</v>
      </c>
      <c r="K101" s="77"/>
      <c r="L101" s="76">
        <v>1</v>
      </c>
      <c r="M101" s="76">
        <v>1</v>
      </c>
      <c r="N101" s="78" t="s">
        <v>168</v>
      </c>
      <c r="O101" s="78">
        <v>5</v>
      </c>
      <c r="P101" s="76">
        <v>0</v>
      </c>
      <c r="Q101" s="76">
        <v>0</v>
      </c>
      <c r="R101" s="78"/>
      <c r="S101" s="76">
        <v>0</v>
      </c>
      <c r="T101" s="78">
        <v>1</v>
      </c>
      <c r="U101" s="76">
        <v>0</v>
      </c>
      <c r="V101" s="78" t="s">
        <v>168</v>
      </c>
      <c r="W101" s="78">
        <v>10</v>
      </c>
      <c r="X101" s="77">
        <f t="shared" si="14"/>
        <v>10</v>
      </c>
      <c r="Y101" s="78">
        <v>0</v>
      </c>
      <c r="Z101" s="78">
        <v>1</v>
      </c>
      <c r="AA101" s="75" t="s">
        <v>168</v>
      </c>
      <c r="AB101" s="78">
        <v>1</v>
      </c>
      <c r="AC101" s="78">
        <v>1</v>
      </c>
      <c r="AD101" s="78">
        <v>1</v>
      </c>
      <c r="AE101" s="79">
        <f t="shared" si="13"/>
        <v>6</v>
      </c>
      <c r="AF101" s="8"/>
      <c r="AH101" s="8"/>
      <c r="AI101" s="8"/>
      <c r="AJ101" s="68"/>
      <c r="AK101" s="68"/>
      <c r="AL101" s="68"/>
      <c r="AM101" s="68"/>
      <c r="AN101" s="68"/>
      <c r="AO101" s="68"/>
      <c r="AP101" s="68"/>
      <c r="AQ101" s="68"/>
      <c r="AR101" s="68"/>
      <c r="AS101" s="68"/>
      <c r="AT101" s="68"/>
      <c r="AU101" s="68"/>
      <c r="AV101" s="68"/>
      <c r="AW101" s="68"/>
      <c r="AX101" s="68"/>
      <c r="AY101" s="68"/>
    </row>
    <row r="102" spans="1:51" ht="49.5" customHeight="1">
      <c r="A102" s="73" t="s">
        <v>121</v>
      </c>
      <c r="B102" s="74" t="s">
        <v>250</v>
      </c>
      <c r="C102" s="74" t="s">
        <v>21</v>
      </c>
      <c r="D102" s="74" t="s">
        <v>122</v>
      </c>
      <c r="E102" s="74" t="s">
        <v>23</v>
      </c>
      <c r="F102" s="74"/>
      <c r="G102" s="75">
        <v>2014</v>
      </c>
      <c r="H102" s="98">
        <v>0</v>
      </c>
      <c r="I102" s="75">
        <v>30</v>
      </c>
      <c r="J102" s="75">
        <v>30</v>
      </c>
      <c r="K102" s="75"/>
      <c r="L102" s="76">
        <v>0</v>
      </c>
      <c r="M102" s="76">
        <v>0</v>
      </c>
      <c r="N102" s="78" t="s">
        <v>168</v>
      </c>
      <c r="O102" s="75" t="s">
        <v>168</v>
      </c>
      <c r="P102" s="76">
        <v>0</v>
      </c>
      <c r="Q102" s="76">
        <v>0</v>
      </c>
      <c r="R102" s="75"/>
      <c r="S102" s="76">
        <v>0</v>
      </c>
      <c r="T102" s="76">
        <v>0</v>
      </c>
      <c r="U102" s="76">
        <v>0</v>
      </c>
      <c r="V102" s="82" t="s">
        <v>168</v>
      </c>
      <c r="W102" s="82" t="s">
        <v>168</v>
      </c>
      <c r="X102" s="77" t="str">
        <f t="shared" si="14"/>
        <v>.</v>
      </c>
      <c r="Y102" s="78">
        <v>0</v>
      </c>
      <c r="Z102" s="78">
        <v>0</v>
      </c>
      <c r="AA102" s="77">
        <v>0</v>
      </c>
      <c r="AB102" s="99">
        <v>1</v>
      </c>
      <c r="AC102" s="78">
        <v>0</v>
      </c>
      <c r="AD102" s="78">
        <v>1</v>
      </c>
      <c r="AE102" s="79">
        <f t="shared" si="13"/>
        <v>1</v>
      </c>
      <c r="AF102" s="8"/>
      <c r="AH102" s="8"/>
      <c r="AI102" s="8"/>
      <c r="AJ102" s="8"/>
      <c r="AK102" s="8"/>
      <c r="AL102" s="8"/>
      <c r="AM102" s="8"/>
      <c r="AN102" s="8"/>
      <c r="AO102" s="8"/>
      <c r="AP102" s="8"/>
      <c r="AQ102" s="8"/>
      <c r="AR102" s="8"/>
      <c r="AS102" s="8"/>
      <c r="AT102" s="8"/>
      <c r="AU102" s="8"/>
      <c r="AV102" s="8"/>
      <c r="AW102" s="8"/>
      <c r="AX102" s="8"/>
      <c r="AY102" s="8"/>
    </row>
    <row r="103" spans="1:51" ht="49.5" customHeight="1">
      <c r="A103" s="80" t="s">
        <v>121</v>
      </c>
      <c r="B103" s="74" t="s">
        <v>250</v>
      </c>
      <c r="C103" s="81" t="s">
        <v>34</v>
      </c>
      <c r="D103" s="81" t="s">
        <v>123</v>
      </c>
      <c r="E103" s="81" t="s">
        <v>23</v>
      </c>
      <c r="F103" s="81"/>
      <c r="G103" s="82">
        <v>2006</v>
      </c>
      <c r="H103" s="98">
        <v>1</v>
      </c>
      <c r="I103" s="77">
        <v>40.5</v>
      </c>
      <c r="J103" s="77">
        <v>40.5</v>
      </c>
      <c r="K103" s="77">
        <v>5</v>
      </c>
      <c r="L103" s="98">
        <v>1</v>
      </c>
      <c r="M103" s="76">
        <v>0</v>
      </c>
      <c r="N103" s="78" t="s">
        <v>168</v>
      </c>
      <c r="O103" s="82" t="s">
        <v>168</v>
      </c>
      <c r="P103" s="76">
        <v>0</v>
      </c>
      <c r="Q103" s="76">
        <v>0</v>
      </c>
      <c r="R103" s="82"/>
      <c r="S103" s="76">
        <v>0</v>
      </c>
      <c r="T103" s="99">
        <v>1</v>
      </c>
      <c r="U103" s="76">
        <v>0</v>
      </c>
      <c r="V103" s="77" t="s">
        <v>157</v>
      </c>
      <c r="W103" s="77" t="s">
        <v>157</v>
      </c>
      <c r="X103" s="77">
        <v>30</v>
      </c>
      <c r="Y103" s="99">
        <v>1</v>
      </c>
      <c r="Z103" s="99">
        <v>1</v>
      </c>
      <c r="AA103" s="77">
        <v>0</v>
      </c>
      <c r="AB103" s="99">
        <v>1</v>
      </c>
      <c r="AC103" s="78">
        <v>0</v>
      </c>
      <c r="AD103" s="78">
        <v>1</v>
      </c>
      <c r="AE103" s="79">
        <f t="shared" si="13"/>
        <v>6</v>
      </c>
      <c r="AF103" s="8"/>
      <c r="AH103" s="8"/>
      <c r="AI103" s="8"/>
      <c r="AJ103" s="8"/>
      <c r="AK103" s="8"/>
      <c r="AL103" s="8"/>
      <c r="AM103" s="8"/>
      <c r="AN103" s="8"/>
      <c r="AO103" s="8"/>
      <c r="AP103" s="8"/>
      <c r="AQ103" s="8"/>
      <c r="AR103" s="8"/>
      <c r="AS103" s="8"/>
      <c r="AT103" s="8"/>
      <c r="AU103" s="8"/>
      <c r="AV103" s="8"/>
      <c r="AW103" s="8"/>
      <c r="AX103" s="8"/>
      <c r="AY103" s="8"/>
    </row>
    <row r="104" spans="1:51" ht="49.5" customHeight="1">
      <c r="A104" s="83" t="s">
        <v>121</v>
      </c>
      <c r="B104" s="74" t="s">
        <v>250</v>
      </c>
      <c r="C104" s="84" t="s">
        <v>26</v>
      </c>
      <c r="D104" s="84" t="s">
        <v>124</v>
      </c>
      <c r="E104" s="84" t="s">
        <v>99</v>
      </c>
      <c r="F104" s="84" t="s">
        <v>185</v>
      </c>
      <c r="G104" s="78">
        <v>2009</v>
      </c>
      <c r="H104" s="98">
        <v>1</v>
      </c>
      <c r="I104" s="77">
        <v>40.5</v>
      </c>
      <c r="J104" s="77">
        <v>40.5</v>
      </c>
      <c r="K104" s="77">
        <v>3</v>
      </c>
      <c r="L104" s="98">
        <v>1</v>
      </c>
      <c r="M104" s="98">
        <v>1</v>
      </c>
      <c r="N104" s="78" t="s">
        <v>168</v>
      </c>
      <c r="O104" s="78" t="s">
        <v>168</v>
      </c>
      <c r="P104" s="76">
        <v>0</v>
      </c>
      <c r="Q104" s="76">
        <v>0</v>
      </c>
      <c r="R104" s="78"/>
      <c r="S104" s="76">
        <v>0</v>
      </c>
      <c r="T104" s="76">
        <v>0</v>
      </c>
      <c r="U104" s="76">
        <v>0</v>
      </c>
      <c r="V104" s="77" t="s">
        <v>157</v>
      </c>
      <c r="W104" s="77" t="s">
        <v>157</v>
      </c>
      <c r="X104" s="77">
        <v>30</v>
      </c>
      <c r="Y104" s="99">
        <v>1</v>
      </c>
      <c r="Z104" s="99">
        <v>1</v>
      </c>
      <c r="AA104" s="78">
        <v>0</v>
      </c>
      <c r="AB104" s="78">
        <v>0</v>
      </c>
      <c r="AC104" s="99">
        <v>1</v>
      </c>
      <c r="AD104" s="78">
        <v>1</v>
      </c>
      <c r="AE104" s="79">
        <f t="shared" si="13"/>
        <v>6</v>
      </c>
      <c r="AF104" s="8"/>
      <c r="AH104" s="8"/>
      <c r="AI104" s="8"/>
      <c r="AJ104" s="8"/>
      <c r="AK104" s="8"/>
      <c r="AL104" s="8"/>
      <c r="AM104" s="8"/>
      <c r="AN104" s="8"/>
      <c r="AO104" s="8"/>
      <c r="AP104" s="8"/>
      <c r="AQ104" s="8"/>
      <c r="AR104" s="8"/>
      <c r="AS104" s="8"/>
      <c r="AT104" s="8"/>
      <c r="AU104" s="8"/>
      <c r="AV104" s="8"/>
      <c r="AW104" s="8"/>
      <c r="AX104" s="8"/>
      <c r="AY104" s="8"/>
    </row>
    <row r="105" spans="1:51" ht="49.5" customHeight="1">
      <c r="A105" s="73" t="s">
        <v>125</v>
      </c>
      <c r="B105" s="74" t="s">
        <v>251</v>
      </c>
      <c r="C105" s="74" t="s">
        <v>21</v>
      </c>
      <c r="D105" s="74" t="s">
        <v>126</v>
      </c>
      <c r="E105" s="74" t="s">
        <v>23</v>
      </c>
      <c r="F105" s="74"/>
      <c r="G105" s="75">
        <v>2004</v>
      </c>
      <c r="H105" s="98">
        <v>1</v>
      </c>
      <c r="I105" s="74">
        <v>29.5</v>
      </c>
      <c r="J105" s="74">
        <v>29.5</v>
      </c>
      <c r="K105" s="74"/>
      <c r="L105" s="76">
        <v>0</v>
      </c>
      <c r="M105" s="76">
        <v>0</v>
      </c>
      <c r="N105" s="75">
        <v>4</v>
      </c>
      <c r="O105" s="75">
        <v>4</v>
      </c>
      <c r="P105" s="76">
        <v>0</v>
      </c>
      <c r="Q105" s="76">
        <v>0</v>
      </c>
      <c r="R105" s="75"/>
      <c r="S105" s="76">
        <v>0</v>
      </c>
      <c r="T105" s="76">
        <v>0</v>
      </c>
      <c r="U105" s="76">
        <v>0</v>
      </c>
      <c r="V105" s="82" t="s">
        <v>168</v>
      </c>
      <c r="W105" s="82" t="s">
        <v>168</v>
      </c>
      <c r="X105" s="77" t="str">
        <f t="shared" si="14"/>
        <v>.</v>
      </c>
      <c r="Y105" s="78">
        <v>0</v>
      </c>
      <c r="Z105" s="78">
        <v>0</v>
      </c>
      <c r="AA105" s="75">
        <f>(4.99+30)/2</f>
        <v>17.495000000000001</v>
      </c>
      <c r="AB105" s="78">
        <v>0</v>
      </c>
      <c r="AC105" s="78">
        <v>0</v>
      </c>
      <c r="AD105" s="78">
        <v>1</v>
      </c>
      <c r="AE105" s="79">
        <f t="shared" si="13"/>
        <v>1</v>
      </c>
      <c r="AF105" s="8"/>
      <c r="AH105" s="8"/>
      <c r="AI105" s="8"/>
      <c r="AJ105" s="8"/>
      <c r="AK105" s="8"/>
      <c r="AL105" s="8"/>
      <c r="AM105" s="8"/>
      <c r="AN105" s="8"/>
      <c r="AO105" s="8"/>
      <c r="AP105" s="8"/>
      <c r="AQ105" s="8"/>
      <c r="AR105" s="8"/>
      <c r="AS105" s="8"/>
      <c r="AT105" s="8"/>
      <c r="AU105" s="8"/>
      <c r="AV105" s="8"/>
      <c r="AW105" s="8"/>
      <c r="AX105" s="8"/>
      <c r="AY105" s="8"/>
    </row>
    <row r="106" spans="1:51" ht="49.5" customHeight="1">
      <c r="A106" s="80" t="s">
        <v>125</v>
      </c>
      <c r="B106" s="74" t="s">
        <v>251</v>
      </c>
      <c r="C106" s="81" t="s">
        <v>34</v>
      </c>
      <c r="D106" s="81" t="s">
        <v>127</v>
      </c>
      <c r="E106" s="81" t="s">
        <v>23</v>
      </c>
      <c r="F106" s="81"/>
      <c r="G106" s="82">
        <v>1992</v>
      </c>
      <c r="H106" s="98">
        <v>1</v>
      </c>
      <c r="I106" s="78" t="s">
        <v>168</v>
      </c>
      <c r="J106" s="82" t="s">
        <v>168</v>
      </c>
      <c r="K106" s="81"/>
      <c r="L106" s="76">
        <v>0</v>
      </c>
      <c r="M106" s="76">
        <v>0</v>
      </c>
      <c r="N106" s="78" t="s">
        <v>168</v>
      </c>
      <c r="O106" s="82" t="s">
        <v>168</v>
      </c>
      <c r="P106" s="76">
        <v>0</v>
      </c>
      <c r="Q106" s="76">
        <v>0</v>
      </c>
      <c r="R106" s="82"/>
      <c r="S106" s="76">
        <v>0</v>
      </c>
      <c r="T106" s="76">
        <v>0</v>
      </c>
      <c r="U106" s="76">
        <v>0</v>
      </c>
      <c r="V106" s="77">
        <v>15</v>
      </c>
      <c r="W106" s="77">
        <v>15</v>
      </c>
      <c r="X106" s="77">
        <f t="shared" si="14"/>
        <v>15</v>
      </c>
      <c r="Y106" s="99">
        <v>1</v>
      </c>
      <c r="Z106" s="99">
        <v>1</v>
      </c>
      <c r="AA106" s="75" t="s">
        <v>168</v>
      </c>
      <c r="AB106" s="78">
        <v>0</v>
      </c>
      <c r="AC106" s="99">
        <v>1</v>
      </c>
      <c r="AD106" s="78">
        <v>1</v>
      </c>
      <c r="AE106" s="79">
        <f t="shared" si="13"/>
        <v>4</v>
      </c>
      <c r="AF106" s="8"/>
      <c r="AH106" s="8"/>
      <c r="AI106" s="8"/>
      <c r="AJ106" s="8"/>
      <c r="AK106" s="8"/>
      <c r="AL106" s="8"/>
      <c r="AM106" s="8"/>
      <c r="AN106" s="8"/>
      <c r="AO106" s="8"/>
      <c r="AP106" s="8"/>
      <c r="AQ106" s="8"/>
      <c r="AR106" s="8"/>
      <c r="AS106" s="8"/>
      <c r="AT106" s="8"/>
      <c r="AU106" s="8"/>
      <c r="AV106" s="8"/>
      <c r="AW106" s="8"/>
      <c r="AX106" s="8"/>
      <c r="AY106" s="8"/>
    </row>
    <row r="107" spans="1:51" ht="49.5" customHeight="1">
      <c r="A107" s="83" t="s">
        <v>125</v>
      </c>
      <c r="B107" s="74" t="s">
        <v>251</v>
      </c>
      <c r="C107" s="84" t="s">
        <v>26</v>
      </c>
      <c r="D107" s="84" t="s">
        <v>128</v>
      </c>
      <c r="E107" s="84" t="s">
        <v>129</v>
      </c>
      <c r="F107" s="84" t="s">
        <v>178</v>
      </c>
      <c r="G107" s="78">
        <v>2009</v>
      </c>
      <c r="H107" s="76">
        <v>0</v>
      </c>
      <c r="I107" s="78" t="s">
        <v>168</v>
      </c>
      <c r="J107" s="74">
        <v>29.5</v>
      </c>
      <c r="K107" s="78"/>
      <c r="L107" s="76">
        <v>0</v>
      </c>
      <c r="M107" s="76">
        <v>0</v>
      </c>
      <c r="N107" s="78" t="s">
        <v>168</v>
      </c>
      <c r="O107" s="78">
        <v>4</v>
      </c>
      <c r="P107" s="76">
        <v>0</v>
      </c>
      <c r="Q107" s="76">
        <v>0</v>
      </c>
      <c r="R107" s="78"/>
      <c r="S107" s="76">
        <v>0</v>
      </c>
      <c r="T107" s="76">
        <v>0</v>
      </c>
      <c r="U107" s="76">
        <v>0</v>
      </c>
      <c r="V107" s="77" t="s">
        <v>157</v>
      </c>
      <c r="W107" s="77" t="s">
        <v>157</v>
      </c>
      <c r="X107" s="77">
        <v>30</v>
      </c>
      <c r="Y107" s="78">
        <v>1</v>
      </c>
      <c r="Z107" s="78">
        <v>0</v>
      </c>
      <c r="AA107" s="75" t="s">
        <v>168</v>
      </c>
      <c r="AB107" s="78">
        <v>0</v>
      </c>
      <c r="AC107" s="78">
        <v>1</v>
      </c>
      <c r="AD107" s="78">
        <v>1</v>
      </c>
      <c r="AE107" s="79">
        <f t="shared" si="13"/>
        <v>2</v>
      </c>
      <c r="AF107" s="8"/>
      <c r="AH107" s="8"/>
      <c r="AI107" s="8"/>
      <c r="AJ107" s="8"/>
      <c r="AK107" s="8"/>
      <c r="AL107" s="8"/>
      <c r="AM107" s="8"/>
      <c r="AN107" s="8"/>
      <c r="AO107" s="8"/>
      <c r="AP107" s="8"/>
      <c r="AQ107" s="8"/>
      <c r="AR107" s="8"/>
      <c r="AS107" s="8"/>
      <c r="AT107" s="8"/>
      <c r="AU107" s="8"/>
      <c r="AV107" s="8"/>
      <c r="AW107" s="8"/>
      <c r="AX107" s="8"/>
      <c r="AY107" s="8"/>
    </row>
    <row r="108" spans="1:51" ht="49.5" customHeight="1">
      <c r="A108" s="83" t="s">
        <v>125</v>
      </c>
      <c r="B108" s="74" t="s">
        <v>251</v>
      </c>
      <c r="C108" s="84" t="s">
        <v>26</v>
      </c>
      <c r="D108" s="84" t="s">
        <v>128</v>
      </c>
      <c r="E108" s="84" t="s">
        <v>30</v>
      </c>
      <c r="F108" s="84" t="s">
        <v>178</v>
      </c>
      <c r="G108" s="78">
        <v>2004</v>
      </c>
      <c r="H108" s="76">
        <v>1</v>
      </c>
      <c r="I108" s="78" t="s">
        <v>168</v>
      </c>
      <c r="J108" s="74">
        <v>29.5</v>
      </c>
      <c r="K108" s="78"/>
      <c r="L108" s="76">
        <v>0</v>
      </c>
      <c r="M108" s="76">
        <v>0</v>
      </c>
      <c r="N108" s="78" t="s">
        <v>168</v>
      </c>
      <c r="O108" s="78">
        <v>4</v>
      </c>
      <c r="P108" s="76">
        <v>0</v>
      </c>
      <c r="Q108" s="76">
        <v>0</v>
      </c>
      <c r="R108" s="78"/>
      <c r="S108" s="76">
        <v>0</v>
      </c>
      <c r="T108" s="76">
        <v>0</v>
      </c>
      <c r="U108" s="76">
        <v>0</v>
      </c>
      <c r="V108" s="77" t="s">
        <v>157</v>
      </c>
      <c r="W108" s="77" t="s">
        <v>157</v>
      </c>
      <c r="X108" s="77">
        <v>30</v>
      </c>
      <c r="Y108" s="78">
        <v>1</v>
      </c>
      <c r="Z108" s="78">
        <v>0</v>
      </c>
      <c r="AA108" s="75" t="s">
        <v>168</v>
      </c>
      <c r="AB108" s="78">
        <v>0</v>
      </c>
      <c r="AC108" s="78">
        <v>1</v>
      </c>
      <c r="AD108" s="78">
        <v>1</v>
      </c>
      <c r="AE108" s="79">
        <f t="shared" si="13"/>
        <v>3</v>
      </c>
      <c r="AF108" s="8"/>
      <c r="AH108" s="8"/>
      <c r="AI108" s="8"/>
      <c r="AJ108" s="8"/>
      <c r="AK108" s="8"/>
      <c r="AL108" s="8"/>
      <c r="AM108" s="8"/>
      <c r="AN108" s="8"/>
      <c r="AO108" s="8"/>
      <c r="AP108" s="8"/>
      <c r="AQ108" s="8"/>
      <c r="AR108" s="8"/>
      <c r="AS108" s="8"/>
      <c r="AT108" s="8"/>
      <c r="AU108" s="8"/>
      <c r="AV108" s="8"/>
      <c r="AW108" s="8"/>
      <c r="AX108" s="8"/>
      <c r="AY108" s="8"/>
    </row>
    <row r="109" spans="1:51" ht="49.5" customHeight="1">
      <c r="A109" s="83" t="s">
        <v>125</v>
      </c>
      <c r="B109" s="74" t="s">
        <v>251</v>
      </c>
      <c r="C109" s="84" t="s">
        <v>26</v>
      </c>
      <c r="D109" s="84" t="s">
        <v>128</v>
      </c>
      <c r="E109" s="84" t="s">
        <v>130</v>
      </c>
      <c r="F109" s="84" t="s">
        <v>178</v>
      </c>
      <c r="G109" s="78">
        <v>2002</v>
      </c>
      <c r="H109" s="76">
        <v>0</v>
      </c>
      <c r="I109" s="77">
        <v>20</v>
      </c>
      <c r="J109" s="77">
        <v>20</v>
      </c>
      <c r="K109" s="77"/>
      <c r="L109" s="76">
        <v>1</v>
      </c>
      <c r="M109" s="76">
        <v>0</v>
      </c>
      <c r="N109" s="78" t="s">
        <v>168</v>
      </c>
      <c r="O109" s="78">
        <v>4</v>
      </c>
      <c r="P109" s="76">
        <v>0</v>
      </c>
      <c r="Q109" s="76">
        <v>0</v>
      </c>
      <c r="R109" s="78"/>
      <c r="S109" s="76">
        <v>0</v>
      </c>
      <c r="T109" s="76">
        <v>0</v>
      </c>
      <c r="U109" s="76">
        <v>0</v>
      </c>
      <c r="V109" s="77" t="s">
        <v>157</v>
      </c>
      <c r="W109" s="77" t="s">
        <v>157</v>
      </c>
      <c r="X109" s="77">
        <v>30</v>
      </c>
      <c r="Y109" s="78">
        <v>1</v>
      </c>
      <c r="Z109" s="78">
        <v>0</v>
      </c>
      <c r="AA109" s="82" t="s">
        <v>168</v>
      </c>
      <c r="AB109" s="78">
        <v>0</v>
      </c>
      <c r="AC109" s="78">
        <v>0</v>
      </c>
      <c r="AD109" s="78">
        <v>1</v>
      </c>
      <c r="AE109" s="79">
        <f t="shared" si="13"/>
        <v>2</v>
      </c>
      <c r="AF109" s="8"/>
      <c r="AH109" s="8"/>
      <c r="AI109" s="8"/>
      <c r="AJ109" s="8"/>
      <c r="AK109" s="8"/>
      <c r="AL109" s="8"/>
      <c r="AM109" s="8"/>
      <c r="AN109" s="8"/>
      <c r="AO109" s="8"/>
      <c r="AP109" s="8"/>
      <c r="AQ109" s="8"/>
      <c r="AR109" s="8"/>
      <c r="AS109" s="8"/>
      <c r="AT109" s="8"/>
      <c r="AU109" s="8"/>
      <c r="AV109" s="8"/>
      <c r="AW109" s="8"/>
      <c r="AX109" s="8"/>
      <c r="AY109" s="8"/>
    </row>
    <row r="110" spans="1:51" ht="49.5" customHeight="1">
      <c r="A110" s="83" t="s">
        <v>125</v>
      </c>
      <c r="B110" s="74" t="s">
        <v>251</v>
      </c>
      <c r="C110" s="84" t="s">
        <v>26</v>
      </c>
      <c r="D110" s="84" t="s">
        <v>128</v>
      </c>
      <c r="E110" s="84" t="s">
        <v>131</v>
      </c>
      <c r="F110" s="84" t="s">
        <v>178</v>
      </c>
      <c r="G110" s="78">
        <v>1998</v>
      </c>
      <c r="H110" s="76">
        <v>1</v>
      </c>
      <c r="I110" s="78" t="s">
        <v>168</v>
      </c>
      <c r="J110" s="78">
        <v>29.5</v>
      </c>
      <c r="K110" s="78"/>
      <c r="L110" s="76">
        <v>0</v>
      </c>
      <c r="M110" s="76">
        <v>0</v>
      </c>
      <c r="N110" s="78" t="s">
        <v>168</v>
      </c>
      <c r="O110" s="78">
        <v>4</v>
      </c>
      <c r="P110" s="76">
        <v>0</v>
      </c>
      <c r="Q110" s="76">
        <v>0</v>
      </c>
      <c r="R110" s="78"/>
      <c r="S110" s="76">
        <v>0</v>
      </c>
      <c r="T110" s="76">
        <v>0</v>
      </c>
      <c r="U110" s="76">
        <v>0</v>
      </c>
      <c r="V110" s="77" t="s">
        <v>157</v>
      </c>
      <c r="W110" s="77" t="s">
        <v>157</v>
      </c>
      <c r="X110" s="77">
        <v>30</v>
      </c>
      <c r="Y110" s="78">
        <v>1</v>
      </c>
      <c r="Z110" s="78">
        <v>0</v>
      </c>
      <c r="AA110" s="82" t="s">
        <v>168</v>
      </c>
      <c r="AB110" s="78">
        <v>0</v>
      </c>
      <c r="AC110" s="78">
        <v>0</v>
      </c>
      <c r="AD110" s="78">
        <v>1</v>
      </c>
      <c r="AE110" s="79">
        <f t="shared" si="13"/>
        <v>2</v>
      </c>
      <c r="AF110" s="8"/>
      <c r="AH110" s="8"/>
      <c r="AI110" s="8"/>
      <c r="AJ110" s="8"/>
      <c r="AK110" s="8"/>
      <c r="AL110" s="8"/>
      <c r="AM110" s="8"/>
      <c r="AN110" s="8"/>
      <c r="AO110" s="8"/>
      <c r="AP110" s="8"/>
      <c r="AQ110" s="8"/>
      <c r="AR110" s="8"/>
      <c r="AS110" s="8"/>
      <c r="AT110" s="8"/>
      <c r="AU110" s="8"/>
      <c r="AV110" s="8"/>
      <c r="AW110" s="8"/>
      <c r="AX110" s="8"/>
      <c r="AY110" s="8"/>
    </row>
    <row r="111" spans="1:51" ht="49.5" customHeight="1">
      <c r="A111" s="83" t="s">
        <v>125</v>
      </c>
      <c r="B111" s="74" t="s">
        <v>251</v>
      </c>
      <c r="C111" s="84" t="s">
        <v>26</v>
      </c>
      <c r="D111" s="84" t="s">
        <v>128</v>
      </c>
      <c r="E111" s="84" t="s">
        <v>105</v>
      </c>
      <c r="F111" s="84" t="s">
        <v>178</v>
      </c>
      <c r="G111" s="78">
        <v>1998</v>
      </c>
      <c r="H111" s="76">
        <v>1</v>
      </c>
      <c r="I111" s="78" t="s">
        <v>168</v>
      </c>
      <c r="J111" s="78">
        <v>29.5</v>
      </c>
      <c r="K111" s="78"/>
      <c r="L111" s="76">
        <v>0</v>
      </c>
      <c r="M111" s="76">
        <v>0</v>
      </c>
      <c r="N111" s="78" t="s">
        <v>168</v>
      </c>
      <c r="O111" s="78">
        <v>4</v>
      </c>
      <c r="P111" s="76">
        <v>0</v>
      </c>
      <c r="Q111" s="76">
        <v>0</v>
      </c>
      <c r="R111" s="78"/>
      <c r="S111" s="76">
        <v>0</v>
      </c>
      <c r="T111" s="76">
        <v>0</v>
      </c>
      <c r="U111" s="76">
        <v>0</v>
      </c>
      <c r="V111" s="77" t="s">
        <v>157</v>
      </c>
      <c r="W111" s="77" t="s">
        <v>157</v>
      </c>
      <c r="X111" s="77">
        <v>30</v>
      </c>
      <c r="Y111" s="78">
        <v>1</v>
      </c>
      <c r="Z111" s="78">
        <v>0</v>
      </c>
      <c r="AA111" s="82" t="s">
        <v>168</v>
      </c>
      <c r="AB111" s="78">
        <v>0</v>
      </c>
      <c r="AC111" s="78">
        <v>0</v>
      </c>
      <c r="AD111" s="78">
        <v>1</v>
      </c>
      <c r="AE111" s="79">
        <f t="shared" si="13"/>
        <v>2</v>
      </c>
      <c r="AF111" s="8"/>
      <c r="AH111" s="8"/>
      <c r="AI111" s="8"/>
      <c r="AJ111" s="8"/>
      <c r="AK111" s="8"/>
      <c r="AL111" s="8"/>
      <c r="AM111" s="8"/>
      <c r="AN111" s="8"/>
      <c r="AO111" s="8"/>
      <c r="AP111" s="8"/>
      <c r="AQ111" s="8"/>
      <c r="AR111" s="8"/>
      <c r="AS111" s="8"/>
      <c r="AT111" s="8"/>
      <c r="AU111" s="8"/>
      <c r="AV111" s="8"/>
      <c r="AW111" s="8"/>
      <c r="AX111" s="8"/>
      <c r="AY111" s="8"/>
    </row>
    <row r="112" spans="1:51" ht="49.5" customHeight="1">
      <c r="A112" s="73" t="s">
        <v>132</v>
      </c>
      <c r="B112" s="74" t="s">
        <v>249</v>
      </c>
      <c r="C112" s="75" t="s">
        <v>21</v>
      </c>
      <c r="D112" s="75" t="s">
        <v>133</v>
      </c>
      <c r="E112" s="75" t="s">
        <v>23</v>
      </c>
      <c r="F112" s="75"/>
      <c r="G112" s="75">
        <v>1997</v>
      </c>
      <c r="H112" s="76">
        <v>1</v>
      </c>
      <c r="I112" s="77">
        <v>35</v>
      </c>
      <c r="J112" s="77">
        <v>35</v>
      </c>
      <c r="K112" s="77"/>
      <c r="L112" s="76">
        <v>1</v>
      </c>
      <c r="M112" s="76">
        <v>1</v>
      </c>
      <c r="N112" s="77">
        <v>4</v>
      </c>
      <c r="O112" s="77">
        <v>4</v>
      </c>
      <c r="P112" s="76">
        <v>1</v>
      </c>
      <c r="Q112" s="76">
        <v>0</v>
      </c>
      <c r="R112" s="75"/>
      <c r="S112" s="76">
        <v>0</v>
      </c>
      <c r="T112" s="76">
        <v>0</v>
      </c>
      <c r="U112" s="76">
        <v>0</v>
      </c>
      <c r="V112" s="82" t="s">
        <v>168</v>
      </c>
      <c r="W112" s="82" t="s">
        <v>168</v>
      </c>
      <c r="X112" s="77" t="str">
        <f t="shared" si="14"/>
        <v>.</v>
      </c>
      <c r="Y112" s="78">
        <v>0</v>
      </c>
      <c r="Z112" s="78">
        <v>0</v>
      </c>
      <c r="AA112" s="75">
        <v>0</v>
      </c>
      <c r="AB112" s="78">
        <v>0</v>
      </c>
      <c r="AC112" s="78">
        <v>0</v>
      </c>
      <c r="AD112" s="78">
        <v>1</v>
      </c>
      <c r="AE112" s="79">
        <f t="shared" si="13"/>
        <v>4</v>
      </c>
      <c r="AF112" s="8"/>
      <c r="AH112" s="8"/>
      <c r="AI112" s="8"/>
      <c r="AJ112" s="8"/>
      <c r="AK112" s="8"/>
      <c r="AL112" s="8"/>
      <c r="AM112" s="8"/>
      <c r="AN112" s="8"/>
      <c r="AO112" s="8"/>
      <c r="AP112" s="8"/>
      <c r="AQ112" s="8"/>
      <c r="AR112" s="8"/>
      <c r="AS112" s="8"/>
      <c r="AT112" s="8"/>
      <c r="AU112" s="8"/>
      <c r="AV112" s="8"/>
      <c r="AW112" s="8"/>
      <c r="AX112" s="8"/>
      <c r="AY112" s="8"/>
    </row>
    <row r="113" spans="1:51" ht="49.5" customHeight="1">
      <c r="A113" s="80" t="s">
        <v>132</v>
      </c>
      <c r="B113" s="74" t="s">
        <v>249</v>
      </c>
      <c r="C113" s="82" t="s">
        <v>34</v>
      </c>
      <c r="D113" s="82" t="s">
        <v>134</v>
      </c>
      <c r="E113" s="82" t="s">
        <v>23</v>
      </c>
      <c r="F113" s="82"/>
      <c r="G113" s="82">
        <v>1995</v>
      </c>
      <c r="H113" s="76">
        <v>1</v>
      </c>
      <c r="I113" s="78" t="s">
        <v>168</v>
      </c>
      <c r="J113" s="82" t="s">
        <v>168</v>
      </c>
      <c r="K113" s="82"/>
      <c r="L113" s="76">
        <v>0</v>
      </c>
      <c r="M113" s="76">
        <v>1</v>
      </c>
      <c r="N113" s="77">
        <v>5</v>
      </c>
      <c r="O113" s="77">
        <v>5</v>
      </c>
      <c r="P113" s="76">
        <v>1</v>
      </c>
      <c r="Q113" s="76">
        <v>0</v>
      </c>
      <c r="R113" s="82"/>
      <c r="S113" s="76">
        <v>0</v>
      </c>
      <c r="T113" s="76">
        <v>0</v>
      </c>
      <c r="U113" s="76">
        <v>0</v>
      </c>
      <c r="V113" s="77">
        <v>25</v>
      </c>
      <c r="W113" s="77">
        <v>25</v>
      </c>
      <c r="X113" s="77">
        <f t="shared" si="14"/>
        <v>25</v>
      </c>
      <c r="Y113" s="78">
        <v>1</v>
      </c>
      <c r="Z113" s="78">
        <v>0</v>
      </c>
      <c r="AA113" s="82" t="s">
        <v>168</v>
      </c>
      <c r="AB113" s="78">
        <v>0</v>
      </c>
      <c r="AC113" s="78">
        <v>0</v>
      </c>
      <c r="AD113" s="78">
        <v>1</v>
      </c>
      <c r="AE113" s="79">
        <f t="shared" si="13"/>
        <v>4</v>
      </c>
      <c r="AF113" s="8"/>
      <c r="AH113" s="8"/>
      <c r="AI113" s="8"/>
      <c r="AJ113" s="8"/>
      <c r="AK113" s="8"/>
      <c r="AL113" s="8"/>
      <c r="AM113" s="8"/>
      <c r="AN113" s="8"/>
      <c r="AO113" s="8"/>
      <c r="AP113" s="8"/>
      <c r="AQ113" s="8"/>
      <c r="AR113" s="8"/>
      <c r="AS113" s="8"/>
      <c r="AT113" s="8"/>
      <c r="AU113" s="8"/>
      <c r="AV113" s="8"/>
      <c r="AW113" s="8"/>
      <c r="AX113" s="8"/>
      <c r="AY113" s="8"/>
    </row>
    <row r="114" spans="1:51" ht="49.5" customHeight="1">
      <c r="A114" s="80" t="s">
        <v>132</v>
      </c>
      <c r="B114" s="74" t="s">
        <v>249</v>
      </c>
      <c r="C114" s="82" t="s">
        <v>55</v>
      </c>
      <c r="D114" s="82" t="s">
        <v>135</v>
      </c>
      <c r="E114" s="82" t="s">
        <v>23</v>
      </c>
      <c r="F114" s="82"/>
      <c r="G114" s="82">
        <v>1987</v>
      </c>
      <c r="H114" s="76">
        <v>0</v>
      </c>
      <c r="I114" s="78" t="s">
        <v>168</v>
      </c>
      <c r="J114" s="82" t="s">
        <v>168</v>
      </c>
      <c r="K114" s="77">
        <v>8</v>
      </c>
      <c r="L114" s="76">
        <v>1</v>
      </c>
      <c r="M114" s="76">
        <v>0</v>
      </c>
      <c r="N114" s="78" t="s">
        <v>168</v>
      </c>
      <c r="O114" s="82">
        <v>5</v>
      </c>
      <c r="P114" s="76">
        <v>0</v>
      </c>
      <c r="Q114" s="76">
        <v>0</v>
      </c>
      <c r="R114" s="82"/>
      <c r="S114" s="76">
        <v>0</v>
      </c>
      <c r="T114" s="78">
        <v>1</v>
      </c>
      <c r="U114" s="78">
        <v>1</v>
      </c>
      <c r="V114" s="82" t="s">
        <v>168</v>
      </c>
      <c r="W114" s="82" t="s">
        <v>168</v>
      </c>
      <c r="X114" s="77" t="str">
        <f t="shared" si="14"/>
        <v>.</v>
      </c>
      <c r="Y114" s="78">
        <v>0</v>
      </c>
      <c r="Z114" s="78">
        <v>0</v>
      </c>
      <c r="AA114" s="82" t="s">
        <v>168</v>
      </c>
      <c r="AB114" s="78">
        <v>0</v>
      </c>
      <c r="AC114" s="78">
        <v>0</v>
      </c>
      <c r="AD114" s="78">
        <v>1</v>
      </c>
      <c r="AE114" s="79">
        <f t="shared" si="13"/>
        <v>3</v>
      </c>
      <c r="AF114" s="8"/>
      <c r="AH114" s="8"/>
      <c r="AI114" s="8"/>
      <c r="AJ114" s="68"/>
      <c r="AK114" s="68"/>
      <c r="AL114" s="68"/>
      <c r="AM114" s="68"/>
      <c r="AN114" s="68"/>
      <c r="AO114" s="68"/>
      <c r="AP114" s="68"/>
      <c r="AQ114" s="68"/>
      <c r="AR114" s="68"/>
      <c r="AS114" s="68"/>
      <c r="AT114" s="68"/>
      <c r="AU114" s="68"/>
      <c r="AV114" s="68"/>
      <c r="AW114" s="68"/>
      <c r="AX114" s="68"/>
      <c r="AY114" s="68"/>
    </row>
    <row r="115" spans="1:51" ht="49.5" customHeight="1">
      <c r="A115" s="93" t="s">
        <v>132</v>
      </c>
      <c r="B115" s="74" t="s">
        <v>249</v>
      </c>
      <c r="C115" s="78" t="s">
        <v>26</v>
      </c>
      <c r="D115" s="100" t="s">
        <v>136</v>
      </c>
      <c r="E115" s="78" t="s">
        <v>137</v>
      </c>
      <c r="F115" s="78" t="s">
        <v>178</v>
      </c>
      <c r="G115" s="78">
        <v>2011</v>
      </c>
      <c r="H115" s="76">
        <v>0</v>
      </c>
      <c r="I115" s="78" t="s">
        <v>168</v>
      </c>
      <c r="J115" s="101">
        <v>35</v>
      </c>
      <c r="K115" s="102"/>
      <c r="L115" s="76">
        <v>0</v>
      </c>
      <c r="M115" s="76">
        <v>0</v>
      </c>
      <c r="N115" s="78" t="s">
        <v>168</v>
      </c>
      <c r="O115" s="78">
        <v>5</v>
      </c>
      <c r="P115" s="76">
        <v>0</v>
      </c>
      <c r="Q115" s="76">
        <v>0</v>
      </c>
      <c r="R115" s="78"/>
      <c r="S115" s="76">
        <v>0</v>
      </c>
      <c r="T115" s="76">
        <v>0</v>
      </c>
      <c r="U115" s="76">
        <v>0</v>
      </c>
      <c r="V115" s="78" t="s">
        <v>168</v>
      </c>
      <c r="W115" s="78">
        <v>25</v>
      </c>
      <c r="X115" s="78">
        <v>25</v>
      </c>
      <c r="Y115" s="78">
        <v>0</v>
      </c>
      <c r="Z115" s="78">
        <v>0</v>
      </c>
      <c r="AA115" s="82" t="s">
        <v>168</v>
      </c>
      <c r="AB115" s="78">
        <v>0</v>
      </c>
      <c r="AC115" s="78">
        <v>0</v>
      </c>
      <c r="AD115" s="78">
        <f t="shared" si="9"/>
        <v>0</v>
      </c>
      <c r="AE115" s="79">
        <f t="shared" si="13"/>
        <v>0</v>
      </c>
      <c r="AF115" s="8"/>
      <c r="AH115" s="8"/>
      <c r="AI115" s="8"/>
      <c r="AJ115" s="8"/>
      <c r="AK115" s="8"/>
      <c r="AL115" s="8"/>
      <c r="AM115" s="8"/>
      <c r="AN115" s="8"/>
      <c r="AO115" s="8"/>
      <c r="AP115" s="8"/>
      <c r="AQ115" s="8"/>
      <c r="AR115" s="8"/>
      <c r="AS115" s="8"/>
      <c r="AT115" s="8"/>
      <c r="AU115" s="8"/>
      <c r="AV115" s="8"/>
      <c r="AW115" s="8"/>
      <c r="AX115" s="8"/>
      <c r="AY115" s="8"/>
    </row>
    <row r="116" spans="1:51" ht="49.5" customHeight="1">
      <c r="A116" s="83" t="s">
        <v>132</v>
      </c>
      <c r="B116" s="74" t="s">
        <v>249</v>
      </c>
      <c r="C116" s="84" t="s">
        <v>26</v>
      </c>
      <c r="D116" s="100" t="s">
        <v>136</v>
      </c>
      <c r="E116" s="78" t="s">
        <v>138</v>
      </c>
      <c r="F116" s="78" t="s">
        <v>178</v>
      </c>
      <c r="G116" s="78">
        <v>2009</v>
      </c>
      <c r="H116" s="76">
        <v>0</v>
      </c>
      <c r="I116" s="78" t="s">
        <v>168</v>
      </c>
      <c r="J116" s="78">
        <v>35</v>
      </c>
      <c r="K116" s="78"/>
      <c r="L116" s="76">
        <v>0</v>
      </c>
      <c r="M116" s="76">
        <v>0</v>
      </c>
      <c r="N116" s="78" t="s">
        <v>168</v>
      </c>
      <c r="O116" s="78">
        <v>5</v>
      </c>
      <c r="P116" s="76">
        <v>0</v>
      </c>
      <c r="Q116" s="76">
        <v>0</v>
      </c>
      <c r="R116" s="78"/>
      <c r="S116" s="76">
        <v>0</v>
      </c>
      <c r="T116" s="76">
        <v>0</v>
      </c>
      <c r="U116" s="76">
        <v>0</v>
      </c>
      <c r="V116" s="78" t="s">
        <v>168</v>
      </c>
      <c r="W116" s="78">
        <v>25</v>
      </c>
      <c r="X116" s="78">
        <v>25</v>
      </c>
      <c r="Y116" s="78">
        <v>0</v>
      </c>
      <c r="Z116" s="78">
        <v>0</v>
      </c>
      <c r="AA116" s="82" t="s">
        <v>168</v>
      </c>
      <c r="AB116" s="78">
        <v>0</v>
      </c>
      <c r="AC116" s="78">
        <v>0</v>
      </c>
      <c r="AD116" s="78">
        <f t="shared" si="9"/>
        <v>0</v>
      </c>
      <c r="AE116" s="79">
        <f t="shared" si="13"/>
        <v>0</v>
      </c>
      <c r="AF116" s="8"/>
      <c r="AH116" s="8"/>
      <c r="AI116" s="8"/>
      <c r="AJ116" s="8"/>
      <c r="AK116" s="8"/>
      <c r="AL116" s="8"/>
      <c r="AM116" s="8"/>
      <c r="AN116" s="8"/>
      <c r="AO116" s="8"/>
      <c r="AP116" s="8"/>
      <c r="AQ116" s="8"/>
      <c r="AR116" s="8"/>
      <c r="AS116" s="8"/>
      <c r="AT116" s="8"/>
      <c r="AU116" s="8"/>
      <c r="AV116" s="8"/>
      <c r="AW116" s="8"/>
      <c r="AX116" s="8"/>
      <c r="AY116" s="8"/>
    </row>
    <row r="117" spans="1:51" ht="49.5" customHeight="1">
      <c r="A117" s="83" t="s">
        <v>132</v>
      </c>
      <c r="B117" s="74" t="s">
        <v>249</v>
      </c>
      <c r="C117" s="84" t="s">
        <v>26</v>
      </c>
      <c r="D117" s="100" t="s">
        <v>136</v>
      </c>
      <c r="E117" s="103" t="s">
        <v>139</v>
      </c>
      <c r="F117" s="103" t="s">
        <v>178</v>
      </c>
      <c r="G117" s="78">
        <v>2008</v>
      </c>
      <c r="H117" s="76">
        <v>0</v>
      </c>
      <c r="I117" s="78" t="s">
        <v>168</v>
      </c>
      <c r="J117" s="78">
        <v>35</v>
      </c>
      <c r="K117" s="78"/>
      <c r="L117" s="76">
        <v>0</v>
      </c>
      <c r="M117" s="76">
        <v>0</v>
      </c>
      <c r="N117" s="78" t="s">
        <v>168</v>
      </c>
      <c r="O117" s="78">
        <v>5</v>
      </c>
      <c r="P117" s="76">
        <v>0</v>
      </c>
      <c r="Q117" s="76">
        <v>0</v>
      </c>
      <c r="R117" s="78"/>
      <c r="S117" s="76">
        <v>0</v>
      </c>
      <c r="T117" s="76">
        <v>0</v>
      </c>
      <c r="U117" s="76">
        <v>0</v>
      </c>
      <c r="V117" s="78" t="s">
        <v>168</v>
      </c>
      <c r="W117" s="78">
        <v>25</v>
      </c>
      <c r="X117" s="78">
        <v>25</v>
      </c>
      <c r="Y117" s="78">
        <v>0</v>
      </c>
      <c r="Z117" s="78">
        <v>0</v>
      </c>
      <c r="AA117" s="82" t="s">
        <v>168</v>
      </c>
      <c r="AB117" s="78">
        <v>0</v>
      </c>
      <c r="AC117" s="78">
        <v>0</v>
      </c>
      <c r="AD117" s="78">
        <f t="shared" si="9"/>
        <v>0</v>
      </c>
      <c r="AE117" s="79">
        <f t="shared" si="13"/>
        <v>0</v>
      </c>
      <c r="AF117" s="8"/>
      <c r="AH117" s="8"/>
      <c r="AI117" s="8"/>
      <c r="AJ117" s="8"/>
      <c r="AK117" s="8"/>
      <c r="AL117" s="8"/>
      <c r="AM117" s="8"/>
      <c r="AN117" s="8"/>
      <c r="AO117" s="8"/>
      <c r="AP117" s="8"/>
      <c r="AQ117" s="8"/>
      <c r="AR117" s="8"/>
      <c r="AS117" s="8"/>
      <c r="AT117" s="8"/>
      <c r="AU117" s="8"/>
      <c r="AV117" s="8"/>
      <c r="AW117" s="8"/>
      <c r="AX117" s="8"/>
      <c r="AY117" s="8"/>
    </row>
    <row r="118" spans="1:51" ht="49.5" customHeight="1">
      <c r="A118" s="83" t="s">
        <v>132</v>
      </c>
      <c r="B118" s="74" t="s">
        <v>249</v>
      </c>
      <c r="C118" s="84" t="s">
        <v>26</v>
      </c>
      <c r="D118" s="100" t="s">
        <v>136</v>
      </c>
      <c r="E118" s="103" t="s">
        <v>140</v>
      </c>
      <c r="F118" s="103" t="s">
        <v>178</v>
      </c>
      <c r="G118" s="78">
        <v>2008</v>
      </c>
      <c r="H118" s="76">
        <v>0</v>
      </c>
      <c r="I118" s="78" t="s">
        <v>168</v>
      </c>
      <c r="J118" s="78">
        <v>35</v>
      </c>
      <c r="K118" s="78"/>
      <c r="L118" s="76">
        <v>0</v>
      </c>
      <c r="M118" s="76">
        <v>0</v>
      </c>
      <c r="N118" s="78" t="s">
        <v>168</v>
      </c>
      <c r="O118" s="78">
        <v>5</v>
      </c>
      <c r="P118" s="76">
        <v>0</v>
      </c>
      <c r="Q118" s="76">
        <v>0</v>
      </c>
      <c r="R118" s="78"/>
      <c r="S118" s="76">
        <v>0</v>
      </c>
      <c r="T118" s="76">
        <v>0</v>
      </c>
      <c r="U118" s="76">
        <v>0</v>
      </c>
      <c r="V118" s="78" t="s">
        <v>168</v>
      </c>
      <c r="W118" s="78">
        <v>25</v>
      </c>
      <c r="X118" s="78">
        <v>25</v>
      </c>
      <c r="Y118" s="78">
        <v>0</v>
      </c>
      <c r="Z118" s="78">
        <v>0</v>
      </c>
      <c r="AA118" s="82" t="s">
        <v>168</v>
      </c>
      <c r="AB118" s="78">
        <v>0</v>
      </c>
      <c r="AC118" s="78">
        <v>0</v>
      </c>
      <c r="AD118" s="78">
        <f t="shared" si="9"/>
        <v>0</v>
      </c>
      <c r="AE118" s="79">
        <f t="shared" si="13"/>
        <v>0</v>
      </c>
      <c r="AF118" s="8"/>
      <c r="AH118" s="8"/>
      <c r="AI118" s="8"/>
      <c r="AJ118" s="8"/>
      <c r="AK118" s="8"/>
      <c r="AL118" s="8"/>
      <c r="AM118" s="8"/>
      <c r="AN118" s="8"/>
      <c r="AO118" s="8"/>
      <c r="AP118" s="8"/>
      <c r="AQ118" s="8"/>
      <c r="AR118" s="8"/>
      <c r="AS118" s="8"/>
      <c r="AT118" s="8"/>
      <c r="AU118" s="8"/>
      <c r="AV118" s="8"/>
      <c r="AW118" s="8"/>
      <c r="AX118" s="8"/>
      <c r="AY118" s="8"/>
    </row>
    <row r="119" spans="1:51" ht="49.5" customHeight="1">
      <c r="A119" s="83" t="s">
        <v>132</v>
      </c>
      <c r="B119" s="74" t="s">
        <v>249</v>
      </c>
      <c r="C119" s="84" t="s">
        <v>26</v>
      </c>
      <c r="D119" s="100" t="s">
        <v>136</v>
      </c>
      <c r="E119" s="103" t="s">
        <v>141</v>
      </c>
      <c r="F119" s="103" t="s">
        <v>178</v>
      </c>
      <c r="G119" s="78">
        <v>2007</v>
      </c>
      <c r="H119" s="76">
        <v>0</v>
      </c>
      <c r="I119" s="78" t="s">
        <v>168</v>
      </c>
      <c r="J119" s="78">
        <v>35</v>
      </c>
      <c r="K119" s="78"/>
      <c r="L119" s="76">
        <v>0</v>
      </c>
      <c r="M119" s="76">
        <v>0</v>
      </c>
      <c r="N119" s="78" t="s">
        <v>168</v>
      </c>
      <c r="O119" s="78">
        <v>5</v>
      </c>
      <c r="P119" s="76">
        <v>0</v>
      </c>
      <c r="Q119" s="76">
        <v>0</v>
      </c>
      <c r="R119" s="78"/>
      <c r="S119" s="76">
        <v>0</v>
      </c>
      <c r="T119" s="76">
        <v>0</v>
      </c>
      <c r="U119" s="76">
        <v>0</v>
      </c>
      <c r="V119" s="78" t="s">
        <v>168</v>
      </c>
      <c r="W119" s="78">
        <v>25</v>
      </c>
      <c r="X119" s="78">
        <v>25</v>
      </c>
      <c r="Y119" s="78">
        <v>0</v>
      </c>
      <c r="Z119" s="78">
        <v>0</v>
      </c>
      <c r="AA119" s="82" t="s">
        <v>168</v>
      </c>
      <c r="AB119" s="78">
        <v>0</v>
      </c>
      <c r="AC119" s="78">
        <v>0</v>
      </c>
      <c r="AD119" s="78">
        <f t="shared" si="9"/>
        <v>0</v>
      </c>
      <c r="AE119" s="79">
        <f t="shared" si="13"/>
        <v>0</v>
      </c>
      <c r="AF119" s="8"/>
      <c r="AH119" s="8"/>
      <c r="AI119" s="8"/>
      <c r="AJ119" s="8"/>
      <c r="AK119" s="8"/>
      <c r="AL119" s="8"/>
      <c r="AM119" s="8"/>
      <c r="AN119" s="8"/>
      <c r="AO119" s="8"/>
      <c r="AP119" s="8"/>
      <c r="AQ119" s="8"/>
      <c r="AR119" s="8"/>
      <c r="AS119" s="8"/>
      <c r="AT119" s="8"/>
      <c r="AU119" s="8"/>
      <c r="AV119" s="8"/>
      <c r="AW119" s="8"/>
      <c r="AX119" s="8"/>
      <c r="AY119" s="8"/>
    </row>
    <row r="120" spans="1:51" ht="49.5" customHeight="1">
      <c r="A120" s="83" t="s">
        <v>132</v>
      </c>
      <c r="B120" s="74" t="s">
        <v>249</v>
      </c>
      <c r="C120" s="84" t="s">
        <v>26</v>
      </c>
      <c r="D120" s="100" t="s">
        <v>136</v>
      </c>
      <c r="E120" s="103" t="s">
        <v>142</v>
      </c>
      <c r="F120" s="103" t="s">
        <v>178</v>
      </c>
      <c r="G120" s="78">
        <v>2005</v>
      </c>
      <c r="H120" s="76">
        <v>0</v>
      </c>
      <c r="I120" s="78" t="s">
        <v>168</v>
      </c>
      <c r="J120" s="78">
        <v>35</v>
      </c>
      <c r="K120" s="78"/>
      <c r="L120" s="76">
        <v>0</v>
      </c>
      <c r="M120" s="76">
        <v>0</v>
      </c>
      <c r="N120" s="78" t="s">
        <v>168</v>
      </c>
      <c r="O120" s="78">
        <v>5</v>
      </c>
      <c r="P120" s="76">
        <v>0</v>
      </c>
      <c r="Q120" s="76">
        <v>0</v>
      </c>
      <c r="R120" s="78"/>
      <c r="S120" s="76">
        <v>0</v>
      </c>
      <c r="T120" s="76">
        <v>0</v>
      </c>
      <c r="U120" s="76">
        <v>0</v>
      </c>
      <c r="V120" s="78" t="s">
        <v>168</v>
      </c>
      <c r="W120" s="78">
        <v>25</v>
      </c>
      <c r="X120" s="78">
        <v>25</v>
      </c>
      <c r="Y120" s="78">
        <v>0</v>
      </c>
      <c r="Z120" s="78">
        <v>0</v>
      </c>
      <c r="AA120" s="82" t="s">
        <v>168</v>
      </c>
      <c r="AB120" s="78">
        <v>0</v>
      </c>
      <c r="AC120" s="78">
        <v>0</v>
      </c>
      <c r="AD120" s="78">
        <f t="shared" si="9"/>
        <v>0</v>
      </c>
      <c r="AE120" s="79">
        <f t="shared" si="13"/>
        <v>0</v>
      </c>
      <c r="AF120" s="8"/>
      <c r="AH120" s="8"/>
      <c r="AI120" s="8"/>
      <c r="AJ120" s="8"/>
      <c r="AK120" s="8"/>
      <c r="AL120" s="8"/>
      <c r="AM120" s="8"/>
      <c r="AN120" s="8"/>
      <c r="AO120" s="8"/>
      <c r="AP120" s="8"/>
      <c r="AQ120" s="8"/>
      <c r="AR120" s="8"/>
      <c r="AS120" s="8"/>
      <c r="AT120" s="8"/>
      <c r="AU120" s="8"/>
      <c r="AV120" s="8"/>
      <c r="AW120" s="8"/>
      <c r="AX120" s="8"/>
      <c r="AY120" s="8"/>
    </row>
    <row r="121" spans="1:51" ht="49.5" customHeight="1">
      <c r="A121" s="83" t="s">
        <v>132</v>
      </c>
      <c r="B121" s="74" t="s">
        <v>249</v>
      </c>
      <c r="C121" s="84" t="s">
        <v>26</v>
      </c>
      <c r="D121" s="100" t="s">
        <v>136</v>
      </c>
      <c r="E121" s="103" t="s">
        <v>44</v>
      </c>
      <c r="F121" s="103" t="s">
        <v>178</v>
      </c>
      <c r="G121" s="78">
        <v>1998</v>
      </c>
      <c r="H121" s="76">
        <v>0</v>
      </c>
      <c r="I121" s="78" t="s">
        <v>168</v>
      </c>
      <c r="J121" s="78">
        <v>35</v>
      </c>
      <c r="K121" s="78"/>
      <c r="L121" s="76">
        <v>0</v>
      </c>
      <c r="M121" s="76">
        <v>0</v>
      </c>
      <c r="N121" s="78" t="s">
        <v>168</v>
      </c>
      <c r="O121" s="78">
        <v>5</v>
      </c>
      <c r="P121" s="76">
        <v>0</v>
      </c>
      <c r="Q121" s="76">
        <v>0</v>
      </c>
      <c r="R121" s="78" t="s">
        <v>143</v>
      </c>
      <c r="S121" s="76">
        <v>0</v>
      </c>
      <c r="T121" s="76">
        <v>0</v>
      </c>
      <c r="U121" s="76">
        <v>0</v>
      </c>
      <c r="V121" s="78" t="s">
        <v>168</v>
      </c>
      <c r="W121" s="78">
        <v>25</v>
      </c>
      <c r="X121" s="78">
        <v>25</v>
      </c>
      <c r="Y121" s="78">
        <v>0</v>
      </c>
      <c r="Z121" s="78">
        <v>0</v>
      </c>
      <c r="AA121" s="82" t="s">
        <v>168</v>
      </c>
      <c r="AB121" s="78">
        <v>0</v>
      </c>
      <c r="AC121" s="78">
        <v>0</v>
      </c>
      <c r="AD121" s="78">
        <f t="shared" si="9"/>
        <v>0</v>
      </c>
      <c r="AE121" s="79">
        <f t="shared" si="13"/>
        <v>0</v>
      </c>
      <c r="AF121" s="8"/>
      <c r="AH121" s="8"/>
      <c r="AI121" s="8"/>
      <c r="AJ121" s="8"/>
      <c r="AK121" s="8"/>
      <c r="AL121" s="8"/>
      <c r="AM121" s="8"/>
      <c r="AN121" s="8"/>
      <c r="AO121" s="8"/>
      <c r="AP121" s="8"/>
      <c r="AQ121" s="8"/>
      <c r="AR121" s="8"/>
      <c r="AS121" s="8"/>
      <c r="AT121" s="8"/>
      <c r="AU121" s="8"/>
      <c r="AV121" s="8"/>
      <c r="AW121" s="8"/>
      <c r="AX121" s="8"/>
      <c r="AY121" s="8"/>
    </row>
    <row r="122" spans="1:51" ht="49.5" customHeight="1">
      <c r="A122" s="94" t="s">
        <v>144</v>
      </c>
      <c r="B122" s="75" t="s">
        <v>250</v>
      </c>
      <c r="C122" s="75" t="s">
        <v>21</v>
      </c>
      <c r="D122" s="75" t="s">
        <v>145</v>
      </c>
      <c r="E122" s="75" t="s">
        <v>23</v>
      </c>
      <c r="F122" s="75"/>
      <c r="G122" s="75">
        <v>2013</v>
      </c>
      <c r="H122" s="76">
        <v>0</v>
      </c>
      <c r="I122" s="77">
        <v>30</v>
      </c>
      <c r="J122" s="77">
        <v>30</v>
      </c>
      <c r="K122" s="77"/>
      <c r="L122" s="76">
        <v>1</v>
      </c>
      <c r="M122" s="76">
        <v>0</v>
      </c>
      <c r="N122" s="78" t="s">
        <v>168</v>
      </c>
      <c r="O122" s="75" t="s">
        <v>168</v>
      </c>
      <c r="P122" s="76">
        <v>0</v>
      </c>
      <c r="Q122" s="76">
        <v>0</v>
      </c>
      <c r="R122" s="75"/>
      <c r="S122" s="76">
        <v>0</v>
      </c>
      <c r="T122" s="76">
        <v>0</v>
      </c>
      <c r="U122" s="76">
        <v>0</v>
      </c>
      <c r="V122" s="82" t="s">
        <v>168</v>
      </c>
      <c r="W122" s="82" t="s">
        <v>168</v>
      </c>
      <c r="X122" s="77" t="str">
        <f t="shared" ref="X122:X130" si="15">W122</f>
        <v>.</v>
      </c>
      <c r="Y122" s="78">
        <v>0</v>
      </c>
      <c r="Z122" s="78">
        <v>0</v>
      </c>
      <c r="AA122" s="75">
        <v>5</v>
      </c>
      <c r="AB122" s="78">
        <v>1</v>
      </c>
      <c r="AC122" s="78">
        <v>0</v>
      </c>
      <c r="AD122" s="78">
        <v>1</v>
      </c>
      <c r="AE122" s="79">
        <f t="shared" si="13"/>
        <v>2</v>
      </c>
      <c r="AF122" s="8"/>
      <c r="AH122" s="8"/>
      <c r="AI122" s="8"/>
      <c r="AJ122" s="68"/>
      <c r="AK122" s="68"/>
      <c r="AL122" s="68"/>
      <c r="AM122" s="68"/>
      <c r="AN122" s="68"/>
      <c r="AO122" s="68"/>
      <c r="AP122" s="68"/>
      <c r="AQ122" s="68"/>
      <c r="AR122" s="68"/>
      <c r="AS122" s="68"/>
      <c r="AT122" s="68"/>
      <c r="AU122" s="68"/>
      <c r="AV122" s="68"/>
      <c r="AW122" s="68"/>
      <c r="AX122" s="68"/>
      <c r="AY122" s="68"/>
    </row>
    <row r="123" spans="1:51" ht="49.5" customHeight="1">
      <c r="A123" s="96" t="s">
        <v>144</v>
      </c>
      <c r="B123" s="75" t="s">
        <v>250</v>
      </c>
      <c r="C123" s="82" t="s">
        <v>34</v>
      </c>
      <c r="D123" s="82" t="s">
        <v>146</v>
      </c>
      <c r="E123" s="82" t="s">
        <v>23</v>
      </c>
      <c r="F123" s="82"/>
      <c r="G123" s="82">
        <v>2016</v>
      </c>
      <c r="H123" s="76">
        <v>0</v>
      </c>
      <c r="I123" s="78" t="s">
        <v>168</v>
      </c>
      <c r="J123" s="82" t="s">
        <v>168</v>
      </c>
      <c r="K123" s="82"/>
      <c r="L123" s="76">
        <v>0</v>
      </c>
      <c r="M123" s="76">
        <v>0</v>
      </c>
      <c r="N123" s="78" t="s">
        <v>168</v>
      </c>
      <c r="O123" s="82" t="s">
        <v>168</v>
      </c>
      <c r="P123" s="76">
        <v>0</v>
      </c>
      <c r="Q123" s="76">
        <v>0</v>
      </c>
      <c r="R123" s="82"/>
      <c r="S123" s="76">
        <v>0</v>
      </c>
      <c r="T123" s="78">
        <v>1</v>
      </c>
      <c r="U123" s="76">
        <v>0</v>
      </c>
      <c r="V123" s="82" t="s">
        <v>168</v>
      </c>
      <c r="W123" s="82" t="s">
        <v>168</v>
      </c>
      <c r="X123" s="77" t="str">
        <f t="shared" si="15"/>
        <v>.</v>
      </c>
      <c r="Y123" s="78">
        <v>1</v>
      </c>
      <c r="Z123" s="78">
        <v>1</v>
      </c>
      <c r="AA123" s="77">
        <v>0</v>
      </c>
      <c r="AB123" s="78">
        <v>1</v>
      </c>
      <c r="AC123" s="78">
        <v>1</v>
      </c>
      <c r="AD123" s="78">
        <v>1</v>
      </c>
      <c r="AE123" s="79">
        <f t="shared" si="13"/>
        <v>5</v>
      </c>
      <c r="AF123" s="8"/>
      <c r="AH123" s="8"/>
      <c r="AI123" s="8"/>
      <c r="AJ123" s="68"/>
      <c r="AK123" s="68"/>
      <c r="AL123" s="68"/>
      <c r="AM123" s="68"/>
      <c r="AN123" s="68"/>
      <c r="AO123" s="68"/>
      <c r="AP123" s="68"/>
      <c r="AQ123" s="68"/>
      <c r="AR123" s="68"/>
      <c r="AS123" s="68"/>
      <c r="AT123" s="68"/>
      <c r="AU123" s="68"/>
      <c r="AV123" s="68"/>
      <c r="AW123" s="68"/>
      <c r="AX123" s="68"/>
      <c r="AY123" s="68"/>
    </row>
    <row r="124" spans="1:51" ht="49.5" customHeight="1">
      <c r="A124" s="93" t="s">
        <v>144</v>
      </c>
      <c r="B124" s="75" t="s">
        <v>250</v>
      </c>
      <c r="C124" s="78" t="s">
        <v>26</v>
      </c>
      <c r="D124" s="100" t="s">
        <v>147</v>
      </c>
      <c r="E124" s="78" t="s">
        <v>148</v>
      </c>
      <c r="F124" s="78" t="s">
        <v>177</v>
      </c>
      <c r="G124" s="78">
        <v>2016</v>
      </c>
      <c r="H124" s="76">
        <v>0</v>
      </c>
      <c r="I124" s="78" t="s">
        <v>168</v>
      </c>
      <c r="J124" s="77">
        <v>30</v>
      </c>
      <c r="K124" s="77">
        <v>15</v>
      </c>
      <c r="L124" s="76">
        <v>1</v>
      </c>
      <c r="M124" s="76">
        <v>0</v>
      </c>
      <c r="N124" s="78" t="s">
        <v>168</v>
      </c>
      <c r="O124" s="78" t="s">
        <v>168</v>
      </c>
      <c r="P124" s="76">
        <v>0</v>
      </c>
      <c r="Q124" s="76">
        <v>0</v>
      </c>
      <c r="R124" s="78"/>
      <c r="S124" s="76">
        <v>0</v>
      </c>
      <c r="T124" s="78">
        <v>1</v>
      </c>
      <c r="U124" s="76">
        <v>0</v>
      </c>
      <c r="V124" s="77" t="s">
        <v>157</v>
      </c>
      <c r="W124" s="77" t="s">
        <v>157</v>
      </c>
      <c r="X124" s="77">
        <v>30</v>
      </c>
      <c r="Y124" s="78">
        <v>1</v>
      </c>
      <c r="Z124" s="78">
        <v>0</v>
      </c>
      <c r="AA124" s="82" t="s">
        <v>168</v>
      </c>
      <c r="AB124" s="78">
        <v>0</v>
      </c>
      <c r="AC124" s="78">
        <v>0</v>
      </c>
      <c r="AD124" s="78">
        <v>1</v>
      </c>
      <c r="AE124" s="79">
        <f t="shared" si="13"/>
        <v>3</v>
      </c>
      <c r="AF124" s="8"/>
      <c r="AH124" s="8"/>
      <c r="AI124" s="8"/>
      <c r="AJ124" s="68"/>
      <c r="AK124" s="68"/>
      <c r="AL124" s="68"/>
      <c r="AM124" s="68"/>
      <c r="AN124" s="68"/>
      <c r="AO124" s="68"/>
      <c r="AP124" s="68"/>
      <c r="AQ124" s="68"/>
      <c r="AR124" s="68"/>
      <c r="AS124" s="68"/>
      <c r="AT124" s="68"/>
      <c r="AU124" s="68"/>
      <c r="AV124" s="68"/>
      <c r="AW124" s="68"/>
      <c r="AX124" s="68"/>
      <c r="AY124" s="68"/>
    </row>
    <row r="125" spans="1:51" ht="49.5" customHeight="1">
      <c r="A125" s="93" t="s">
        <v>144</v>
      </c>
      <c r="B125" s="75" t="s">
        <v>250</v>
      </c>
      <c r="C125" s="78" t="s">
        <v>26</v>
      </c>
      <c r="D125" s="100" t="s">
        <v>147</v>
      </c>
      <c r="E125" s="78" t="s">
        <v>105</v>
      </c>
      <c r="F125" s="78" t="s">
        <v>178</v>
      </c>
      <c r="G125" s="78">
        <v>2015</v>
      </c>
      <c r="H125" s="76">
        <v>0</v>
      </c>
      <c r="I125" s="78" t="s">
        <v>168</v>
      </c>
      <c r="J125" s="77">
        <v>30</v>
      </c>
      <c r="K125" s="77">
        <v>8</v>
      </c>
      <c r="L125" s="76">
        <v>1</v>
      </c>
      <c r="M125" s="76">
        <v>0</v>
      </c>
      <c r="N125" s="78" t="s">
        <v>168</v>
      </c>
      <c r="O125" s="78" t="s">
        <v>168</v>
      </c>
      <c r="P125" s="76">
        <v>0</v>
      </c>
      <c r="Q125" s="76">
        <v>1</v>
      </c>
      <c r="R125" s="78"/>
      <c r="S125" s="76">
        <v>0</v>
      </c>
      <c r="T125" s="78">
        <v>1</v>
      </c>
      <c r="U125" s="76">
        <v>0</v>
      </c>
      <c r="V125" s="77" t="s">
        <v>157</v>
      </c>
      <c r="W125" s="77" t="s">
        <v>157</v>
      </c>
      <c r="X125" s="77">
        <v>30</v>
      </c>
      <c r="Y125" s="78">
        <v>1</v>
      </c>
      <c r="Z125" s="78">
        <v>1</v>
      </c>
      <c r="AA125" s="82" t="s">
        <v>168</v>
      </c>
      <c r="AB125" s="78">
        <v>0</v>
      </c>
      <c r="AC125" s="78">
        <v>0</v>
      </c>
      <c r="AD125" s="78">
        <v>1</v>
      </c>
      <c r="AE125" s="79">
        <f t="shared" si="13"/>
        <v>5</v>
      </c>
      <c r="AF125" s="8"/>
      <c r="AH125" s="8"/>
      <c r="AI125" s="8"/>
      <c r="AJ125" s="68"/>
      <c r="AK125" s="68"/>
      <c r="AL125" s="68"/>
      <c r="AM125" s="68"/>
      <c r="AN125" s="68"/>
      <c r="AO125" s="68"/>
      <c r="AP125" s="68"/>
      <c r="AQ125" s="68"/>
      <c r="AR125" s="68"/>
      <c r="AS125" s="68"/>
      <c r="AT125" s="68"/>
      <c r="AU125" s="68"/>
      <c r="AV125" s="68"/>
      <c r="AW125" s="68"/>
      <c r="AX125" s="68"/>
      <c r="AY125" s="68"/>
    </row>
    <row r="126" spans="1:51" ht="49.5" customHeight="1">
      <c r="A126" s="93" t="s">
        <v>144</v>
      </c>
      <c r="B126" s="75" t="s">
        <v>250</v>
      </c>
      <c r="C126" s="78" t="s">
        <v>26</v>
      </c>
      <c r="D126" s="100" t="s">
        <v>147</v>
      </c>
      <c r="E126" s="78" t="s">
        <v>30</v>
      </c>
      <c r="F126" s="78" t="s">
        <v>178</v>
      </c>
      <c r="G126" s="78">
        <v>2011</v>
      </c>
      <c r="H126" s="76">
        <v>0</v>
      </c>
      <c r="I126" s="78" t="s">
        <v>168</v>
      </c>
      <c r="J126" s="77">
        <v>30</v>
      </c>
      <c r="K126" s="77">
        <v>15</v>
      </c>
      <c r="L126" s="76">
        <v>1</v>
      </c>
      <c r="M126" s="76">
        <v>0</v>
      </c>
      <c r="N126" s="78" t="s">
        <v>168</v>
      </c>
      <c r="O126" s="78" t="s">
        <v>168</v>
      </c>
      <c r="P126" s="76">
        <v>0</v>
      </c>
      <c r="Q126" s="76">
        <v>1</v>
      </c>
      <c r="R126" s="77"/>
      <c r="S126" s="78">
        <v>0</v>
      </c>
      <c r="T126" s="78">
        <v>1</v>
      </c>
      <c r="U126" s="76">
        <v>0</v>
      </c>
      <c r="V126" s="77" t="s">
        <v>157</v>
      </c>
      <c r="W126" s="77" t="s">
        <v>157</v>
      </c>
      <c r="X126" s="77">
        <v>30</v>
      </c>
      <c r="Y126" s="78">
        <v>1</v>
      </c>
      <c r="Z126" s="78">
        <v>1</v>
      </c>
      <c r="AA126" s="82" t="s">
        <v>168</v>
      </c>
      <c r="AB126" s="78">
        <v>0</v>
      </c>
      <c r="AC126" s="78">
        <v>0</v>
      </c>
      <c r="AD126" s="78">
        <v>1</v>
      </c>
      <c r="AE126" s="79">
        <f t="shared" si="13"/>
        <v>5</v>
      </c>
      <c r="AF126" s="8"/>
      <c r="AH126" s="8"/>
      <c r="AI126" s="8"/>
      <c r="AJ126" s="68"/>
      <c r="AK126" s="68"/>
      <c r="AL126" s="68"/>
      <c r="AM126" s="68"/>
      <c r="AN126" s="68"/>
      <c r="AO126" s="68"/>
      <c r="AP126" s="68"/>
      <c r="AQ126" s="68"/>
      <c r="AR126" s="68"/>
      <c r="AS126" s="68"/>
      <c r="AT126" s="68"/>
      <c r="AU126" s="68"/>
      <c r="AV126" s="68"/>
      <c r="AW126" s="68"/>
      <c r="AX126" s="68"/>
      <c r="AY126" s="68"/>
    </row>
    <row r="127" spans="1:51" ht="49.5" customHeight="1">
      <c r="A127" s="93" t="s">
        <v>144</v>
      </c>
      <c r="B127" s="75" t="s">
        <v>250</v>
      </c>
      <c r="C127" s="78" t="s">
        <v>26</v>
      </c>
      <c r="D127" s="100" t="s">
        <v>147</v>
      </c>
      <c r="E127" s="78" t="s">
        <v>149</v>
      </c>
      <c r="F127" s="78" t="s">
        <v>185</v>
      </c>
      <c r="G127" s="78">
        <v>2011</v>
      </c>
      <c r="H127" s="76">
        <v>0</v>
      </c>
      <c r="I127" s="78" t="s">
        <v>168</v>
      </c>
      <c r="J127" s="77">
        <v>30</v>
      </c>
      <c r="K127" s="77">
        <v>15</v>
      </c>
      <c r="L127" s="76">
        <v>1</v>
      </c>
      <c r="M127" s="76">
        <v>0</v>
      </c>
      <c r="N127" s="78" t="s">
        <v>168</v>
      </c>
      <c r="O127" s="78" t="s">
        <v>168</v>
      </c>
      <c r="P127" s="76">
        <v>0</v>
      </c>
      <c r="Q127" s="76">
        <v>1</v>
      </c>
      <c r="R127" s="78"/>
      <c r="S127" s="76">
        <v>0</v>
      </c>
      <c r="T127" s="78">
        <v>1</v>
      </c>
      <c r="U127" s="76">
        <v>0</v>
      </c>
      <c r="V127" s="77" t="s">
        <v>157</v>
      </c>
      <c r="W127" s="77" t="s">
        <v>157</v>
      </c>
      <c r="X127" s="77">
        <v>30</v>
      </c>
      <c r="Y127" s="78">
        <v>1</v>
      </c>
      <c r="Z127" s="78">
        <v>1</v>
      </c>
      <c r="AA127" s="82" t="s">
        <v>168</v>
      </c>
      <c r="AB127" s="78">
        <v>0</v>
      </c>
      <c r="AC127" s="78">
        <v>0</v>
      </c>
      <c r="AD127" s="78">
        <v>1</v>
      </c>
      <c r="AE127" s="79">
        <f t="shared" si="13"/>
        <v>5</v>
      </c>
      <c r="AF127" s="8"/>
      <c r="AH127" s="8"/>
      <c r="AI127" s="8"/>
      <c r="AJ127" s="68"/>
      <c r="AK127" s="68"/>
      <c r="AL127" s="68"/>
      <c r="AM127" s="68"/>
      <c r="AN127" s="68"/>
      <c r="AO127" s="68"/>
      <c r="AP127" s="68"/>
      <c r="AQ127" s="68"/>
      <c r="AR127" s="68"/>
      <c r="AS127" s="68"/>
      <c r="AT127" s="68"/>
      <c r="AU127" s="68"/>
      <c r="AV127" s="68"/>
      <c r="AW127" s="68"/>
      <c r="AX127" s="68"/>
      <c r="AY127" s="68"/>
    </row>
    <row r="128" spans="1:51" ht="49.5" customHeight="1">
      <c r="A128" s="93" t="s">
        <v>144</v>
      </c>
      <c r="B128" s="75" t="s">
        <v>250</v>
      </c>
      <c r="C128" s="78" t="s">
        <v>26</v>
      </c>
      <c r="D128" s="100" t="s">
        <v>147</v>
      </c>
      <c r="E128" s="78" t="s">
        <v>30</v>
      </c>
      <c r="F128" s="78" t="s">
        <v>178</v>
      </c>
      <c r="G128" s="78">
        <v>2010</v>
      </c>
      <c r="H128" s="76">
        <v>0</v>
      </c>
      <c r="I128" s="78" t="s">
        <v>168</v>
      </c>
      <c r="J128" s="77">
        <v>30</v>
      </c>
      <c r="K128" s="77">
        <v>15</v>
      </c>
      <c r="L128" s="76">
        <v>1</v>
      </c>
      <c r="M128" s="76">
        <v>0</v>
      </c>
      <c r="N128" s="78" t="s">
        <v>168</v>
      </c>
      <c r="O128" s="78" t="s">
        <v>168</v>
      </c>
      <c r="P128" s="76">
        <v>0</v>
      </c>
      <c r="Q128" s="76">
        <v>1</v>
      </c>
      <c r="R128" s="78"/>
      <c r="S128" s="76">
        <v>0</v>
      </c>
      <c r="T128" s="78">
        <v>1</v>
      </c>
      <c r="U128" s="76">
        <v>0</v>
      </c>
      <c r="V128" s="77" t="s">
        <v>157</v>
      </c>
      <c r="W128" s="77" t="s">
        <v>157</v>
      </c>
      <c r="X128" s="77">
        <v>30</v>
      </c>
      <c r="Y128" s="78">
        <v>1</v>
      </c>
      <c r="Z128" s="78">
        <v>1</v>
      </c>
      <c r="AA128" s="82" t="s">
        <v>168</v>
      </c>
      <c r="AB128" s="78">
        <v>1</v>
      </c>
      <c r="AC128" s="78">
        <v>0</v>
      </c>
      <c r="AD128" s="78">
        <v>1</v>
      </c>
      <c r="AE128" s="79">
        <f t="shared" si="13"/>
        <v>6</v>
      </c>
      <c r="AF128" s="8"/>
      <c r="AH128" s="8"/>
      <c r="AI128" s="8"/>
      <c r="AJ128" s="68"/>
      <c r="AK128" s="68"/>
      <c r="AL128" s="68"/>
      <c r="AM128" s="68"/>
      <c r="AN128" s="68"/>
      <c r="AO128" s="68"/>
      <c r="AP128" s="68"/>
      <c r="AQ128" s="68"/>
      <c r="AR128" s="68"/>
      <c r="AS128" s="68"/>
      <c r="AT128" s="68"/>
      <c r="AU128" s="68"/>
      <c r="AV128" s="68"/>
      <c r="AW128" s="68"/>
      <c r="AX128" s="68"/>
      <c r="AY128" s="68"/>
    </row>
    <row r="129" spans="1:51" ht="49.5" customHeight="1">
      <c r="A129" s="94" t="s">
        <v>150</v>
      </c>
      <c r="B129" s="75" t="s">
        <v>250</v>
      </c>
      <c r="C129" s="75" t="s">
        <v>21</v>
      </c>
      <c r="D129" s="75" t="s">
        <v>151</v>
      </c>
      <c r="E129" s="75" t="s">
        <v>23</v>
      </c>
      <c r="F129" s="75"/>
      <c r="G129" s="75">
        <v>2016</v>
      </c>
      <c r="H129" s="76">
        <v>0</v>
      </c>
      <c r="I129" s="75">
        <v>30</v>
      </c>
      <c r="J129" s="75">
        <v>30</v>
      </c>
      <c r="K129" s="75"/>
      <c r="L129" s="76">
        <v>0</v>
      </c>
      <c r="M129" s="76">
        <v>1</v>
      </c>
      <c r="N129" s="77">
        <v>10</v>
      </c>
      <c r="O129" s="77">
        <v>10</v>
      </c>
      <c r="P129" s="76">
        <v>1</v>
      </c>
      <c r="Q129" s="76">
        <v>0</v>
      </c>
      <c r="R129" s="75"/>
      <c r="S129" s="76">
        <v>0</v>
      </c>
      <c r="T129" s="76">
        <v>0</v>
      </c>
      <c r="U129" s="76">
        <v>0</v>
      </c>
      <c r="V129" s="82" t="s">
        <v>168</v>
      </c>
      <c r="W129" s="82" t="s">
        <v>168</v>
      </c>
      <c r="X129" s="77" t="str">
        <f t="shared" si="15"/>
        <v>.</v>
      </c>
      <c r="Y129" s="78">
        <v>0</v>
      </c>
      <c r="Z129" s="78">
        <v>0</v>
      </c>
      <c r="AA129" s="75">
        <f>(10+15)/2</f>
        <v>12.5</v>
      </c>
      <c r="AB129" s="78">
        <v>0</v>
      </c>
      <c r="AC129" s="78">
        <v>0</v>
      </c>
      <c r="AD129" s="78">
        <v>1</v>
      </c>
      <c r="AE129" s="79">
        <f t="shared" si="13"/>
        <v>2</v>
      </c>
      <c r="AF129" s="8"/>
      <c r="AH129" s="8"/>
      <c r="AI129" s="8"/>
      <c r="AJ129" s="8"/>
      <c r="AK129" s="8"/>
      <c r="AL129" s="8"/>
      <c r="AM129" s="8"/>
      <c r="AN129" s="8"/>
      <c r="AO129" s="8"/>
      <c r="AP129" s="8"/>
      <c r="AQ129" s="8"/>
      <c r="AR129" s="8"/>
      <c r="AS129" s="8"/>
      <c r="AT129" s="8"/>
      <c r="AU129" s="8"/>
      <c r="AV129" s="8"/>
      <c r="AW129" s="8"/>
      <c r="AX129" s="8"/>
      <c r="AY129" s="8"/>
    </row>
    <row r="130" spans="1:51" ht="49.5" customHeight="1">
      <c r="A130" s="96" t="s">
        <v>150</v>
      </c>
      <c r="B130" s="75" t="s">
        <v>250</v>
      </c>
      <c r="C130" s="82" t="s">
        <v>34</v>
      </c>
      <c r="D130" s="82" t="s">
        <v>152</v>
      </c>
      <c r="E130" s="82" t="s">
        <v>23</v>
      </c>
      <c r="F130" s="82"/>
      <c r="G130" s="82">
        <v>2018</v>
      </c>
      <c r="H130" s="76">
        <v>0</v>
      </c>
      <c r="I130" s="82">
        <v>30</v>
      </c>
      <c r="J130" s="82">
        <v>30</v>
      </c>
      <c r="K130" s="82"/>
      <c r="L130" s="76">
        <v>0</v>
      </c>
      <c r="M130" s="76">
        <v>0</v>
      </c>
      <c r="N130" s="78" t="s">
        <v>168</v>
      </c>
      <c r="O130" s="82" t="s">
        <v>168</v>
      </c>
      <c r="P130" s="76">
        <v>0</v>
      </c>
      <c r="Q130" s="76">
        <v>0</v>
      </c>
      <c r="R130" s="77"/>
      <c r="S130" s="78">
        <v>1</v>
      </c>
      <c r="T130" s="76">
        <v>0</v>
      </c>
      <c r="U130" s="76">
        <v>0</v>
      </c>
      <c r="V130" s="82" t="s">
        <v>168</v>
      </c>
      <c r="W130" s="82" t="s">
        <v>168</v>
      </c>
      <c r="X130" s="77" t="str">
        <f t="shared" si="15"/>
        <v>.</v>
      </c>
      <c r="Y130" s="78">
        <v>0</v>
      </c>
      <c r="Z130" s="78">
        <v>0</v>
      </c>
      <c r="AA130" s="82" t="s">
        <v>168</v>
      </c>
      <c r="AB130" s="78">
        <v>0</v>
      </c>
      <c r="AC130" s="78">
        <v>0</v>
      </c>
      <c r="AD130" s="78">
        <v>1</v>
      </c>
      <c r="AE130" s="79">
        <f t="shared" ref="AE130:AE151" si="16">H130+L130+M130+P130+Q130+S130+T130+U130+Y130+Z130+AB130+AC130</f>
        <v>1</v>
      </c>
      <c r="AF130" s="8"/>
      <c r="AH130" s="8"/>
      <c r="AI130" s="8"/>
      <c r="AJ130" s="8"/>
      <c r="AK130" s="8"/>
      <c r="AL130" s="8"/>
      <c r="AM130" s="8"/>
      <c r="AN130" s="8"/>
      <c r="AO130" s="8"/>
      <c r="AP130" s="8"/>
      <c r="AQ130" s="8"/>
      <c r="AR130" s="8"/>
      <c r="AS130" s="8"/>
      <c r="AT130" s="8"/>
      <c r="AU130" s="8"/>
      <c r="AV130" s="8"/>
      <c r="AW130" s="8"/>
      <c r="AX130" s="8"/>
      <c r="AY130" s="8"/>
    </row>
    <row r="131" spans="1:51" ht="49.5" customHeight="1">
      <c r="A131" s="96" t="s">
        <v>150</v>
      </c>
      <c r="B131" s="75" t="s">
        <v>250</v>
      </c>
      <c r="C131" s="82" t="s">
        <v>34</v>
      </c>
      <c r="D131" s="82" t="s">
        <v>153</v>
      </c>
      <c r="E131" s="82" t="s">
        <v>23</v>
      </c>
      <c r="F131" s="82"/>
      <c r="G131" s="82">
        <v>2009</v>
      </c>
      <c r="H131" s="76">
        <v>0</v>
      </c>
      <c r="I131" s="78" t="s">
        <v>168</v>
      </c>
      <c r="J131" s="82" t="s">
        <v>168</v>
      </c>
      <c r="K131" s="82"/>
      <c r="L131" s="76">
        <v>0</v>
      </c>
      <c r="M131" s="76">
        <v>0</v>
      </c>
      <c r="N131" s="78" t="s">
        <v>168</v>
      </c>
      <c r="O131" s="82" t="s">
        <v>168</v>
      </c>
      <c r="P131" s="76">
        <v>0</v>
      </c>
      <c r="Q131" s="76">
        <v>0</v>
      </c>
      <c r="R131" s="82"/>
      <c r="S131" s="76">
        <v>0</v>
      </c>
      <c r="T131" s="76">
        <v>0</v>
      </c>
      <c r="U131" s="76">
        <v>0</v>
      </c>
      <c r="V131" s="82" t="s">
        <v>168</v>
      </c>
      <c r="W131" s="82">
        <v>0</v>
      </c>
      <c r="X131" s="82">
        <v>0</v>
      </c>
      <c r="Y131" s="78">
        <v>0</v>
      </c>
      <c r="Z131" s="78">
        <v>0</v>
      </c>
      <c r="AA131" s="82" t="s">
        <v>168</v>
      </c>
      <c r="AB131" s="78">
        <v>0</v>
      </c>
      <c r="AC131" s="78">
        <v>0</v>
      </c>
      <c r="AD131" s="78">
        <f t="shared" ref="AD131:AD145" si="17">AE131</f>
        <v>0</v>
      </c>
      <c r="AE131" s="79">
        <f t="shared" si="16"/>
        <v>0</v>
      </c>
      <c r="AF131" s="8"/>
      <c r="AH131" s="8"/>
      <c r="AI131" s="8"/>
      <c r="AJ131" s="8"/>
      <c r="AK131" s="8"/>
      <c r="AL131" s="8"/>
      <c r="AM131" s="8"/>
      <c r="AN131" s="8"/>
      <c r="AO131" s="8"/>
      <c r="AP131" s="8"/>
      <c r="AQ131" s="8"/>
      <c r="AR131" s="8"/>
      <c r="AS131" s="8"/>
      <c r="AT131" s="8"/>
      <c r="AU131" s="8"/>
      <c r="AV131" s="8"/>
      <c r="AW131" s="8"/>
      <c r="AX131" s="8"/>
      <c r="AY131" s="8"/>
    </row>
    <row r="132" spans="1:51" ht="49.5" customHeight="1">
      <c r="A132" s="93" t="s">
        <v>150</v>
      </c>
      <c r="B132" s="75" t="s">
        <v>250</v>
      </c>
      <c r="C132" s="78" t="s">
        <v>26</v>
      </c>
      <c r="D132" s="78" t="s">
        <v>154</v>
      </c>
      <c r="E132" s="84" t="s">
        <v>49</v>
      </c>
      <c r="F132" s="84" t="s">
        <v>177</v>
      </c>
      <c r="G132" s="78">
        <v>2017</v>
      </c>
      <c r="H132" s="76">
        <v>0</v>
      </c>
      <c r="I132" s="77">
        <f>(6+25+30)/3</f>
        <v>20.333333333333332</v>
      </c>
      <c r="J132" s="77">
        <f>(6+25+30)/3</f>
        <v>20.333333333333332</v>
      </c>
      <c r="K132" s="77"/>
      <c r="L132" s="76">
        <v>1</v>
      </c>
      <c r="M132" s="76">
        <v>1</v>
      </c>
      <c r="N132" s="77">
        <v>10</v>
      </c>
      <c r="O132" s="77">
        <v>10</v>
      </c>
      <c r="P132" s="76">
        <v>1</v>
      </c>
      <c r="Q132" s="76">
        <v>0</v>
      </c>
      <c r="R132" s="78"/>
      <c r="S132" s="76">
        <v>0</v>
      </c>
      <c r="T132" s="78">
        <v>1</v>
      </c>
      <c r="U132" s="76">
        <v>0</v>
      </c>
      <c r="V132" s="82" t="s">
        <v>168</v>
      </c>
      <c r="W132" s="82">
        <v>0</v>
      </c>
      <c r="X132" s="77">
        <f t="shared" ref="X132:X139" si="18">W132</f>
        <v>0</v>
      </c>
      <c r="Y132" s="78">
        <v>0</v>
      </c>
      <c r="Z132" s="78">
        <v>1</v>
      </c>
      <c r="AA132" s="77">
        <f>(5+10+12.5)/3</f>
        <v>9.1666666666666661</v>
      </c>
      <c r="AB132" s="78">
        <v>1</v>
      </c>
      <c r="AC132" s="78">
        <v>0</v>
      </c>
      <c r="AD132" s="78">
        <v>1</v>
      </c>
      <c r="AE132" s="79">
        <f t="shared" si="16"/>
        <v>6</v>
      </c>
      <c r="AF132" s="8"/>
      <c r="AH132" s="8"/>
      <c r="AI132" s="8"/>
      <c r="AJ132" s="8"/>
      <c r="AK132" s="8"/>
      <c r="AL132" s="8"/>
      <c r="AM132" s="8"/>
      <c r="AN132" s="8"/>
      <c r="AO132" s="8"/>
      <c r="AP132" s="8"/>
      <c r="AQ132" s="8"/>
      <c r="AR132" s="8"/>
      <c r="AS132" s="8"/>
      <c r="AT132" s="8"/>
      <c r="AU132" s="8"/>
      <c r="AV132" s="8"/>
      <c r="AW132" s="8"/>
      <c r="AX132" s="8"/>
      <c r="AY132" s="8"/>
    </row>
    <row r="133" spans="1:51" ht="49.5" customHeight="1">
      <c r="A133" s="93" t="s">
        <v>150</v>
      </c>
      <c r="B133" s="75" t="s">
        <v>250</v>
      </c>
      <c r="C133" s="78" t="s">
        <v>26</v>
      </c>
      <c r="D133" s="78" t="s">
        <v>154</v>
      </c>
      <c r="E133" s="78" t="s">
        <v>155</v>
      </c>
      <c r="F133" s="78" t="s">
        <v>177</v>
      </c>
      <c r="G133" s="78">
        <v>2017</v>
      </c>
      <c r="H133" s="76">
        <v>0</v>
      </c>
      <c r="I133" s="78" t="s">
        <v>168</v>
      </c>
      <c r="J133" s="82" t="s">
        <v>168</v>
      </c>
      <c r="K133" s="77">
        <v>3</v>
      </c>
      <c r="L133" s="76">
        <v>1</v>
      </c>
      <c r="M133" s="76">
        <v>0</v>
      </c>
      <c r="N133" s="78" t="s">
        <v>168</v>
      </c>
      <c r="O133" s="78">
        <v>10</v>
      </c>
      <c r="P133" s="76">
        <v>0</v>
      </c>
      <c r="Q133" s="76">
        <v>0</v>
      </c>
      <c r="R133" s="78"/>
      <c r="S133" s="76">
        <v>0</v>
      </c>
      <c r="T133" s="78">
        <v>1</v>
      </c>
      <c r="U133" s="76">
        <v>0</v>
      </c>
      <c r="V133" s="82" t="s">
        <v>168</v>
      </c>
      <c r="W133" s="82">
        <v>0</v>
      </c>
      <c r="X133" s="77">
        <f t="shared" si="18"/>
        <v>0</v>
      </c>
      <c r="Y133" s="78">
        <v>0</v>
      </c>
      <c r="Z133" s="78">
        <v>1</v>
      </c>
      <c r="AA133" s="82" t="s">
        <v>168</v>
      </c>
      <c r="AB133" s="78">
        <v>0</v>
      </c>
      <c r="AC133" s="78">
        <v>0</v>
      </c>
      <c r="AD133" s="78">
        <v>1</v>
      </c>
      <c r="AE133" s="79">
        <f t="shared" si="16"/>
        <v>3</v>
      </c>
      <c r="AF133" s="8"/>
      <c r="AH133" s="8"/>
      <c r="AI133" s="8"/>
      <c r="AJ133" s="8"/>
      <c r="AK133" s="8"/>
      <c r="AL133" s="8"/>
      <c r="AM133" s="8"/>
      <c r="AN133" s="8"/>
      <c r="AO133" s="8"/>
      <c r="AP133" s="8"/>
      <c r="AQ133" s="8"/>
      <c r="AR133" s="8"/>
      <c r="AS133" s="8"/>
      <c r="AT133" s="8"/>
      <c r="AU133" s="8"/>
      <c r="AV133" s="8"/>
      <c r="AW133" s="8"/>
      <c r="AX133" s="8"/>
      <c r="AY133" s="8"/>
    </row>
    <row r="134" spans="1:51" ht="49.5" customHeight="1">
      <c r="A134" s="93" t="s">
        <v>150</v>
      </c>
      <c r="B134" s="75" t="s">
        <v>250</v>
      </c>
      <c r="C134" s="78" t="s">
        <v>26</v>
      </c>
      <c r="D134" s="78" t="s">
        <v>154</v>
      </c>
      <c r="E134" s="78" t="s">
        <v>155</v>
      </c>
      <c r="F134" s="78" t="s">
        <v>177</v>
      </c>
      <c r="G134" s="78">
        <v>2012</v>
      </c>
      <c r="H134" s="76">
        <v>0</v>
      </c>
      <c r="I134" s="77">
        <f>(6+25+30)/3</f>
        <v>20.333333333333332</v>
      </c>
      <c r="J134" s="77">
        <f>(6+25+30)/3</f>
        <v>20.333333333333332</v>
      </c>
      <c r="K134" s="77"/>
      <c r="L134" s="76">
        <v>1</v>
      </c>
      <c r="M134" s="76">
        <v>1</v>
      </c>
      <c r="N134" s="77">
        <v>10</v>
      </c>
      <c r="O134" s="77">
        <v>10</v>
      </c>
      <c r="P134" s="76">
        <v>1</v>
      </c>
      <c r="Q134" s="76">
        <v>0</v>
      </c>
      <c r="R134" s="78"/>
      <c r="S134" s="76">
        <v>0</v>
      </c>
      <c r="T134" s="78">
        <v>1</v>
      </c>
      <c r="U134" s="76">
        <v>0</v>
      </c>
      <c r="V134" s="82" t="s">
        <v>168</v>
      </c>
      <c r="W134" s="82">
        <v>0</v>
      </c>
      <c r="X134" s="77">
        <f t="shared" si="18"/>
        <v>0</v>
      </c>
      <c r="Y134" s="78">
        <v>0</v>
      </c>
      <c r="Z134" s="78">
        <v>1</v>
      </c>
      <c r="AA134" s="77">
        <v>0</v>
      </c>
      <c r="AB134" s="78">
        <v>1</v>
      </c>
      <c r="AC134" s="78">
        <v>0</v>
      </c>
      <c r="AD134" s="78">
        <v>1</v>
      </c>
      <c r="AE134" s="79">
        <f t="shared" si="16"/>
        <v>6</v>
      </c>
      <c r="AF134" s="8"/>
      <c r="AH134" s="8"/>
      <c r="AI134" s="8"/>
      <c r="AJ134" s="8"/>
      <c r="AK134" s="8"/>
      <c r="AL134" s="8"/>
      <c r="AM134" s="8"/>
      <c r="AN134" s="8"/>
      <c r="AO134" s="8"/>
      <c r="AP134" s="8"/>
      <c r="AQ134" s="8"/>
      <c r="AR134" s="8"/>
      <c r="AS134" s="8"/>
      <c r="AT134" s="8"/>
      <c r="AU134" s="8"/>
      <c r="AV134" s="8"/>
      <c r="AW134" s="8"/>
      <c r="AX134" s="8"/>
      <c r="AY134" s="8"/>
    </row>
    <row r="135" spans="1:51" ht="49.5" customHeight="1">
      <c r="A135" s="93" t="s">
        <v>150</v>
      </c>
      <c r="B135" s="75" t="s">
        <v>250</v>
      </c>
      <c r="C135" s="78" t="s">
        <v>26</v>
      </c>
      <c r="D135" s="78" t="s">
        <v>154</v>
      </c>
      <c r="E135" s="84" t="s">
        <v>49</v>
      </c>
      <c r="F135" s="84" t="s">
        <v>177</v>
      </c>
      <c r="G135" s="78">
        <v>2012</v>
      </c>
      <c r="H135" s="76">
        <v>0</v>
      </c>
      <c r="I135" s="77">
        <f>(6+25+30)/3</f>
        <v>20.333333333333332</v>
      </c>
      <c r="J135" s="77">
        <f>(6+25+30)/3</f>
        <v>20.333333333333332</v>
      </c>
      <c r="K135" s="77"/>
      <c r="L135" s="76">
        <v>1</v>
      </c>
      <c r="M135" s="76">
        <v>0</v>
      </c>
      <c r="N135" s="78">
        <v>10</v>
      </c>
      <c r="O135" s="78">
        <v>10</v>
      </c>
      <c r="P135" s="76">
        <v>0</v>
      </c>
      <c r="Q135" s="76">
        <v>0</v>
      </c>
      <c r="R135" s="78"/>
      <c r="S135" s="76">
        <v>0</v>
      </c>
      <c r="T135" s="78">
        <v>1</v>
      </c>
      <c r="U135" s="76">
        <v>0</v>
      </c>
      <c r="V135" s="82" t="s">
        <v>168</v>
      </c>
      <c r="W135" s="82">
        <v>0</v>
      </c>
      <c r="X135" s="77">
        <f t="shared" si="18"/>
        <v>0</v>
      </c>
      <c r="Y135" s="78">
        <v>0</v>
      </c>
      <c r="Z135" s="78">
        <v>1</v>
      </c>
      <c r="AA135" s="77">
        <f>(5+10+12.5)/3</f>
        <v>9.1666666666666661</v>
      </c>
      <c r="AB135" s="78">
        <v>1</v>
      </c>
      <c r="AC135" s="78">
        <v>0</v>
      </c>
      <c r="AD135" s="78">
        <v>1</v>
      </c>
      <c r="AE135" s="79">
        <f t="shared" si="16"/>
        <v>4</v>
      </c>
      <c r="AF135" s="8"/>
      <c r="AH135" s="8"/>
      <c r="AI135" s="8"/>
      <c r="AJ135" s="8"/>
      <c r="AK135" s="8"/>
      <c r="AL135" s="8"/>
      <c r="AM135" s="8"/>
      <c r="AN135" s="8"/>
      <c r="AO135" s="8"/>
      <c r="AP135" s="8"/>
      <c r="AQ135" s="8"/>
      <c r="AR135" s="8"/>
      <c r="AS135" s="8"/>
      <c r="AT135" s="8"/>
      <c r="AU135" s="8"/>
      <c r="AV135" s="8"/>
      <c r="AW135" s="8"/>
      <c r="AX135" s="8"/>
      <c r="AY135" s="8"/>
    </row>
    <row r="136" spans="1:51" ht="49.5" customHeight="1">
      <c r="A136" s="93" t="s">
        <v>150</v>
      </c>
      <c r="B136" s="75" t="s">
        <v>250</v>
      </c>
      <c r="C136" s="78" t="s">
        <v>26</v>
      </c>
      <c r="D136" s="78" t="s">
        <v>154</v>
      </c>
      <c r="E136" s="78" t="s">
        <v>156</v>
      </c>
      <c r="F136" s="78" t="s">
        <v>179</v>
      </c>
      <c r="G136" s="78">
        <v>2012</v>
      </c>
      <c r="H136" s="76">
        <v>0</v>
      </c>
      <c r="I136" s="77">
        <v>25</v>
      </c>
      <c r="J136" s="77">
        <v>25</v>
      </c>
      <c r="K136" s="77"/>
      <c r="L136" s="76">
        <v>1</v>
      </c>
      <c r="M136" s="76">
        <v>0</v>
      </c>
      <c r="N136" s="77" t="s">
        <v>157</v>
      </c>
      <c r="O136" s="77" t="s">
        <v>157</v>
      </c>
      <c r="P136" s="76">
        <v>1</v>
      </c>
      <c r="Q136" s="76">
        <v>0</v>
      </c>
      <c r="R136" s="78"/>
      <c r="S136" s="76">
        <v>0</v>
      </c>
      <c r="T136" s="76">
        <v>0</v>
      </c>
      <c r="U136" s="76">
        <v>0</v>
      </c>
      <c r="V136" s="82" t="s">
        <v>168</v>
      </c>
      <c r="W136" s="82">
        <v>0</v>
      </c>
      <c r="X136" s="77">
        <f t="shared" si="18"/>
        <v>0</v>
      </c>
      <c r="Y136" s="78">
        <v>0</v>
      </c>
      <c r="Z136" s="78">
        <v>1</v>
      </c>
      <c r="AA136" s="82" t="s">
        <v>168</v>
      </c>
      <c r="AB136" s="78">
        <v>1</v>
      </c>
      <c r="AC136" s="78">
        <v>0</v>
      </c>
      <c r="AD136" s="78">
        <v>1</v>
      </c>
      <c r="AE136" s="79">
        <f t="shared" si="16"/>
        <v>4</v>
      </c>
      <c r="AF136" s="8"/>
      <c r="AH136" s="8"/>
      <c r="AI136" s="8"/>
      <c r="AJ136" s="8"/>
      <c r="AK136" s="8"/>
      <c r="AL136" s="8"/>
      <c r="AM136" s="8"/>
      <c r="AN136" s="8"/>
      <c r="AO136" s="8"/>
      <c r="AP136" s="8"/>
      <c r="AQ136" s="8"/>
      <c r="AR136" s="8"/>
      <c r="AS136" s="8"/>
      <c r="AT136" s="8"/>
      <c r="AU136" s="8"/>
      <c r="AV136" s="8"/>
      <c r="AW136" s="8"/>
      <c r="AX136" s="8"/>
      <c r="AY136" s="8"/>
    </row>
    <row r="137" spans="1:51" ht="49.5" customHeight="1">
      <c r="A137" s="93" t="s">
        <v>150</v>
      </c>
      <c r="B137" s="75" t="s">
        <v>250</v>
      </c>
      <c r="C137" s="78" t="s">
        <v>26</v>
      </c>
      <c r="D137" s="78" t="s">
        <v>154</v>
      </c>
      <c r="E137" s="84" t="s">
        <v>49</v>
      </c>
      <c r="F137" s="84" t="s">
        <v>177</v>
      </c>
      <c r="G137" s="78">
        <v>2010</v>
      </c>
      <c r="H137" s="76">
        <v>0</v>
      </c>
      <c r="I137" s="77">
        <v>25</v>
      </c>
      <c r="J137" s="77">
        <v>25</v>
      </c>
      <c r="K137" s="77"/>
      <c r="L137" s="76">
        <v>1</v>
      </c>
      <c r="M137" s="76">
        <v>1</v>
      </c>
      <c r="N137" s="78">
        <v>10</v>
      </c>
      <c r="O137" s="78">
        <v>10</v>
      </c>
      <c r="P137" s="76">
        <v>0</v>
      </c>
      <c r="Q137" s="76">
        <v>0</v>
      </c>
      <c r="R137" s="78"/>
      <c r="S137" s="76">
        <v>0</v>
      </c>
      <c r="T137" s="78">
        <v>1</v>
      </c>
      <c r="U137" s="76">
        <v>0</v>
      </c>
      <c r="V137" s="82" t="s">
        <v>168</v>
      </c>
      <c r="W137" s="82">
        <v>0</v>
      </c>
      <c r="X137" s="77">
        <f t="shared" si="18"/>
        <v>0</v>
      </c>
      <c r="Y137" s="78">
        <v>0</v>
      </c>
      <c r="Z137" s="78">
        <v>1</v>
      </c>
      <c r="AA137" s="77">
        <v>0</v>
      </c>
      <c r="AB137" s="78">
        <v>1</v>
      </c>
      <c r="AC137" s="78">
        <v>1</v>
      </c>
      <c r="AD137" s="78">
        <v>1</v>
      </c>
      <c r="AE137" s="79">
        <f t="shared" si="16"/>
        <v>6</v>
      </c>
      <c r="AF137" s="8"/>
      <c r="AH137" s="8"/>
      <c r="AI137" s="8"/>
      <c r="AJ137" s="8"/>
      <c r="AK137" s="8"/>
      <c r="AL137" s="8"/>
      <c r="AM137" s="8"/>
      <c r="AN137" s="8"/>
      <c r="AO137" s="8"/>
      <c r="AP137" s="8"/>
      <c r="AQ137" s="8"/>
      <c r="AR137" s="8"/>
      <c r="AS137" s="8"/>
      <c r="AT137" s="8"/>
      <c r="AU137" s="8"/>
      <c r="AV137" s="8"/>
      <c r="AW137" s="8"/>
      <c r="AX137" s="8"/>
      <c r="AY137" s="8"/>
    </row>
    <row r="138" spans="1:51" ht="49.5" customHeight="1">
      <c r="A138" s="93" t="s">
        <v>150</v>
      </c>
      <c r="B138" s="75" t="s">
        <v>250</v>
      </c>
      <c r="C138" s="78" t="s">
        <v>26</v>
      </c>
      <c r="D138" s="78" t="s">
        <v>154</v>
      </c>
      <c r="E138" s="78" t="s">
        <v>50</v>
      </c>
      <c r="F138" s="78" t="s">
        <v>179</v>
      </c>
      <c r="G138" s="78">
        <v>2010</v>
      </c>
      <c r="H138" s="76">
        <v>0</v>
      </c>
      <c r="I138" s="77">
        <v>35</v>
      </c>
      <c r="J138" s="77">
        <v>35</v>
      </c>
      <c r="K138" s="77"/>
      <c r="L138" s="76">
        <v>1</v>
      </c>
      <c r="M138" s="76">
        <v>0</v>
      </c>
      <c r="N138" s="77" t="s">
        <v>157</v>
      </c>
      <c r="O138" s="77" t="s">
        <v>157</v>
      </c>
      <c r="P138" s="76">
        <v>1</v>
      </c>
      <c r="Q138" s="76">
        <v>1</v>
      </c>
      <c r="R138" s="78"/>
      <c r="S138" s="76">
        <v>0</v>
      </c>
      <c r="T138" s="76">
        <v>0</v>
      </c>
      <c r="U138" s="76">
        <v>0</v>
      </c>
      <c r="V138" s="82" t="s">
        <v>168</v>
      </c>
      <c r="W138" s="82">
        <v>0</v>
      </c>
      <c r="X138" s="77">
        <f t="shared" si="18"/>
        <v>0</v>
      </c>
      <c r="Y138" s="78">
        <v>0</v>
      </c>
      <c r="Z138" s="78">
        <v>0</v>
      </c>
      <c r="AA138" s="82" t="s">
        <v>168</v>
      </c>
      <c r="AB138" s="78">
        <v>1</v>
      </c>
      <c r="AC138" s="78">
        <v>0</v>
      </c>
      <c r="AD138" s="78">
        <v>1</v>
      </c>
      <c r="AE138" s="79">
        <f t="shared" si="16"/>
        <v>4</v>
      </c>
      <c r="AF138" s="8"/>
      <c r="AH138" s="8"/>
      <c r="AI138" s="8"/>
      <c r="AJ138" s="8"/>
      <c r="AK138" s="8"/>
      <c r="AL138" s="8"/>
      <c r="AM138" s="8"/>
      <c r="AN138" s="8"/>
      <c r="AO138" s="8"/>
      <c r="AP138" s="8"/>
      <c r="AQ138" s="8"/>
      <c r="AR138" s="8"/>
      <c r="AS138" s="8"/>
      <c r="AT138" s="8"/>
      <c r="AU138" s="8"/>
      <c r="AV138" s="8"/>
      <c r="AW138" s="8"/>
      <c r="AX138" s="8"/>
      <c r="AY138" s="8"/>
    </row>
    <row r="139" spans="1:51" ht="49.5" customHeight="1">
      <c r="A139" s="93" t="s">
        <v>150</v>
      </c>
      <c r="B139" s="75" t="s">
        <v>250</v>
      </c>
      <c r="C139" s="78" t="s">
        <v>26</v>
      </c>
      <c r="D139" s="78" t="s">
        <v>154</v>
      </c>
      <c r="E139" s="104" t="s">
        <v>184</v>
      </c>
      <c r="F139" s="78" t="s">
        <v>177</v>
      </c>
      <c r="G139" s="78">
        <v>2002</v>
      </c>
      <c r="H139" s="76">
        <v>0</v>
      </c>
      <c r="I139" s="77">
        <v>37.5</v>
      </c>
      <c r="J139" s="77">
        <v>37.5</v>
      </c>
      <c r="K139" s="77">
        <v>13</v>
      </c>
      <c r="L139" s="76">
        <v>1</v>
      </c>
      <c r="M139" s="76">
        <v>1</v>
      </c>
      <c r="N139" s="77" t="s">
        <v>157</v>
      </c>
      <c r="O139" s="77" t="s">
        <v>157</v>
      </c>
      <c r="P139" s="76">
        <v>1</v>
      </c>
      <c r="Q139" s="76">
        <v>1</v>
      </c>
      <c r="R139" s="77">
        <f>((3+6.5)/2)-((0.5+0.5+3.5+4)/4)</f>
        <v>2.625</v>
      </c>
      <c r="S139" s="78">
        <v>1</v>
      </c>
      <c r="T139" s="78">
        <v>1</v>
      </c>
      <c r="U139" s="76">
        <v>0</v>
      </c>
      <c r="V139" s="82" t="s">
        <v>168</v>
      </c>
      <c r="W139" s="82">
        <v>0</v>
      </c>
      <c r="X139" s="77">
        <f t="shared" si="18"/>
        <v>0</v>
      </c>
      <c r="Y139" s="78">
        <v>0</v>
      </c>
      <c r="Z139" s="78">
        <v>0</v>
      </c>
      <c r="AA139" s="77">
        <v>5</v>
      </c>
      <c r="AB139" s="78">
        <v>1</v>
      </c>
      <c r="AC139" s="78">
        <v>0</v>
      </c>
      <c r="AD139" s="78">
        <v>1</v>
      </c>
      <c r="AE139" s="79">
        <f t="shared" si="16"/>
        <v>7</v>
      </c>
      <c r="AF139" s="8"/>
      <c r="AH139" s="8"/>
      <c r="AI139" s="8"/>
      <c r="AJ139" s="8"/>
      <c r="AK139" s="8"/>
      <c r="AL139" s="8"/>
      <c r="AM139" s="8"/>
      <c r="AN139" s="8"/>
      <c r="AO139" s="8"/>
      <c r="AP139" s="8"/>
      <c r="AQ139" s="8"/>
      <c r="AR139" s="8"/>
      <c r="AS139" s="8"/>
      <c r="AT139" s="8"/>
      <c r="AU139" s="8"/>
      <c r="AV139" s="8"/>
      <c r="AW139" s="8"/>
      <c r="AX139" s="8"/>
      <c r="AY139" s="8"/>
    </row>
    <row r="140" spans="1:51" ht="49.5" customHeight="1">
      <c r="A140" s="94" t="s">
        <v>158</v>
      </c>
      <c r="B140" s="75" t="s">
        <v>250</v>
      </c>
      <c r="C140" s="75" t="s">
        <v>21</v>
      </c>
      <c r="D140" s="75" t="s">
        <v>159</v>
      </c>
      <c r="E140" s="75" t="s">
        <v>23</v>
      </c>
      <c r="F140" s="75"/>
      <c r="G140" s="75">
        <v>2010</v>
      </c>
      <c r="H140" s="76">
        <v>0</v>
      </c>
      <c r="I140" s="75">
        <v>25</v>
      </c>
      <c r="J140" s="75">
        <v>25</v>
      </c>
      <c r="K140" s="75">
        <v>10</v>
      </c>
      <c r="L140" s="76">
        <v>0</v>
      </c>
      <c r="M140" s="76">
        <v>0</v>
      </c>
      <c r="N140" s="78" t="s">
        <v>168</v>
      </c>
      <c r="O140" s="75" t="s">
        <v>168</v>
      </c>
      <c r="P140" s="76">
        <v>0</v>
      </c>
      <c r="Q140" s="76">
        <v>0</v>
      </c>
      <c r="R140" s="75"/>
      <c r="S140" s="76">
        <v>0</v>
      </c>
      <c r="T140" s="76">
        <v>0</v>
      </c>
      <c r="U140" s="76">
        <v>0</v>
      </c>
      <c r="V140" s="82" t="s">
        <v>168</v>
      </c>
      <c r="W140" s="82" t="s">
        <v>168</v>
      </c>
      <c r="X140" s="82" t="s">
        <v>168</v>
      </c>
      <c r="Y140" s="78">
        <v>0</v>
      </c>
      <c r="Z140" s="78">
        <v>0</v>
      </c>
      <c r="AA140" s="82" t="s">
        <v>168</v>
      </c>
      <c r="AB140" s="78">
        <v>0</v>
      </c>
      <c r="AC140" s="78">
        <v>0</v>
      </c>
      <c r="AD140" s="78">
        <f t="shared" si="17"/>
        <v>0</v>
      </c>
      <c r="AE140" s="79">
        <f t="shared" si="16"/>
        <v>0</v>
      </c>
      <c r="AF140" s="8"/>
      <c r="AH140" s="8"/>
      <c r="AI140" s="8"/>
      <c r="AJ140" s="8"/>
      <c r="AK140" s="8"/>
      <c r="AL140" s="8"/>
      <c r="AM140" s="8"/>
      <c r="AN140" s="8"/>
      <c r="AO140" s="8"/>
      <c r="AP140" s="8"/>
      <c r="AQ140" s="8"/>
      <c r="AR140" s="8"/>
      <c r="AS140" s="8"/>
      <c r="AT140" s="8"/>
      <c r="AU140" s="8"/>
      <c r="AV140" s="8"/>
      <c r="AW140" s="8"/>
      <c r="AX140" s="8"/>
      <c r="AY140" s="8"/>
    </row>
    <row r="141" spans="1:51" ht="49.5" customHeight="1">
      <c r="A141" s="96" t="s">
        <v>158</v>
      </c>
      <c r="B141" s="75" t="s">
        <v>250</v>
      </c>
      <c r="C141" s="82" t="s">
        <v>34</v>
      </c>
      <c r="D141" s="82" t="s">
        <v>159</v>
      </c>
      <c r="E141" s="82" t="s">
        <v>23</v>
      </c>
      <c r="F141" s="82"/>
      <c r="G141" s="82">
        <v>2003</v>
      </c>
      <c r="H141" s="76">
        <v>0</v>
      </c>
      <c r="I141" s="78" t="s">
        <v>168</v>
      </c>
      <c r="J141" s="82" t="s">
        <v>168</v>
      </c>
      <c r="K141" s="82">
        <v>5</v>
      </c>
      <c r="L141" s="76">
        <v>0</v>
      </c>
      <c r="M141" s="76">
        <v>1</v>
      </c>
      <c r="N141" s="78" t="s">
        <v>168</v>
      </c>
      <c r="O141" s="82" t="s">
        <v>168</v>
      </c>
      <c r="P141" s="76">
        <v>0</v>
      </c>
      <c r="Q141" s="76">
        <v>1</v>
      </c>
      <c r="R141" s="77"/>
      <c r="S141" s="78">
        <v>1</v>
      </c>
      <c r="T141" s="78">
        <v>1</v>
      </c>
      <c r="U141" s="76">
        <v>0</v>
      </c>
      <c r="V141" s="82" t="s">
        <v>168</v>
      </c>
      <c r="W141" s="82" t="s">
        <v>168</v>
      </c>
      <c r="X141" s="77" t="str">
        <f>W141</f>
        <v>.</v>
      </c>
      <c r="Y141" s="78">
        <v>0</v>
      </c>
      <c r="Z141" s="78">
        <v>1</v>
      </c>
      <c r="AA141" s="77">
        <v>0</v>
      </c>
      <c r="AB141" s="78">
        <v>1</v>
      </c>
      <c r="AC141" s="78">
        <v>1</v>
      </c>
      <c r="AD141" s="78">
        <v>1</v>
      </c>
      <c r="AE141" s="79">
        <f t="shared" si="16"/>
        <v>7</v>
      </c>
      <c r="AF141" s="8"/>
      <c r="AH141" s="8"/>
      <c r="AI141" s="8"/>
      <c r="AJ141" s="8"/>
      <c r="AK141" s="8"/>
      <c r="AL141" s="8"/>
      <c r="AM141" s="8"/>
      <c r="AN141" s="8"/>
      <c r="AO141" s="8"/>
      <c r="AP141" s="8"/>
      <c r="AQ141" s="8"/>
      <c r="AR141" s="8"/>
      <c r="AS141" s="8"/>
      <c r="AT141" s="8"/>
      <c r="AU141" s="8"/>
      <c r="AV141" s="8"/>
      <c r="AW141" s="8"/>
      <c r="AX141" s="8"/>
      <c r="AY141" s="8"/>
    </row>
    <row r="142" spans="1:51" ht="49.5" customHeight="1">
      <c r="A142" s="93" t="s">
        <v>158</v>
      </c>
      <c r="B142" s="75" t="s">
        <v>250</v>
      </c>
      <c r="C142" s="78" t="s">
        <v>76</v>
      </c>
      <c r="D142" s="78" t="s">
        <v>160</v>
      </c>
      <c r="E142" s="78" t="s">
        <v>161</v>
      </c>
      <c r="F142" s="78" t="s">
        <v>177</v>
      </c>
      <c r="G142" s="78">
        <v>2014</v>
      </c>
      <c r="H142" s="76">
        <v>0</v>
      </c>
      <c r="I142" s="78" t="s">
        <v>168</v>
      </c>
      <c r="J142" s="78">
        <v>25</v>
      </c>
      <c r="K142" s="78"/>
      <c r="L142" s="76">
        <v>0</v>
      </c>
      <c r="M142" s="76">
        <v>0</v>
      </c>
      <c r="N142" s="78" t="s">
        <v>168</v>
      </c>
      <c r="O142" s="78" t="s">
        <v>168</v>
      </c>
      <c r="P142" s="76">
        <v>0</v>
      </c>
      <c r="Q142" s="76">
        <v>0</v>
      </c>
      <c r="R142" s="78"/>
      <c r="S142" s="76">
        <v>0</v>
      </c>
      <c r="T142" s="76">
        <v>0</v>
      </c>
      <c r="U142" s="76">
        <v>0</v>
      </c>
      <c r="V142" s="82" t="s">
        <v>168</v>
      </c>
      <c r="W142" s="82">
        <v>0</v>
      </c>
      <c r="X142" s="82">
        <v>0</v>
      </c>
      <c r="Y142" s="78">
        <v>0</v>
      </c>
      <c r="Z142" s="78">
        <v>0</v>
      </c>
      <c r="AA142" s="82" t="s">
        <v>168</v>
      </c>
      <c r="AB142" s="78">
        <v>0</v>
      </c>
      <c r="AC142" s="78">
        <v>0</v>
      </c>
      <c r="AD142" s="78">
        <f t="shared" si="17"/>
        <v>0</v>
      </c>
      <c r="AE142" s="79">
        <f t="shared" si="16"/>
        <v>0</v>
      </c>
      <c r="AF142" s="8"/>
      <c r="AH142" s="8"/>
      <c r="AI142" s="8"/>
      <c r="AJ142" s="8"/>
      <c r="AK142" s="8"/>
      <c r="AL142" s="8"/>
      <c r="AM142" s="8"/>
      <c r="AN142" s="8"/>
      <c r="AO142" s="8"/>
      <c r="AP142" s="8"/>
      <c r="AQ142" s="8"/>
      <c r="AR142" s="8"/>
      <c r="AS142" s="8"/>
      <c r="AT142" s="8"/>
      <c r="AU142" s="8"/>
      <c r="AV142" s="8"/>
      <c r="AW142" s="8"/>
      <c r="AX142" s="8"/>
      <c r="AY142" s="8"/>
    </row>
    <row r="143" spans="1:51" ht="49.5" customHeight="1">
      <c r="A143" s="93" t="s">
        <v>158</v>
      </c>
      <c r="B143" s="75" t="s">
        <v>250</v>
      </c>
      <c r="C143" s="78" t="s">
        <v>76</v>
      </c>
      <c r="D143" s="78" t="s">
        <v>160</v>
      </c>
      <c r="E143" s="78" t="s">
        <v>162</v>
      </c>
      <c r="F143" s="78" t="s">
        <v>177</v>
      </c>
      <c r="G143" s="78">
        <v>2012</v>
      </c>
      <c r="H143" s="76">
        <v>0</v>
      </c>
      <c r="I143" s="78" t="s">
        <v>168</v>
      </c>
      <c r="J143" s="78">
        <v>25</v>
      </c>
      <c r="K143" s="78"/>
      <c r="L143" s="76">
        <v>0</v>
      </c>
      <c r="M143" s="76">
        <v>0</v>
      </c>
      <c r="N143" s="78" t="s">
        <v>168</v>
      </c>
      <c r="O143" s="78" t="s">
        <v>168</v>
      </c>
      <c r="P143" s="76">
        <v>0</v>
      </c>
      <c r="Q143" s="76">
        <v>0</v>
      </c>
      <c r="R143" s="78"/>
      <c r="S143" s="76">
        <v>0</v>
      </c>
      <c r="T143" s="76">
        <v>0</v>
      </c>
      <c r="U143" s="76">
        <v>0</v>
      </c>
      <c r="V143" s="82" t="s">
        <v>168</v>
      </c>
      <c r="W143" s="82">
        <v>0</v>
      </c>
      <c r="X143" s="82">
        <v>0</v>
      </c>
      <c r="Y143" s="78">
        <v>0</v>
      </c>
      <c r="Z143" s="78">
        <v>0</v>
      </c>
      <c r="AA143" s="82" t="s">
        <v>168</v>
      </c>
      <c r="AB143" s="78">
        <v>0</v>
      </c>
      <c r="AC143" s="78">
        <v>0</v>
      </c>
      <c r="AD143" s="78">
        <f t="shared" si="17"/>
        <v>0</v>
      </c>
      <c r="AE143" s="79">
        <f t="shared" si="16"/>
        <v>0</v>
      </c>
      <c r="AF143" s="8"/>
      <c r="AH143" s="8"/>
      <c r="AI143" s="8"/>
      <c r="AJ143" s="8"/>
      <c r="AK143" s="8"/>
      <c r="AL143" s="8"/>
      <c r="AM143" s="8"/>
      <c r="AN143" s="8"/>
      <c r="AO143" s="8"/>
      <c r="AP143" s="8"/>
      <c r="AQ143" s="8"/>
      <c r="AR143" s="8"/>
      <c r="AS143" s="8"/>
      <c r="AT143" s="8"/>
      <c r="AU143" s="8"/>
      <c r="AV143" s="8"/>
      <c r="AW143" s="8"/>
      <c r="AX143" s="8"/>
      <c r="AY143" s="8"/>
    </row>
    <row r="144" spans="1:51" ht="49.5" customHeight="1">
      <c r="A144" s="73" t="s">
        <v>163</v>
      </c>
      <c r="B144" s="74" t="s">
        <v>250</v>
      </c>
      <c r="C144" s="86" t="s">
        <v>21</v>
      </c>
      <c r="D144" s="75" t="s">
        <v>164</v>
      </c>
      <c r="E144" s="74" t="s">
        <v>23</v>
      </c>
      <c r="F144" s="74"/>
      <c r="G144" s="75">
        <v>2018</v>
      </c>
      <c r="H144" s="76">
        <v>0</v>
      </c>
      <c r="I144" s="77">
        <v>30</v>
      </c>
      <c r="J144" s="77">
        <v>30</v>
      </c>
      <c r="K144" s="77"/>
      <c r="L144" s="76">
        <v>1</v>
      </c>
      <c r="M144" s="76">
        <v>1</v>
      </c>
      <c r="N144" s="77" t="s">
        <v>157</v>
      </c>
      <c r="O144" s="77" t="s">
        <v>157</v>
      </c>
      <c r="P144" s="76">
        <v>1</v>
      </c>
      <c r="Q144" s="76">
        <v>0</v>
      </c>
      <c r="R144" s="75"/>
      <c r="S144" s="76">
        <v>0</v>
      </c>
      <c r="T144" s="76">
        <v>0</v>
      </c>
      <c r="U144" s="76">
        <v>0</v>
      </c>
      <c r="V144" s="82" t="s">
        <v>168</v>
      </c>
      <c r="W144" s="82" t="s">
        <v>168</v>
      </c>
      <c r="X144" s="77" t="str">
        <f>W144</f>
        <v>.</v>
      </c>
      <c r="Y144" s="78">
        <v>0</v>
      </c>
      <c r="Z144" s="78">
        <v>0</v>
      </c>
      <c r="AA144" s="75">
        <v>20</v>
      </c>
      <c r="AB144" s="78">
        <v>0</v>
      </c>
      <c r="AC144" s="78">
        <v>1</v>
      </c>
      <c r="AD144" s="78">
        <v>1</v>
      </c>
      <c r="AE144" s="79">
        <f t="shared" si="16"/>
        <v>4</v>
      </c>
      <c r="AF144" s="8"/>
      <c r="AH144" s="8"/>
      <c r="AI144" s="8"/>
      <c r="AJ144" s="68"/>
      <c r="AK144" s="68"/>
      <c r="AL144" s="68"/>
      <c r="AM144" s="68"/>
      <c r="AN144" s="68"/>
      <c r="AO144" s="68"/>
      <c r="AP144" s="68"/>
      <c r="AQ144" s="68"/>
      <c r="AR144" s="68"/>
      <c r="AS144" s="68"/>
      <c r="AT144" s="68"/>
      <c r="AU144" s="68"/>
      <c r="AV144" s="68"/>
      <c r="AW144" s="68"/>
      <c r="AX144" s="68"/>
      <c r="AY144" s="68"/>
    </row>
    <row r="145" spans="1:51" ht="49.25" customHeight="1">
      <c r="A145" s="80" t="s">
        <v>163</v>
      </c>
      <c r="B145" s="74" t="s">
        <v>250</v>
      </c>
      <c r="C145" s="87" t="s">
        <v>34</v>
      </c>
      <c r="D145" s="82" t="s">
        <v>165</v>
      </c>
      <c r="E145" s="82" t="s">
        <v>23</v>
      </c>
      <c r="F145" s="82"/>
      <c r="G145" s="81">
        <v>2018</v>
      </c>
      <c r="H145" s="76">
        <v>0</v>
      </c>
      <c r="I145" s="78" t="s">
        <v>168</v>
      </c>
      <c r="J145" s="82" t="s">
        <v>168</v>
      </c>
      <c r="K145" s="82"/>
      <c r="L145" s="76">
        <v>0</v>
      </c>
      <c r="M145" s="76">
        <v>0</v>
      </c>
      <c r="N145" s="78" t="s">
        <v>168</v>
      </c>
      <c r="O145" s="82" t="s">
        <v>168</v>
      </c>
      <c r="P145" s="76">
        <v>0</v>
      </c>
      <c r="Q145" s="76">
        <v>0</v>
      </c>
      <c r="R145" s="82"/>
      <c r="S145" s="76">
        <v>0</v>
      </c>
      <c r="T145" s="76">
        <v>0</v>
      </c>
      <c r="U145" s="76">
        <v>0</v>
      </c>
      <c r="V145" s="82" t="s">
        <v>168</v>
      </c>
      <c r="W145" s="82" t="s">
        <v>168</v>
      </c>
      <c r="X145" s="82" t="s">
        <v>168</v>
      </c>
      <c r="Y145" s="78">
        <v>0</v>
      </c>
      <c r="Z145" s="78">
        <v>0</v>
      </c>
      <c r="AA145" s="82" t="s">
        <v>168</v>
      </c>
      <c r="AB145" s="78">
        <v>0</v>
      </c>
      <c r="AC145" s="78">
        <v>0</v>
      </c>
      <c r="AD145" s="78">
        <f t="shared" si="17"/>
        <v>0</v>
      </c>
      <c r="AE145" s="79">
        <f t="shared" si="16"/>
        <v>0</v>
      </c>
      <c r="AF145" s="8"/>
      <c r="AH145" s="8"/>
      <c r="AI145" s="8"/>
      <c r="AJ145" s="68"/>
      <c r="AK145" s="68"/>
      <c r="AL145" s="68"/>
      <c r="AM145" s="68"/>
      <c r="AN145" s="68"/>
      <c r="AO145" s="68"/>
      <c r="AP145" s="68"/>
      <c r="AQ145" s="68"/>
      <c r="AR145" s="68"/>
      <c r="AS145" s="68"/>
      <c r="AT145" s="68"/>
      <c r="AU145" s="68"/>
      <c r="AV145" s="68"/>
      <c r="AW145" s="68"/>
      <c r="AX145" s="68"/>
      <c r="AY145" s="68"/>
    </row>
    <row r="146" spans="1:51" ht="49.5" customHeight="1">
      <c r="A146" s="83" t="s">
        <v>163</v>
      </c>
      <c r="B146" s="74" t="s">
        <v>250</v>
      </c>
      <c r="C146" s="84" t="s">
        <v>26</v>
      </c>
      <c r="D146" s="84" t="s">
        <v>166</v>
      </c>
      <c r="E146" s="78" t="s">
        <v>31</v>
      </c>
      <c r="F146" s="78" t="s">
        <v>178</v>
      </c>
      <c r="G146" s="78">
        <v>2004</v>
      </c>
      <c r="H146" s="76">
        <v>0</v>
      </c>
      <c r="I146" s="77">
        <v>25</v>
      </c>
      <c r="J146" s="77">
        <v>25</v>
      </c>
      <c r="K146" s="77"/>
      <c r="L146" s="76">
        <v>1</v>
      </c>
      <c r="M146" s="76">
        <v>1</v>
      </c>
      <c r="N146" s="78" t="s">
        <v>168</v>
      </c>
      <c r="O146" s="77" t="s">
        <v>157</v>
      </c>
      <c r="P146" s="76">
        <v>0</v>
      </c>
      <c r="Q146" s="76">
        <v>0</v>
      </c>
      <c r="R146" s="77">
        <f>7.6-0.6</f>
        <v>7</v>
      </c>
      <c r="S146" s="78">
        <v>1</v>
      </c>
      <c r="T146" s="76">
        <v>0</v>
      </c>
      <c r="U146" s="76">
        <v>0</v>
      </c>
      <c r="V146" s="77">
        <v>5</v>
      </c>
      <c r="W146" s="77">
        <v>5</v>
      </c>
      <c r="X146" s="77">
        <f t="shared" ref="X146:X151" si="19">W146</f>
        <v>5</v>
      </c>
      <c r="Y146" s="78">
        <v>1</v>
      </c>
      <c r="Z146" s="78">
        <v>1</v>
      </c>
      <c r="AA146" s="77">
        <v>0</v>
      </c>
      <c r="AB146" s="78">
        <v>1</v>
      </c>
      <c r="AC146" s="78">
        <v>0</v>
      </c>
      <c r="AD146" s="78">
        <v>1</v>
      </c>
      <c r="AE146" s="79">
        <f t="shared" si="16"/>
        <v>6</v>
      </c>
      <c r="AF146" s="8"/>
      <c r="AH146" s="8"/>
      <c r="AI146" s="8"/>
      <c r="AJ146" s="68"/>
      <c r="AK146" s="68"/>
      <c r="AL146" s="68"/>
      <c r="AM146" s="68"/>
      <c r="AN146" s="68"/>
      <c r="AO146" s="68"/>
      <c r="AP146" s="68"/>
      <c r="AQ146" s="68"/>
      <c r="AR146" s="68"/>
      <c r="AS146" s="68"/>
      <c r="AT146" s="68"/>
      <c r="AU146" s="68"/>
      <c r="AV146" s="68"/>
      <c r="AW146" s="68"/>
      <c r="AX146" s="68"/>
      <c r="AY146" s="68"/>
    </row>
    <row r="147" spans="1:51" ht="49.5" customHeight="1">
      <c r="A147" s="83" t="s">
        <v>163</v>
      </c>
      <c r="B147" s="74" t="s">
        <v>250</v>
      </c>
      <c r="C147" s="84" t="s">
        <v>26</v>
      </c>
      <c r="D147" s="84" t="s">
        <v>166</v>
      </c>
      <c r="E147" s="78" t="s">
        <v>31</v>
      </c>
      <c r="F147" s="78" t="s">
        <v>178</v>
      </c>
      <c r="G147" s="84">
        <v>2000</v>
      </c>
      <c r="H147" s="76">
        <v>0</v>
      </c>
      <c r="I147" s="77">
        <v>25</v>
      </c>
      <c r="J147" s="77">
        <v>25</v>
      </c>
      <c r="K147" s="77"/>
      <c r="L147" s="76">
        <v>1</v>
      </c>
      <c r="M147" s="76">
        <v>1</v>
      </c>
      <c r="N147" s="78" t="s">
        <v>168</v>
      </c>
      <c r="O147" s="77" t="s">
        <v>157</v>
      </c>
      <c r="P147" s="76">
        <v>0</v>
      </c>
      <c r="Q147" s="76">
        <v>0</v>
      </c>
      <c r="R147" s="77">
        <f t="shared" ref="R147:R148" si="20">7.6-0.6</f>
        <v>7</v>
      </c>
      <c r="S147" s="78">
        <v>1</v>
      </c>
      <c r="T147" s="78">
        <v>1</v>
      </c>
      <c r="U147" s="76">
        <v>0</v>
      </c>
      <c r="V147" s="77">
        <v>20</v>
      </c>
      <c r="W147" s="77">
        <v>20</v>
      </c>
      <c r="X147" s="77">
        <f t="shared" si="19"/>
        <v>20</v>
      </c>
      <c r="Y147" s="78">
        <v>1</v>
      </c>
      <c r="Z147" s="78">
        <v>1</v>
      </c>
      <c r="AA147" s="77">
        <v>0</v>
      </c>
      <c r="AB147" s="78">
        <v>1</v>
      </c>
      <c r="AC147" s="78">
        <v>0</v>
      </c>
      <c r="AD147" s="78">
        <v>1</v>
      </c>
      <c r="AE147" s="79">
        <f t="shared" si="16"/>
        <v>7</v>
      </c>
      <c r="AF147" s="8"/>
      <c r="AH147" s="8"/>
      <c r="AI147" s="8"/>
      <c r="AJ147" s="68"/>
      <c r="AK147" s="68"/>
      <c r="AL147" s="68"/>
      <c r="AM147" s="68"/>
      <c r="AN147" s="68"/>
      <c r="AO147" s="68"/>
      <c r="AP147" s="68"/>
      <c r="AQ147" s="68"/>
      <c r="AR147" s="68"/>
      <c r="AS147" s="68"/>
      <c r="AT147" s="68"/>
      <c r="AU147" s="68"/>
      <c r="AV147" s="68"/>
      <c r="AW147" s="68"/>
      <c r="AX147" s="68"/>
      <c r="AY147" s="68"/>
    </row>
    <row r="148" spans="1:51" ht="49.5" customHeight="1">
      <c r="A148" s="83" t="s">
        <v>163</v>
      </c>
      <c r="B148" s="74" t="s">
        <v>250</v>
      </c>
      <c r="C148" s="84" t="s">
        <v>26</v>
      </c>
      <c r="D148" s="84" t="s">
        <v>166</v>
      </c>
      <c r="E148" s="78" t="s">
        <v>31</v>
      </c>
      <c r="F148" s="78" t="s">
        <v>178</v>
      </c>
      <c r="G148" s="84">
        <v>2000</v>
      </c>
      <c r="H148" s="76">
        <v>0</v>
      </c>
      <c r="I148" s="77">
        <v>25</v>
      </c>
      <c r="J148" s="77">
        <v>25</v>
      </c>
      <c r="K148" s="77"/>
      <c r="L148" s="76">
        <v>1</v>
      </c>
      <c r="M148" s="76">
        <v>1</v>
      </c>
      <c r="N148" s="78" t="s">
        <v>168</v>
      </c>
      <c r="O148" s="77" t="s">
        <v>157</v>
      </c>
      <c r="P148" s="76">
        <v>0</v>
      </c>
      <c r="Q148" s="76">
        <v>0</v>
      </c>
      <c r="R148" s="77">
        <f t="shared" si="20"/>
        <v>7</v>
      </c>
      <c r="S148" s="78">
        <v>1</v>
      </c>
      <c r="T148" s="78">
        <v>1</v>
      </c>
      <c r="U148" s="76">
        <v>0</v>
      </c>
      <c r="V148" s="77">
        <v>15</v>
      </c>
      <c r="W148" s="77">
        <v>15</v>
      </c>
      <c r="X148" s="77">
        <f t="shared" si="19"/>
        <v>15</v>
      </c>
      <c r="Y148" s="78">
        <v>1</v>
      </c>
      <c r="Z148" s="78">
        <v>1</v>
      </c>
      <c r="AA148" s="77">
        <v>5</v>
      </c>
      <c r="AB148" s="78">
        <v>1</v>
      </c>
      <c r="AC148" s="78">
        <v>0</v>
      </c>
      <c r="AD148" s="78">
        <v>1</v>
      </c>
      <c r="AE148" s="79">
        <f t="shared" si="16"/>
        <v>7</v>
      </c>
      <c r="AF148" s="8"/>
      <c r="AH148" s="8"/>
      <c r="AI148" s="8"/>
      <c r="AJ148" s="68"/>
      <c r="AK148" s="68"/>
      <c r="AL148" s="68"/>
      <c r="AM148" s="68"/>
      <c r="AN148" s="68"/>
      <c r="AO148" s="68"/>
      <c r="AP148" s="68"/>
      <c r="AQ148" s="68"/>
      <c r="AR148" s="68"/>
      <c r="AS148" s="68"/>
      <c r="AT148" s="68"/>
      <c r="AU148" s="68"/>
      <c r="AV148" s="68"/>
      <c r="AW148" s="68"/>
      <c r="AX148" s="68"/>
      <c r="AY148" s="68"/>
    </row>
    <row r="149" spans="1:51" ht="49.5" customHeight="1">
      <c r="A149" s="83" t="s">
        <v>163</v>
      </c>
      <c r="B149" s="74" t="s">
        <v>250</v>
      </c>
      <c r="C149" s="84" t="s">
        <v>26</v>
      </c>
      <c r="D149" s="84" t="s">
        <v>166</v>
      </c>
      <c r="E149" s="84" t="s">
        <v>167</v>
      </c>
      <c r="F149" s="84" t="s">
        <v>178</v>
      </c>
      <c r="G149" s="78">
        <v>1998</v>
      </c>
      <c r="H149" s="76">
        <v>0</v>
      </c>
      <c r="I149" s="78" t="s">
        <v>168</v>
      </c>
      <c r="J149" s="78">
        <v>30</v>
      </c>
      <c r="K149" s="78"/>
      <c r="L149" s="76">
        <v>0</v>
      </c>
      <c r="M149" s="76">
        <v>1</v>
      </c>
      <c r="N149" s="78" t="s">
        <v>168</v>
      </c>
      <c r="O149" s="77" t="s">
        <v>157</v>
      </c>
      <c r="P149" s="76">
        <v>0</v>
      </c>
      <c r="Q149" s="76">
        <v>0</v>
      </c>
      <c r="R149" s="77">
        <f>7.6-2</f>
        <v>5.6</v>
      </c>
      <c r="S149" s="78">
        <v>1</v>
      </c>
      <c r="T149" s="78">
        <v>1</v>
      </c>
      <c r="U149" s="76">
        <v>0</v>
      </c>
      <c r="V149" s="77">
        <v>15</v>
      </c>
      <c r="W149" s="77">
        <v>15</v>
      </c>
      <c r="X149" s="77">
        <f t="shared" si="19"/>
        <v>15</v>
      </c>
      <c r="Y149" s="78">
        <v>1</v>
      </c>
      <c r="Z149" s="78">
        <v>0</v>
      </c>
      <c r="AA149" s="77">
        <v>10</v>
      </c>
      <c r="AB149" s="78">
        <v>1</v>
      </c>
      <c r="AC149" s="78">
        <v>0</v>
      </c>
      <c r="AD149" s="78">
        <v>1</v>
      </c>
      <c r="AE149" s="79">
        <f t="shared" si="16"/>
        <v>5</v>
      </c>
      <c r="AF149" s="8"/>
      <c r="AH149" s="8"/>
      <c r="AI149" s="8"/>
      <c r="AJ149" s="68"/>
      <c r="AK149" s="68"/>
      <c r="AL149" s="68"/>
      <c r="AM149" s="68"/>
      <c r="AN149" s="68"/>
      <c r="AO149" s="68"/>
      <c r="AP149" s="68"/>
      <c r="AQ149" s="68"/>
      <c r="AR149" s="68"/>
      <c r="AS149" s="68"/>
      <c r="AT149" s="68"/>
      <c r="AU149" s="68"/>
      <c r="AV149" s="68"/>
      <c r="AW149" s="68"/>
      <c r="AX149" s="68"/>
      <c r="AY149" s="68"/>
    </row>
    <row r="150" spans="1:51" ht="49.5" customHeight="1">
      <c r="A150" s="83" t="s">
        <v>163</v>
      </c>
      <c r="B150" s="74" t="s">
        <v>250</v>
      </c>
      <c r="C150" s="84" t="s">
        <v>26</v>
      </c>
      <c r="D150" s="84" t="s">
        <v>166</v>
      </c>
      <c r="E150" s="78" t="s">
        <v>31</v>
      </c>
      <c r="F150" s="78" t="s">
        <v>178</v>
      </c>
      <c r="G150" s="78">
        <v>1998</v>
      </c>
      <c r="H150" s="76">
        <v>0</v>
      </c>
      <c r="I150" s="78" t="s">
        <v>168</v>
      </c>
      <c r="J150" s="78">
        <v>30</v>
      </c>
      <c r="K150" s="78"/>
      <c r="L150" s="76">
        <v>0</v>
      </c>
      <c r="M150" s="76">
        <v>0</v>
      </c>
      <c r="N150" s="78" t="s">
        <v>168</v>
      </c>
      <c r="O150" s="77" t="s">
        <v>157</v>
      </c>
      <c r="P150" s="76">
        <v>0</v>
      </c>
      <c r="Q150" s="76">
        <v>0</v>
      </c>
      <c r="R150" s="78" t="s">
        <v>29</v>
      </c>
      <c r="S150" s="76">
        <v>0</v>
      </c>
      <c r="T150" s="76">
        <v>0</v>
      </c>
      <c r="U150" s="76">
        <v>0</v>
      </c>
      <c r="V150" s="77">
        <v>15</v>
      </c>
      <c r="W150" s="77">
        <v>15</v>
      </c>
      <c r="X150" s="77">
        <f t="shared" si="19"/>
        <v>15</v>
      </c>
      <c r="Y150" s="78">
        <v>1</v>
      </c>
      <c r="Z150" s="78">
        <v>0</v>
      </c>
      <c r="AA150" s="82" t="s">
        <v>168</v>
      </c>
      <c r="AB150" s="78">
        <v>0</v>
      </c>
      <c r="AC150" s="78">
        <v>0</v>
      </c>
      <c r="AD150" s="78">
        <v>1</v>
      </c>
      <c r="AE150" s="79">
        <f t="shared" si="16"/>
        <v>1</v>
      </c>
      <c r="AF150" s="8"/>
      <c r="AH150" s="8"/>
      <c r="AI150" s="8"/>
      <c r="AJ150" s="68"/>
      <c r="AK150" s="68"/>
      <c r="AL150" s="68"/>
      <c r="AM150" s="68"/>
      <c r="AN150" s="68"/>
      <c r="AO150" s="68"/>
      <c r="AP150" s="68"/>
      <c r="AQ150" s="68"/>
      <c r="AR150" s="68"/>
      <c r="AS150" s="68"/>
      <c r="AT150" s="68"/>
      <c r="AU150" s="68"/>
      <c r="AV150" s="68"/>
      <c r="AW150" s="68"/>
      <c r="AX150" s="68"/>
      <c r="AY150" s="68"/>
    </row>
    <row r="151" spans="1:51" ht="49.5" customHeight="1">
      <c r="A151" s="83" t="s">
        <v>163</v>
      </c>
      <c r="B151" s="74" t="s">
        <v>250</v>
      </c>
      <c r="C151" s="84" t="s">
        <v>26</v>
      </c>
      <c r="D151" s="84" t="s">
        <v>166</v>
      </c>
      <c r="E151" s="84" t="s">
        <v>167</v>
      </c>
      <c r="F151" s="84" t="s">
        <v>178</v>
      </c>
      <c r="G151" s="78">
        <v>1997</v>
      </c>
      <c r="H151" s="76">
        <v>0</v>
      </c>
      <c r="I151" s="78" t="s">
        <v>168</v>
      </c>
      <c r="J151" s="78">
        <v>30</v>
      </c>
      <c r="K151" s="78"/>
      <c r="L151" s="76">
        <v>0</v>
      </c>
      <c r="M151" s="76">
        <v>1</v>
      </c>
      <c r="N151" s="78" t="s">
        <v>168</v>
      </c>
      <c r="O151" s="77" t="s">
        <v>157</v>
      </c>
      <c r="P151" s="76">
        <v>0</v>
      </c>
      <c r="Q151" s="76">
        <v>0</v>
      </c>
      <c r="R151" s="77">
        <f>7.6-2</f>
        <v>5.6</v>
      </c>
      <c r="S151" s="78">
        <v>1</v>
      </c>
      <c r="T151" s="76">
        <v>0</v>
      </c>
      <c r="U151" s="76">
        <v>0</v>
      </c>
      <c r="V151" s="77">
        <v>15</v>
      </c>
      <c r="W151" s="77">
        <v>15</v>
      </c>
      <c r="X151" s="77">
        <f t="shared" si="19"/>
        <v>15</v>
      </c>
      <c r="Y151" s="78">
        <v>1</v>
      </c>
      <c r="Z151" s="78">
        <v>1</v>
      </c>
      <c r="AA151" s="77">
        <v>10</v>
      </c>
      <c r="AB151" s="78">
        <v>1</v>
      </c>
      <c r="AC151" s="78">
        <v>0</v>
      </c>
      <c r="AD151" s="78">
        <v>1</v>
      </c>
      <c r="AE151" s="79">
        <f t="shared" si="16"/>
        <v>5</v>
      </c>
      <c r="AF151" s="8"/>
      <c r="AH151" s="8"/>
      <c r="AI151" s="8"/>
      <c r="AJ151" s="68"/>
      <c r="AK151" s="68"/>
      <c r="AL151" s="68"/>
      <c r="AM151" s="68"/>
      <c r="AN151" s="68"/>
      <c r="AO151" s="68"/>
      <c r="AP151" s="68"/>
      <c r="AQ151" s="68"/>
      <c r="AR151" s="68"/>
      <c r="AS151" s="68"/>
      <c r="AT151" s="68"/>
      <c r="AU151" s="68"/>
      <c r="AV151" s="68"/>
      <c r="AW151" s="68"/>
      <c r="AX151" s="68"/>
      <c r="AY151" s="68"/>
    </row>
    <row r="152" spans="1:51" ht="18" customHeight="1">
      <c r="A152" s="9"/>
      <c r="B152" s="9"/>
      <c r="C152" s="9"/>
      <c r="D152" s="9"/>
      <c r="E152" s="9"/>
      <c r="F152" s="9"/>
      <c r="G152" s="70"/>
      <c r="H152" s="71"/>
      <c r="I152" s="8"/>
      <c r="J152" s="9"/>
      <c r="K152" s="9"/>
      <c r="L152" s="71"/>
      <c r="M152" s="71"/>
      <c r="N152" s="9"/>
      <c r="O152" s="9"/>
      <c r="P152" s="71"/>
      <c r="Q152" s="71"/>
      <c r="R152" s="9"/>
      <c r="S152" s="72"/>
      <c r="T152" s="72"/>
      <c r="U152" s="72"/>
      <c r="V152" s="9"/>
      <c r="W152" s="9"/>
      <c r="X152" s="9"/>
      <c r="Y152" s="72"/>
      <c r="Z152" s="72"/>
      <c r="AA152" s="9"/>
      <c r="AB152" s="72"/>
      <c r="AC152" s="72"/>
      <c r="AD152" s="72"/>
      <c r="AE152" s="8"/>
      <c r="AF152" s="8"/>
      <c r="AH152" s="8"/>
      <c r="AI152" s="8"/>
      <c r="AJ152" s="9"/>
      <c r="AK152" s="9"/>
      <c r="AL152" s="9"/>
      <c r="AM152" s="9"/>
      <c r="AN152" s="9"/>
      <c r="AO152" s="9"/>
      <c r="AP152" s="9"/>
      <c r="AQ152" s="9"/>
      <c r="AR152" s="9"/>
      <c r="AS152" s="9"/>
      <c r="AT152" s="9"/>
      <c r="AU152" s="9"/>
      <c r="AV152" s="9"/>
      <c r="AW152" s="9"/>
      <c r="AX152" s="9"/>
      <c r="AY152" s="9"/>
    </row>
    <row r="153" spans="1:51" ht="12" customHeight="1">
      <c r="A153" s="9"/>
      <c r="B153" s="9"/>
      <c r="C153" s="9"/>
      <c r="D153" s="9"/>
      <c r="E153" s="9"/>
      <c r="F153" s="9"/>
      <c r="G153" s="70"/>
      <c r="H153" s="71"/>
      <c r="I153" s="8"/>
      <c r="J153" s="9"/>
      <c r="K153" s="9"/>
      <c r="L153" s="71"/>
      <c r="M153" s="71"/>
      <c r="N153" s="9"/>
      <c r="O153" s="9"/>
      <c r="P153" s="71"/>
      <c r="Q153" s="71"/>
      <c r="R153" s="9"/>
      <c r="S153" s="72"/>
      <c r="T153" s="72"/>
      <c r="U153" s="72"/>
      <c r="V153" s="9"/>
      <c r="W153" s="9"/>
      <c r="X153" s="9"/>
      <c r="Y153" s="72"/>
      <c r="Z153" s="72"/>
      <c r="AA153" s="9"/>
      <c r="AB153" s="72"/>
      <c r="AC153" s="72"/>
      <c r="AD153" s="72"/>
      <c r="AE153" s="8"/>
      <c r="AF153" s="8"/>
      <c r="AH153" s="8"/>
      <c r="AI153" s="8"/>
      <c r="AJ153" s="9"/>
      <c r="AK153" s="9"/>
      <c r="AL153" s="9"/>
      <c r="AM153" s="9"/>
      <c r="AN153" s="9"/>
      <c r="AO153" s="9"/>
      <c r="AP153" s="9"/>
      <c r="AQ153" s="9"/>
      <c r="AR153" s="9"/>
      <c r="AS153" s="9"/>
      <c r="AT153" s="9"/>
      <c r="AU153" s="9"/>
      <c r="AV153" s="9"/>
      <c r="AW153" s="9"/>
      <c r="AX153" s="9"/>
      <c r="AY153" s="9"/>
    </row>
    <row r="154" spans="1:51" ht="12" customHeight="1">
      <c r="A154" s="9"/>
      <c r="B154" s="9"/>
      <c r="C154" s="9"/>
      <c r="D154" s="9"/>
      <c r="E154" s="9"/>
      <c r="F154" s="9"/>
      <c r="G154" s="70"/>
      <c r="H154" s="71"/>
      <c r="I154" s="8"/>
      <c r="J154" s="9"/>
      <c r="K154" s="9"/>
      <c r="L154" s="71"/>
      <c r="M154" s="71"/>
      <c r="N154" s="9"/>
      <c r="O154" s="9"/>
      <c r="P154" s="71"/>
      <c r="Q154" s="71"/>
      <c r="R154" s="9"/>
      <c r="S154" s="72"/>
      <c r="T154" s="72"/>
      <c r="U154" s="72"/>
      <c r="V154" s="9"/>
      <c r="W154" s="9"/>
      <c r="X154" s="9"/>
      <c r="Y154" s="72"/>
      <c r="Z154" s="72"/>
      <c r="AA154" s="9"/>
      <c r="AB154" s="72"/>
      <c r="AC154" s="72"/>
      <c r="AD154" s="72"/>
      <c r="AE154" s="8"/>
      <c r="AF154" s="8"/>
      <c r="AH154" s="8"/>
      <c r="AI154" s="8"/>
      <c r="AJ154" s="9"/>
      <c r="AK154" s="9"/>
      <c r="AL154" s="9"/>
      <c r="AM154" s="9"/>
      <c r="AN154" s="9"/>
      <c r="AO154" s="9"/>
      <c r="AP154" s="9"/>
      <c r="AQ154" s="9"/>
      <c r="AR154" s="9"/>
      <c r="AS154" s="9"/>
      <c r="AT154" s="9"/>
      <c r="AU154" s="9"/>
      <c r="AV154" s="9"/>
      <c r="AW154" s="9"/>
      <c r="AX154" s="9"/>
      <c r="AY154" s="9"/>
    </row>
    <row r="155" spans="1:51" ht="12" customHeight="1">
      <c r="A155" s="9"/>
      <c r="B155" s="9"/>
      <c r="C155" s="9"/>
      <c r="D155" s="9"/>
      <c r="E155" s="9"/>
      <c r="F155" s="9"/>
      <c r="G155" s="70"/>
      <c r="H155" s="71"/>
      <c r="I155" s="8"/>
      <c r="J155" s="9"/>
      <c r="K155" s="9"/>
      <c r="L155" s="71"/>
      <c r="M155" s="71"/>
      <c r="N155" s="9"/>
      <c r="O155" s="9"/>
      <c r="P155" s="71"/>
      <c r="Q155" s="71"/>
      <c r="R155" s="9"/>
      <c r="S155" s="72"/>
      <c r="T155" s="72"/>
      <c r="U155" s="72"/>
      <c r="V155" s="9"/>
      <c r="W155" s="9"/>
      <c r="X155" s="9"/>
      <c r="Y155" s="72"/>
      <c r="Z155" s="72"/>
      <c r="AA155" s="9"/>
      <c r="AB155" s="72"/>
      <c r="AC155" s="72"/>
      <c r="AD155" s="72"/>
      <c r="AE155" s="8"/>
      <c r="AF155" s="8"/>
      <c r="AH155" s="8"/>
      <c r="AI155" s="8"/>
      <c r="AJ155" s="9"/>
      <c r="AK155" s="9"/>
      <c r="AL155" s="9"/>
      <c r="AM155" s="9"/>
      <c r="AN155" s="9"/>
      <c r="AO155" s="9"/>
      <c r="AP155" s="9"/>
      <c r="AQ155" s="9"/>
      <c r="AR155" s="9"/>
      <c r="AS155" s="9"/>
      <c r="AT155" s="9"/>
      <c r="AU155" s="9"/>
      <c r="AV155" s="9"/>
      <c r="AW155" s="9"/>
      <c r="AX155" s="9"/>
      <c r="AY155" s="9"/>
    </row>
    <row r="156" spans="1:51" ht="12" customHeight="1">
      <c r="A156" s="9"/>
      <c r="B156" s="9"/>
      <c r="C156" s="9"/>
      <c r="D156" s="9"/>
      <c r="E156" s="9"/>
      <c r="F156" s="9"/>
      <c r="G156" s="70"/>
      <c r="H156" s="71"/>
      <c r="I156" s="11"/>
      <c r="J156" s="9"/>
      <c r="K156" s="9"/>
      <c r="L156" s="71"/>
      <c r="M156" s="71"/>
      <c r="N156" s="9"/>
      <c r="O156" s="9"/>
      <c r="P156" s="71"/>
      <c r="Q156" s="71"/>
      <c r="R156" s="9"/>
      <c r="S156" s="72"/>
      <c r="T156" s="72"/>
      <c r="U156" s="72"/>
      <c r="V156" s="9"/>
      <c r="W156" s="9"/>
      <c r="X156" s="9"/>
      <c r="Y156" s="72"/>
      <c r="Z156" s="72"/>
      <c r="AA156" s="9"/>
      <c r="AB156" s="72"/>
      <c r="AC156" s="72"/>
      <c r="AD156" s="72"/>
      <c r="AE156" s="8"/>
      <c r="AF156" s="8"/>
      <c r="AH156" s="8"/>
      <c r="AI156" s="8"/>
      <c r="AJ156" s="9"/>
      <c r="AK156" s="9"/>
      <c r="AL156" s="9"/>
      <c r="AM156" s="9"/>
      <c r="AN156" s="9"/>
      <c r="AO156" s="9"/>
      <c r="AP156" s="9"/>
      <c r="AQ156" s="9"/>
      <c r="AR156" s="9"/>
      <c r="AS156" s="9"/>
      <c r="AT156" s="9"/>
      <c r="AU156" s="9"/>
      <c r="AV156" s="9"/>
      <c r="AW156" s="9"/>
      <c r="AX156" s="9"/>
      <c r="AY156" s="9"/>
    </row>
    <row r="157" spans="1:51" ht="12" customHeight="1">
      <c r="A157" s="9"/>
      <c r="B157" s="9"/>
      <c r="C157" s="9"/>
      <c r="D157" s="9"/>
      <c r="E157" s="9"/>
      <c r="F157" s="9"/>
      <c r="G157" s="70"/>
      <c r="H157" s="71"/>
      <c r="I157" s="9"/>
      <c r="J157" s="9"/>
      <c r="K157" s="9"/>
      <c r="L157" s="71"/>
      <c r="M157" s="71"/>
      <c r="N157" s="9"/>
      <c r="O157" s="9"/>
      <c r="P157" s="71"/>
      <c r="Q157" s="71"/>
      <c r="R157" s="9"/>
      <c r="S157" s="72"/>
      <c r="T157" s="72"/>
      <c r="U157" s="72"/>
      <c r="V157" s="9"/>
      <c r="W157" s="9"/>
      <c r="X157" s="9"/>
      <c r="Y157" s="72"/>
      <c r="Z157" s="72"/>
      <c r="AA157" s="9"/>
      <c r="AB157" s="72"/>
      <c r="AC157" s="72"/>
      <c r="AD157" s="72"/>
      <c r="AE157" s="8"/>
      <c r="AF157" s="8"/>
      <c r="AH157" s="8"/>
      <c r="AI157" s="8"/>
      <c r="AJ157" s="9"/>
      <c r="AK157" s="9"/>
      <c r="AL157" s="9"/>
      <c r="AM157" s="9"/>
      <c r="AN157" s="9"/>
      <c r="AO157" s="9"/>
      <c r="AP157" s="9"/>
      <c r="AQ157" s="9"/>
      <c r="AR157" s="9"/>
      <c r="AS157" s="9"/>
      <c r="AT157" s="9"/>
      <c r="AU157" s="9"/>
      <c r="AV157" s="9"/>
      <c r="AW157" s="9"/>
      <c r="AX157" s="9"/>
      <c r="AY157" s="9"/>
    </row>
    <row r="158" spans="1:51" ht="12" customHeight="1">
      <c r="A158" s="9"/>
      <c r="B158" s="9"/>
      <c r="C158" s="9"/>
      <c r="D158" s="9"/>
      <c r="E158" s="9"/>
      <c r="F158" s="9"/>
      <c r="G158" s="70"/>
      <c r="H158" s="71"/>
      <c r="I158" s="9"/>
      <c r="J158" s="9"/>
      <c r="K158" s="9"/>
      <c r="L158" s="71"/>
      <c r="M158" s="71"/>
      <c r="N158" s="9"/>
      <c r="O158" s="9"/>
      <c r="P158" s="71"/>
      <c r="Q158" s="71"/>
      <c r="R158" s="9"/>
      <c r="S158" s="72"/>
      <c r="T158" s="72"/>
      <c r="U158" s="72"/>
      <c r="V158" s="9"/>
      <c r="W158" s="9"/>
      <c r="X158" s="9"/>
      <c r="Y158" s="72"/>
      <c r="Z158" s="72"/>
      <c r="AA158" s="9"/>
      <c r="AB158" s="72"/>
      <c r="AC158" s="72"/>
      <c r="AD158" s="72"/>
      <c r="AE158" s="8"/>
      <c r="AF158" s="8"/>
      <c r="AH158" s="8"/>
      <c r="AI158" s="8"/>
      <c r="AJ158" s="9"/>
      <c r="AK158" s="9"/>
      <c r="AL158" s="9"/>
      <c r="AM158" s="9"/>
      <c r="AN158" s="9"/>
      <c r="AO158" s="9"/>
      <c r="AP158" s="9"/>
      <c r="AQ158" s="9"/>
      <c r="AR158" s="9"/>
      <c r="AS158" s="9"/>
      <c r="AT158" s="9"/>
      <c r="AU158" s="9"/>
      <c r="AV158" s="9"/>
      <c r="AW158" s="9"/>
      <c r="AX158" s="9"/>
      <c r="AY158" s="9"/>
    </row>
    <row r="159" spans="1:51" ht="12" customHeight="1">
      <c r="A159" s="9"/>
      <c r="B159" s="9"/>
      <c r="C159" s="9"/>
      <c r="D159" s="9"/>
      <c r="E159" s="9"/>
      <c r="F159" s="9"/>
      <c r="G159" s="70"/>
      <c r="H159" s="71"/>
      <c r="I159" s="9"/>
      <c r="J159" s="9"/>
      <c r="K159" s="9"/>
      <c r="L159" s="71"/>
      <c r="M159" s="71"/>
      <c r="N159" s="9"/>
      <c r="O159" s="9"/>
      <c r="P159" s="71"/>
      <c r="Q159" s="71"/>
      <c r="R159" s="9"/>
      <c r="S159" s="72"/>
      <c r="T159" s="72"/>
      <c r="U159" s="72"/>
      <c r="V159" s="9"/>
      <c r="W159" s="9"/>
      <c r="X159" s="9"/>
      <c r="Y159" s="72"/>
      <c r="Z159" s="72"/>
      <c r="AA159" s="9"/>
      <c r="AB159" s="72"/>
      <c r="AC159" s="72"/>
      <c r="AD159" s="72"/>
      <c r="AE159" s="8"/>
      <c r="AF159" s="8"/>
      <c r="AH159" s="8"/>
      <c r="AI159" s="8"/>
      <c r="AJ159" s="9"/>
      <c r="AK159" s="9"/>
      <c r="AL159" s="9"/>
      <c r="AM159" s="9"/>
      <c r="AN159" s="9"/>
      <c r="AO159" s="9"/>
      <c r="AP159" s="9"/>
      <c r="AQ159" s="9"/>
      <c r="AR159" s="9"/>
      <c r="AS159" s="9"/>
      <c r="AT159" s="9"/>
      <c r="AU159" s="9"/>
      <c r="AV159" s="9"/>
      <c r="AW159" s="9"/>
      <c r="AX159" s="9"/>
      <c r="AY159" s="9"/>
    </row>
    <row r="160" spans="1:51" ht="12" customHeight="1">
      <c r="A160" s="9"/>
      <c r="B160" s="9"/>
      <c r="C160" s="9"/>
      <c r="D160" s="9"/>
      <c r="E160" s="9"/>
      <c r="F160" s="9"/>
      <c r="G160" s="70"/>
      <c r="H160" s="71"/>
      <c r="I160" s="9"/>
      <c r="J160" s="9"/>
      <c r="K160" s="9"/>
      <c r="L160" s="71"/>
      <c r="M160" s="71"/>
      <c r="N160" s="9"/>
      <c r="O160" s="9"/>
      <c r="P160" s="71"/>
      <c r="Q160" s="71"/>
      <c r="R160" s="9"/>
      <c r="S160" s="72"/>
      <c r="T160" s="72"/>
      <c r="U160" s="72"/>
      <c r="V160" s="9"/>
      <c r="W160" s="9"/>
      <c r="X160" s="9"/>
      <c r="Y160" s="72"/>
      <c r="Z160" s="72"/>
      <c r="AA160" s="9"/>
      <c r="AB160" s="72"/>
      <c r="AC160" s="72"/>
      <c r="AD160" s="72"/>
      <c r="AE160" s="8"/>
      <c r="AF160" s="8"/>
      <c r="AH160" s="8"/>
      <c r="AI160" s="8"/>
      <c r="AJ160" s="9"/>
      <c r="AK160" s="9"/>
      <c r="AL160" s="9"/>
      <c r="AM160" s="9"/>
      <c r="AN160" s="9"/>
      <c r="AO160" s="9"/>
      <c r="AP160" s="9"/>
      <c r="AQ160" s="9"/>
      <c r="AR160" s="9"/>
      <c r="AS160" s="9"/>
      <c r="AT160" s="9"/>
      <c r="AU160" s="9"/>
      <c r="AV160" s="9"/>
      <c r="AW160" s="9"/>
      <c r="AX160" s="9"/>
      <c r="AY160" s="9"/>
    </row>
    <row r="161" spans="1:51" ht="12" customHeight="1">
      <c r="A161" s="9"/>
      <c r="B161" s="9"/>
      <c r="C161" s="9"/>
      <c r="D161" s="9"/>
      <c r="E161" s="9"/>
      <c r="F161" s="9"/>
      <c r="G161" s="70"/>
      <c r="H161" s="71"/>
      <c r="I161" s="9"/>
      <c r="J161" s="9"/>
      <c r="K161" s="9"/>
      <c r="L161" s="71"/>
      <c r="M161" s="71"/>
      <c r="N161" s="9"/>
      <c r="O161" s="9"/>
      <c r="P161" s="71"/>
      <c r="Q161" s="71"/>
      <c r="R161" s="9"/>
      <c r="S161" s="72"/>
      <c r="T161" s="72"/>
      <c r="U161" s="72"/>
      <c r="V161" s="9"/>
      <c r="W161" s="9"/>
      <c r="X161" s="9"/>
      <c r="Y161" s="72"/>
      <c r="Z161" s="72"/>
      <c r="AA161" s="9"/>
      <c r="AB161" s="72"/>
      <c r="AC161" s="72"/>
      <c r="AD161" s="72"/>
      <c r="AE161" s="8"/>
      <c r="AF161" s="8"/>
      <c r="AH161" s="8"/>
      <c r="AI161" s="8"/>
      <c r="AJ161" s="9"/>
      <c r="AK161" s="9"/>
      <c r="AL161" s="9"/>
      <c r="AM161" s="9"/>
      <c r="AN161" s="9"/>
      <c r="AO161" s="9"/>
      <c r="AP161" s="9"/>
      <c r="AQ161" s="9"/>
      <c r="AR161" s="9"/>
      <c r="AS161" s="9"/>
      <c r="AT161" s="9"/>
      <c r="AU161" s="9"/>
      <c r="AV161" s="9"/>
      <c r="AW161" s="9"/>
      <c r="AX161" s="9"/>
      <c r="AY161" s="9"/>
    </row>
    <row r="162" spans="1:51" ht="12" customHeight="1">
      <c r="A162" s="9"/>
      <c r="B162" s="9"/>
      <c r="C162" s="9"/>
      <c r="D162" s="9"/>
      <c r="E162" s="9"/>
      <c r="F162" s="9"/>
      <c r="G162" s="70"/>
      <c r="H162" s="71"/>
      <c r="I162" s="9"/>
      <c r="J162" s="9"/>
      <c r="K162" s="9"/>
      <c r="L162" s="71"/>
      <c r="M162" s="71"/>
      <c r="N162" s="9"/>
      <c r="O162" s="9"/>
      <c r="P162" s="71"/>
      <c r="Q162" s="71"/>
      <c r="R162" s="9"/>
      <c r="S162" s="72"/>
      <c r="T162" s="72"/>
      <c r="U162" s="72"/>
      <c r="V162" s="9"/>
      <c r="W162" s="9"/>
      <c r="X162" s="9"/>
      <c r="Y162" s="72"/>
      <c r="Z162" s="72"/>
      <c r="AA162" s="9"/>
      <c r="AB162" s="72"/>
      <c r="AC162" s="72"/>
      <c r="AD162" s="72"/>
      <c r="AE162" s="8"/>
      <c r="AF162" s="8"/>
      <c r="AH162" s="8"/>
      <c r="AI162" s="8"/>
      <c r="AJ162" s="9"/>
      <c r="AK162" s="9"/>
      <c r="AL162" s="9"/>
      <c r="AM162" s="9"/>
      <c r="AN162" s="9"/>
      <c r="AO162" s="9"/>
      <c r="AP162" s="9"/>
      <c r="AQ162" s="9"/>
      <c r="AR162" s="9"/>
      <c r="AS162" s="9"/>
      <c r="AT162" s="9"/>
      <c r="AU162" s="9"/>
      <c r="AV162" s="9"/>
      <c r="AW162" s="9"/>
      <c r="AX162" s="9"/>
      <c r="AY162" s="9"/>
    </row>
    <row r="163" spans="1:51" ht="12" customHeight="1">
      <c r="A163" s="9"/>
      <c r="B163" s="9"/>
      <c r="C163" s="9"/>
      <c r="D163" s="9"/>
      <c r="E163" s="9"/>
      <c r="F163" s="9"/>
      <c r="G163" s="70"/>
      <c r="H163" s="71"/>
      <c r="I163" s="9"/>
      <c r="J163" s="9"/>
      <c r="K163" s="9"/>
      <c r="L163" s="71"/>
      <c r="M163" s="71"/>
      <c r="N163" s="9"/>
      <c r="O163" s="9"/>
      <c r="P163" s="71"/>
      <c r="Q163" s="71"/>
      <c r="R163" s="9"/>
      <c r="S163" s="72"/>
      <c r="T163" s="72"/>
      <c r="U163" s="72"/>
      <c r="V163" s="9"/>
      <c r="W163" s="9"/>
      <c r="X163" s="9"/>
      <c r="Y163" s="72"/>
      <c r="Z163" s="72"/>
      <c r="AA163" s="9"/>
      <c r="AB163" s="72"/>
      <c r="AC163" s="72"/>
      <c r="AD163" s="72"/>
      <c r="AE163" s="8"/>
      <c r="AF163" s="8"/>
      <c r="AH163" s="8"/>
      <c r="AI163" s="8"/>
      <c r="AJ163" s="9"/>
      <c r="AK163" s="9"/>
      <c r="AL163" s="9"/>
      <c r="AM163" s="9"/>
      <c r="AN163" s="9"/>
      <c r="AO163" s="9"/>
      <c r="AP163" s="9"/>
      <c r="AQ163" s="9"/>
      <c r="AR163" s="9"/>
      <c r="AS163" s="9"/>
      <c r="AT163" s="9"/>
      <c r="AU163" s="9"/>
      <c r="AV163" s="9"/>
      <c r="AW163" s="9"/>
      <c r="AX163" s="9"/>
      <c r="AY163" s="9"/>
    </row>
    <row r="164" spans="1:51" ht="12" customHeight="1">
      <c r="A164" s="9"/>
      <c r="B164" s="9"/>
      <c r="C164" s="9"/>
      <c r="D164" s="9"/>
      <c r="E164" s="9"/>
      <c r="F164" s="9"/>
      <c r="G164" s="70"/>
      <c r="H164" s="71"/>
      <c r="I164" s="9"/>
      <c r="J164" s="9"/>
      <c r="K164" s="9"/>
      <c r="L164" s="71"/>
      <c r="M164" s="71"/>
      <c r="N164" s="9"/>
      <c r="O164" s="9"/>
      <c r="P164" s="71"/>
      <c r="Q164" s="71"/>
      <c r="R164" s="9"/>
      <c r="S164" s="72"/>
      <c r="T164" s="72"/>
      <c r="U164" s="72"/>
      <c r="V164" s="9"/>
      <c r="W164" s="9"/>
      <c r="X164" s="9"/>
      <c r="Y164" s="72"/>
      <c r="Z164" s="72"/>
      <c r="AA164" s="9"/>
      <c r="AB164" s="72"/>
      <c r="AC164" s="72"/>
      <c r="AD164" s="72"/>
      <c r="AE164" s="8"/>
      <c r="AF164" s="8"/>
      <c r="AH164" s="8"/>
      <c r="AI164" s="8"/>
      <c r="AJ164" s="9"/>
      <c r="AK164" s="9"/>
      <c r="AL164" s="9"/>
      <c r="AM164" s="9"/>
      <c r="AN164" s="9"/>
      <c r="AO164" s="9"/>
      <c r="AP164" s="9"/>
      <c r="AQ164" s="9"/>
      <c r="AR164" s="9"/>
      <c r="AS164" s="9"/>
      <c r="AT164" s="9"/>
      <c r="AU164" s="9"/>
      <c r="AV164" s="9"/>
      <c r="AW164" s="9"/>
      <c r="AX164" s="9"/>
      <c r="AY164" s="9"/>
    </row>
    <row r="165" spans="1:51" ht="12" customHeight="1">
      <c r="A165" s="9"/>
      <c r="B165" s="9"/>
      <c r="C165" s="9"/>
      <c r="D165" s="9"/>
      <c r="E165" s="9"/>
      <c r="F165" s="9"/>
      <c r="G165" s="70"/>
      <c r="H165" s="71"/>
      <c r="I165" s="9"/>
      <c r="J165" s="9"/>
      <c r="K165" s="9"/>
      <c r="L165" s="71"/>
      <c r="M165" s="71"/>
      <c r="N165" s="9"/>
      <c r="O165" s="9"/>
      <c r="P165" s="71"/>
      <c r="Q165" s="71"/>
      <c r="R165" s="9"/>
      <c r="S165" s="72"/>
      <c r="T165" s="72"/>
      <c r="U165" s="72"/>
      <c r="V165" s="9"/>
      <c r="W165" s="9"/>
      <c r="X165" s="9"/>
      <c r="Y165" s="72"/>
      <c r="Z165" s="72"/>
      <c r="AA165" s="9"/>
      <c r="AB165" s="72"/>
      <c r="AC165" s="72"/>
      <c r="AD165" s="72"/>
      <c r="AE165" s="8"/>
      <c r="AF165" s="8"/>
      <c r="AH165" s="8"/>
      <c r="AI165" s="8"/>
      <c r="AJ165" s="9"/>
      <c r="AK165" s="9"/>
      <c r="AL165" s="9"/>
      <c r="AM165" s="9"/>
      <c r="AN165" s="9"/>
      <c r="AO165" s="9"/>
      <c r="AP165" s="9"/>
      <c r="AQ165" s="9"/>
      <c r="AR165" s="9"/>
      <c r="AS165" s="9"/>
      <c r="AT165" s="9"/>
      <c r="AU165" s="9"/>
      <c r="AV165" s="9"/>
      <c r="AW165" s="9"/>
      <c r="AX165" s="9"/>
      <c r="AY165" s="9"/>
    </row>
    <row r="166" spans="1:51" ht="12" customHeight="1">
      <c r="A166" s="9"/>
      <c r="B166" s="9"/>
      <c r="C166" s="9"/>
      <c r="D166" s="9"/>
      <c r="E166" s="9"/>
      <c r="F166" s="9"/>
      <c r="G166" s="70"/>
      <c r="H166" s="71"/>
      <c r="I166" s="9"/>
      <c r="J166" s="9"/>
      <c r="K166" s="9"/>
      <c r="L166" s="71"/>
      <c r="M166" s="71"/>
      <c r="N166" s="9"/>
      <c r="O166" s="9"/>
      <c r="P166" s="71"/>
      <c r="Q166" s="71"/>
      <c r="R166" s="9"/>
      <c r="S166" s="72"/>
      <c r="T166" s="72"/>
      <c r="U166" s="72"/>
      <c r="V166" s="9"/>
      <c r="W166" s="9"/>
      <c r="X166" s="9"/>
      <c r="Y166" s="72"/>
      <c r="Z166" s="72"/>
      <c r="AA166" s="9"/>
      <c r="AB166" s="72"/>
      <c r="AC166" s="72"/>
      <c r="AD166" s="72"/>
      <c r="AE166" s="8"/>
      <c r="AF166" s="8"/>
      <c r="AH166" s="8"/>
      <c r="AI166" s="8"/>
      <c r="AJ166" s="9"/>
      <c r="AK166" s="9"/>
      <c r="AL166" s="9"/>
      <c r="AM166" s="9"/>
      <c r="AN166" s="9"/>
      <c r="AO166" s="9"/>
      <c r="AP166" s="9"/>
      <c r="AQ166" s="9"/>
      <c r="AR166" s="9"/>
      <c r="AS166" s="9"/>
      <c r="AT166" s="9"/>
      <c r="AU166" s="9"/>
      <c r="AV166" s="9"/>
      <c r="AW166" s="9"/>
      <c r="AX166" s="9"/>
      <c r="AY166" s="9"/>
    </row>
    <row r="167" spans="1:51" ht="12" customHeight="1">
      <c r="A167" s="9"/>
      <c r="B167" s="9"/>
      <c r="C167" s="9"/>
      <c r="D167" s="9"/>
      <c r="E167" s="9"/>
      <c r="F167" s="9"/>
      <c r="G167" s="70"/>
      <c r="H167" s="71"/>
      <c r="I167" s="9"/>
      <c r="J167" s="9"/>
      <c r="K167" s="9"/>
      <c r="L167" s="71"/>
      <c r="M167" s="71"/>
      <c r="N167" s="9"/>
      <c r="O167" s="9"/>
      <c r="P167" s="71"/>
      <c r="Q167" s="71"/>
      <c r="R167" s="9"/>
      <c r="S167" s="72"/>
      <c r="T167" s="72"/>
      <c r="U167" s="72"/>
      <c r="V167" s="9"/>
      <c r="W167" s="9"/>
      <c r="X167" s="9"/>
      <c r="Y167" s="72"/>
      <c r="Z167" s="72"/>
      <c r="AA167" s="9"/>
      <c r="AB167" s="72"/>
      <c r="AC167" s="72"/>
      <c r="AD167" s="72"/>
      <c r="AE167" s="8"/>
      <c r="AF167" s="8"/>
      <c r="AH167" s="8"/>
      <c r="AI167" s="8"/>
      <c r="AJ167" s="9"/>
      <c r="AK167" s="9"/>
      <c r="AL167" s="9"/>
      <c r="AM167" s="9"/>
      <c r="AN167" s="9"/>
      <c r="AO167" s="9"/>
      <c r="AP167" s="9"/>
      <c r="AQ167" s="9"/>
      <c r="AR167" s="9"/>
      <c r="AS167" s="9"/>
      <c r="AT167" s="9"/>
      <c r="AU167" s="9"/>
      <c r="AV167" s="9"/>
      <c r="AW167" s="9"/>
      <c r="AX167" s="9"/>
      <c r="AY167" s="9"/>
    </row>
    <row r="168" spans="1:51" ht="12" customHeight="1">
      <c r="A168" s="9"/>
      <c r="B168" s="9"/>
      <c r="C168" s="9"/>
      <c r="D168" s="9"/>
      <c r="E168" s="9"/>
      <c r="F168" s="9"/>
      <c r="G168" s="70"/>
      <c r="H168" s="71"/>
      <c r="I168" s="9"/>
      <c r="J168" s="9"/>
      <c r="K168" s="9"/>
      <c r="L168" s="71"/>
      <c r="M168" s="71"/>
      <c r="N168" s="9"/>
      <c r="O168" s="9"/>
      <c r="P168" s="71"/>
      <c r="Q168" s="71"/>
      <c r="R168" s="9"/>
      <c r="S168" s="72"/>
      <c r="T168" s="72"/>
      <c r="U168" s="72"/>
      <c r="V168" s="9"/>
      <c r="W168" s="9"/>
      <c r="X168" s="9"/>
      <c r="Y168" s="72"/>
      <c r="Z168" s="72"/>
      <c r="AA168" s="9"/>
      <c r="AB168" s="72"/>
      <c r="AC168" s="72"/>
      <c r="AD168" s="72"/>
      <c r="AE168" s="8"/>
      <c r="AF168" s="8"/>
      <c r="AH168" s="8"/>
      <c r="AI168" s="8"/>
      <c r="AJ168" s="9"/>
      <c r="AK168" s="9"/>
      <c r="AL168" s="9"/>
      <c r="AM168" s="9"/>
      <c r="AN168" s="9"/>
      <c r="AO168" s="9"/>
      <c r="AP168" s="9"/>
      <c r="AQ168" s="9"/>
      <c r="AR168" s="9"/>
      <c r="AS168" s="9"/>
      <c r="AT168" s="9"/>
      <c r="AU168" s="9"/>
      <c r="AV168" s="9"/>
      <c r="AW168" s="9"/>
      <c r="AX168" s="9"/>
      <c r="AY168" s="9"/>
    </row>
    <row r="169" spans="1:51" ht="12" customHeight="1">
      <c r="A169" s="9"/>
      <c r="B169" s="9"/>
      <c r="C169" s="9"/>
      <c r="D169" s="9"/>
      <c r="E169" s="9"/>
      <c r="F169" s="9"/>
      <c r="G169" s="70"/>
      <c r="H169" s="71"/>
      <c r="I169" s="9"/>
      <c r="J169" s="9"/>
      <c r="K169" s="9"/>
      <c r="L169" s="71"/>
      <c r="M169" s="71"/>
      <c r="N169" s="9"/>
      <c r="O169" s="9"/>
      <c r="P169" s="71"/>
      <c r="Q169" s="71"/>
      <c r="R169" s="9"/>
      <c r="S169" s="72"/>
      <c r="T169" s="72"/>
      <c r="U169" s="72"/>
      <c r="V169" s="9"/>
      <c r="W169" s="9"/>
      <c r="X169" s="9"/>
      <c r="Y169" s="72"/>
      <c r="Z169" s="72"/>
      <c r="AA169" s="9"/>
      <c r="AB169" s="72"/>
      <c r="AC169" s="72"/>
      <c r="AD169" s="72"/>
      <c r="AE169" s="8"/>
      <c r="AF169" s="8"/>
      <c r="AH169" s="8"/>
      <c r="AI169" s="8"/>
      <c r="AJ169" s="9"/>
      <c r="AK169" s="9"/>
      <c r="AL169" s="9"/>
      <c r="AM169" s="9"/>
      <c r="AN169" s="9"/>
      <c r="AO169" s="9"/>
      <c r="AP169" s="9"/>
      <c r="AQ169" s="9"/>
      <c r="AR169" s="9"/>
      <c r="AS169" s="9"/>
      <c r="AT169" s="9"/>
      <c r="AU169" s="9"/>
      <c r="AV169" s="9"/>
      <c r="AW169" s="9"/>
      <c r="AX169" s="9"/>
      <c r="AY169" s="9"/>
    </row>
    <row r="170" spans="1:51" ht="12" customHeight="1">
      <c r="A170" s="9"/>
      <c r="B170" s="9"/>
      <c r="C170" s="9"/>
      <c r="D170" s="9"/>
      <c r="E170" s="9"/>
      <c r="F170" s="9"/>
      <c r="G170" s="70"/>
      <c r="H170" s="71"/>
      <c r="I170" s="9"/>
      <c r="J170" s="9"/>
      <c r="K170" s="9"/>
      <c r="L170" s="71"/>
      <c r="M170" s="71"/>
      <c r="N170" s="9"/>
      <c r="O170" s="9"/>
      <c r="P170" s="71"/>
      <c r="Q170" s="71"/>
      <c r="R170" s="9"/>
      <c r="S170" s="72"/>
      <c r="T170" s="72"/>
      <c r="U170" s="72"/>
      <c r="V170" s="9"/>
      <c r="W170" s="9"/>
      <c r="X170" s="9"/>
      <c r="Y170" s="72"/>
      <c r="Z170" s="72"/>
      <c r="AA170" s="9"/>
      <c r="AB170" s="72"/>
      <c r="AC170" s="72"/>
      <c r="AD170" s="72"/>
      <c r="AE170" s="8"/>
      <c r="AF170" s="8"/>
      <c r="AH170" s="8"/>
      <c r="AI170" s="8"/>
      <c r="AJ170" s="9"/>
      <c r="AK170" s="9"/>
      <c r="AL170" s="9"/>
      <c r="AM170" s="9"/>
      <c r="AN170" s="9"/>
      <c r="AO170" s="9"/>
      <c r="AP170" s="9"/>
      <c r="AQ170" s="9"/>
      <c r="AR170" s="9"/>
      <c r="AS170" s="9"/>
      <c r="AT170" s="9"/>
      <c r="AU170" s="9"/>
      <c r="AV170" s="9"/>
      <c r="AW170" s="9"/>
      <c r="AX170" s="9"/>
      <c r="AY170" s="9"/>
    </row>
    <row r="171" spans="1:51" ht="12" customHeight="1">
      <c r="A171" s="9"/>
      <c r="B171" s="9"/>
      <c r="C171" s="9"/>
      <c r="D171" s="9"/>
      <c r="E171" s="9"/>
      <c r="F171" s="9"/>
      <c r="G171" s="70"/>
      <c r="H171" s="71"/>
      <c r="I171" s="9"/>
      <c r="J171" s="9"/>
      <c r="K171" s="9"/>
      <c r="L171" s="71"/>
      <c r="M171" s="71"/>
      <c r="N171" s="9"/>
      <c r="O171" s="9"/>
      <c r="P171" s="71"/>
      <c r="Q171" s="71"/>
      <c r="R171" s="9"/>
      <c r="S171" s="72"/>
      <c r="T171" s="72"/>
      <c r="U171" s="72"/>
      <c r="V171" s="9"/>
      <c r="W171" s="9"/>
      <c r="X171" s="9"/>
      <c r="Y171" s="72"/>
      <c r="Z171" s="72"/>
      <c r="AA171" s="9"/>
      <c r="AB171" s="72"/>
      <c r="AC171" s="72"/>
      <c r="AD171" s="72"/>
      <c r="AE171" s="9"/>
      <c r="AF171" s="9"/>
      <c r="AH171" s="9"/>
      <c r="AI171" s="9"/>
      <c r="AJ171" s="9"/>
      <c r="AK171" s="9"/>
      <c r="AL171" s="9"/>
      <c r="AM171" s="9"/>
      <c r="AN171" s="9"/>
      <c r="AO171" s="9"/>
      <c r="AP171" s="9"/>
      <c r="AQ171" s="9"/>
      <c r="AR171" s="9"/>
      <c r="AS171" s="9"/>
      <c r="AT171" s="9"/>
      <c r="AU171" s="9"/>
      <c r="AV171" s="9"/>
      <c r="AW171" s="9"/>
      <c r="AX171" s="9"/>
      <c r="AY171" s="9"/>
    </row>
    <row r="172" spans="1:51" ht="12" customHeight="1">
      <c r="A172" s="9"/>
      <c r="B172" s="9"/>
      <c r="C172" s="9"/>
      <c r="D172" s="9"/>
      <c r="E172" s="9"/>
      <c r="F172" s="9"/>
      <c r="G172" s="70"/>
      <c r="H172" s="71"/>
      <c r="I172" s="9"/>
      <c r="J172" s="9"/>
      <c r="K172" s="9"/>
      <c r="L172" s="71"/>
      <c r="M172" s="71"/>
      <c r="N172" s="9"/>
      <c r="O172" s="9"/>
      <c r="P172" s="71"/>
      <c r="Q172" s="71"/>
      <c r="R172" s="9"/>
      <c r="S172" s="72"/>
      <c r="T172" s="72"/>
      <c r="U172" s="72"/>
      <c r="V172" s="9"/>
      <c r="W172" s="9"/>
      <c r="X172" s="9"/>
      <c r="Y172" s="72"/>
      <c r="Z172" s="72"/>
      <c r="AA172" s="9"/>
      <c r="AB172" s="72"/>
      <c r="AC172" s="72"/>
      <c r="AD172" s="72"/>
      <c r="AE172" s="9"/>
      <c r="AF172" s="9"/>
      <c r="AH172" s="9"/>
      <c r="AI172" s="9"/>
      <c r="AJ172" s="9"/>
      <c r="AK172" s="9"/>
      <c r="AL172" s="9"/>
      <c r="AM172" s="9"/>
      <c r="AN172" s="9"/>
      <c r="AO172" s="9"/>
      <c r="AP172" s="9"/>
      <c r="AQ172" s="9"/>
      <c r="AR172" s="9"/>
      <c r="AS172" s="9"/>
      <c r="AT172" s="9"/>
      <c r="AU172" s="9"/>
      <c r="AV172" s="9"/>
      <c r="AW172" s="9"/>
      <c r="AX172" s="9"/>
      <c r="AY172" s="9"/>
    </row>
    <row r="173" spans="1:51" ht="12" customHeight="1">
      <c r="A173" s="9"/>
      <c r="B173" s="9"/>
      <c r="C173" s="9"/>
      <c r="D173" s="9"/>
      <c r="E173" s="9"/>
      <c r="F173" s="9"/>
      <c r="G173" s="70"/>
      <c r="H173" s="71"/>
      <c r="I173" s="9"/>
      <c r="J173" s="9"/>
      <c r="K173" s="9"/>
      <c r="L173" s="71"/>
      <c r="M173" s="71"/>
      <c r="N173" s="9"/>
      <c r="O173" s="9"/>
      <c r="P173" s="71"/>
      <c r="Q173" s="71"/>
      <c r="R173" s="9"/>
      <c r="S173" s="72"/>
      <c r="T173" s="72"/>
      <c r="U173" s="72"/>
      <c r="V173" s="9"/>
      <c r="W173" s="9"/>
      <c r="X173" s="9"/>
      <c r="Y173" s="72"/>
      <c r="Z173" s="72"/>
      <c r="AA173" s="9"/>
      <c r="AB173" s="72"/>
      <c r="AC173" s="72"/>
      <c r="AD173" s="72"/>
      <c r="AE173" s="9"/>
      <c r="AF173" s="9"/>
      <c r="AH173" s="9"/>
      <c r="AI173" s="9"/>
      <c r="AJ173" s="9"/>
      <c r="AK173" s="9"/>
      <c r="AL173" s="9"/>
      <c r="AM173" s="9"/>
      <c r="AN173" s="9"/>
      <c r="AO173" s="9"/>
      <c r="AP173" s="9"/>
      <c r="AQ173" s="9"/>
      <c r="AR173" s="9"/>
      <c r="AS173" s="9"/>
      <c r="AT173" s="9"/>
      <c r="AU173" s="9"/>
      <c r="AV173" s="9"/>
      <c r="AW173" s="9"/>
      <c r="AX173" s="9"/>
      <c r="AY173" s="9"/>
    </row>
    <row r="174" spans="1:51" ht="12" customHeight="1">
      <c r="A174" s="9"/>
      <c r="B174" s="9"/>
      <c r="C174" s="9"/>
      <c r="D174" s="9"/>
      <c r="E174" s="9"/>
      <c r="F174" s="9"/>
      <c r="G174" s="70"/>
      <c r="H174" s="71"/>
      <c r="I174" s="9"/>
      <c r="J174" s="9"/>
      <c r="K174" s="9"/>
      <c r="L174" s="71"/>
      <c r="M174" s="71"/>
      <c r="N174" s="9"/>
      <c r="O174" s="9"/>
      <c r="P174" s="71"/>
      <c r="Q174" s="71"/>
      <c r="R174" s="9"/>
      <c r="S174" s="72"/>
      <c r="T174" s="72"/>
      <c r="U174" s="72"/>
      <c r="V174" s="9"/>
      <c r="W174" s="9"/>
      <c r="X174" s="9"/>
      <c r="Y174" s="72"/>
      <c r="Z174" s="72"/>
      <c r="AA174" s="9"/>
      <c r="AB174" s="72"/>
      <c r="AC174" s="72"/>
      <c r="AD174" s="72"/>
      <c r="AE174" s="9"/>
      <c r="AF174" s="9"/>
      <c r="AH174" s="9"/>
      <c r="AI174" s="9"/>
      <c r="AJ174" s="9"/>
      <c r="AK174" s="9"/>
      <c r="AL174" s="9"/>
      <c r="AM174" s="9"/>
      <c r="AN174" s="9"/>
      <c r="AO174" s="9"/>
      <c r="AP174" s="9"/>
      <c r="AQ174" s="9"/>
      <c r="AR174" s="9"/>
      <c r="AS174" s="9"/>
      <c r="AT174" s="9"/>
      <c r="AU174" s="9"/>
      <c r="AV174" s="9"/>
      <c r="AW174" s="9"/>
      <c r="AX174" s="9"/>
      <c r="AY174" s="9"/>
    </row>
    <row r="175" spans="1:51" ht="12" customHeight="1">
      <c r="A175" s="9"/>
      <c r="B175" s="9"/>
      <c r="C175" s="9"/>
      <c r="D175" s="9"/>
      <c r="E175" s="9"/>
      <c r="F175" s="9"/>
      <c r="G175" s="70"/>
      <c r="H175" s="71"/>
      <c r="I175" s="9"/>
      <c r="J175" s="9"/>
      <c r="K175" s="9"/>
      <c r="L175" s="71"/>
      <c r="M175" s="71"/>
      <c r="N175" s="9"/>
      <c r="O175" s="9"/>
      <c r="P175" s="71"/>
      <c r="Q175" s="71"/>
      <c r="R175" s="9"/>
      <c r="S175" s="72"/>
      <c r="T175" s="72"/>
      <c r="U175" s="72"/>
      <c r="V175" s="9"/>
      <c r="W175" s="9"/>
      <c r="X175" s="9"/>
      <c r="Y175" s="72"/>
      <c r="Z175" s="72"/>
      <c r="AA175" s="9"/>
      <c r="AB175" s="72"/>
      <c r="AC175" s="72"/>
      <c r="AD175" s="72"/>
      <c r="AE175" s="9"/>
      <c r="AF175" s="9"/>
      <c r="AH175" s="9"/>
      <c r="AI175" s="9"/>
      <c r="AJ175" s="9"/>
      <c r="AK175" s="9"/>
      <c r="AL175" s="9"/>
      <c r="AM175" s="9"/>
      <c r="AN175" s="9"/>
      <c r="AO175" s="9"/>
      <c r="AP175" s="9"/>
      <c r="AQ175" s="9"/>
      <c r="AR175" s="9"/>
      <c r="AS175" s="9"/>
      <c r="AT175" s="9"/>
      <c r="AU175" s="9"/>
      <c r="AV175" s="9"/>
      <c r="AW175" s="9"/>
      <c r="AX175" s="9"/>
      <c r="AY175" s="9"/>
    </row>
    <row r="176" spans="1:51" ht="12" customHeight="1">
      <c r="A176" s="9"/>
      <c r="B176" s="9"/>
      <c r="C176" s="9"/>
      <c r="D176" s="9"/>
      <c r="E176" s="9"/>
      <c r="F176" s="9"/>
      <c r="G176" s="70"/>
      <c r="H176" s="71"/>
      <c r="I176" s="9"/>
      <c r="J176" s="9"/>
      <c r="K176" s="9"/>
      <c r="L176" s="71"/>
      <c r="M176" s="71"/>
      <c r="N176" s="9"/>
      <c r="O176" s="9"/>
      <c r="P176" s="71"/>
      <c r="Q176" s="71"/>
      <c r="R176" s="9"/>
      <c r="S176" s="72"/>
      <c r="T176" s="72"/>
      <c r="U176" s="72"/>
      <c r="V176" s="9"/>
      <c r="W176" s="9"/>
      <c r="X176" s="9"/>
      <c r="Y176" s="72"/>
      <c r="Z176" s="72"/>
      <c r="AA176" s="9"/>
      <c r="AB176" s="72"/>
      <c r="AC176" s="72"/>
      <c r="AD176" s="72"/>
      <c r="AE176" s="9"/>
      <c r="AF176" s="9"/>
      <c r="AH176" s="9"/>
      <c r="AI176" s="9"/>
      <c r="AJ176" s="9"/>
      <c r="AK176" s="9"/>
      <c r="AL176" s="9"/>
      <c r="AM176" s="9"/>
      <c r="AN176" s="9"/>
      <c r="AO176" s="9"/>
      <c r="AP176" s="9"/>
      <c r="AQ176" s="9"/>
      <c r="AR176" s="9"/>
      <c r="AS176" s="9"/>
      <c r="AT176" s="9"/>
      <c r="AU176" s="9"/>
      <c r="AV176" s="9"/>
      <c r="AW176" s="9"/>
      <c r="AX176" s="9"/>
      <c r="AY176" s="9"/>
    </row>
    <row r="177" spans="1:51" ht="12" customHeight="1">
      <c r="A177" s="9"/>
      <c r="B177" s="9"/>
      <c r="C177" s="9"/>
      <c r="D177" s="9"/>
      <c r="E177" s="9"/>
      <c r="F177" s="9"/>
      <c r="G177" s="70"/>
      <c r="H177" s="71"/>
      <c r="I177" s="9"/>
      <c r="J177" s="9"/>
      <c r="K177" s="9"/>
      <c r="L177" s="71"/>
      <c r="M177" s="71"/>
      <c r="N177" s="9"/>
      <c r="O177" s="9"/>
      <c r="P177" s="71"/>
      <c r="Q177" s="71"/>
      <c r="R177" s="9"/>
      <c r="S177" s="72"/>
      <c r="T177" s="72"/>
      <c r="U177" s="72"/>
      <c r="V177" s="9"/>
      <c r="W177" s="9"/>
      <c r="X177" s="9"/>
      <c r="Y177" s="72"/>
      <c r="Z177" s="72"/>
      <c r="AA177" s="9"/>
      <c r="AB177" s="72"/>
      <c r="AC177" s="72"/>
      <c r="AD177" s="72"/>
      <c r="AE177" s="9"/>
      <c r="AF177" s="9"/>
      <c r="AH177" s="9"/>
      <c r="AI177" s="9"/>
      <c r="AJ177" s="9"/>
      <c r="AK177" s="9"/>
      <c r="AL177" s="9"/>
      <c r="AM177" s="9"/>
      <c r="AN177" s="9"/>
      <c r="AO177" s="9"/>
      <c r="AP177" s="9"/>
      <c r="AQ177" s="9"/>
      <c r="AR177" s="9"/>
      <c r="AS177" s="9"/>
      <c r="AT177" s="9"/>
      <c r="AU177" s="9"/>
      <c r="AV177" s="9"/>
      <c r="AW177" s="9"/>
      <c r="AX177" s="9"/>
      <c r="AY177" s="9"/>
    </row>
    <row r="178" spans="1:51" ht="12" customHeight="1">
      <c r="A178" s="9"/>
      <c r="B178" s="9"/>
      <c r="C178" s="9"/>
      <c r="D178" s="9"/>
      <c r="E178" s="9"/>
      <c r="F178" s="9"/>
      <c r="G178" s="70"/>
      <c r="H178" s="71"/>
      <c r="I178" s="9"/>
      <c r="J178" s="9"/>
      <c r="K178" s="9"/>
      <c r="L178" s="71"/>
      <c r="M178" s="71"/>
      <c r="N178" s="9"/>
      <c r="O178" s="9"/>
      <c r="P178" s="71"/>
      <c r="Q178" s="71"/>
      <c r="R178" s="9"/>
      <c r="S178" s="72"/>
      <c r="T178" s="72"/>
      <c r="U178" s="72"/>
      <c r="V178" s="9"/>
      <c r="W178" s="9"/>
      <c r="X178" s="9"/>
      <c r="Y178" s="72"/>
      <c r="Z178" s="72"/>
      <c r="AA178" s="9"/>
      <c r="AB178" s="72"/>
      <c r="AC178" s="72"/>
      <c r="AD178" s="72"/>
      <c r="AE178" s="9"/>
      <c r="AF178" s="9"/>
      <c r="AH178" s="9"/>
      <c r="AI178" s="9"/>
      <c r="AJ178" s="9"/>
      <c r="AK178" s="9"/>
      <c r="AL178" s="9"/>
      <c r="AM178" s="9"/>
      <c r="AN178" s="9"/>
      <c r="AO178" s="9"/>
      <c r="AP178" s="9"/>
      <c r="AQ178" s="9"/>
      <c r="AR178" s="9"/>
      <c r="AS178" s="9"/>
      <c r="AT178" s="9"/>
      <c r="AU178" s="9"/>
      <c r="AV178" s="9"/>
      <c r="AW178" s="9"/>
      <c r="AX178" s="9"/>
      <c r="AY178" s="9"/>
    </row>
    <row r="179" spans="1:51" ht="12" customHeight="1">
      <c r="A179" s="9"/>
      <c r="B179" s="9"/>
      <c r="C179" s="9"/>
      <c r="D179" s="9"/>
      <c r="E179" s="9"/>
      <c r="F179" s="9"/>
      <c r="G179" s="70"/>
      <c r="H179" s="71"/>
      <c r="I179" s="9"/>
      <c r="J179" s="9"/>
      <c r="K179" s="9"/>
      <c r="L179" s="71"/>
      <c r="M179" s="71"/>
      <c r="N179" s="9"/>
      <c r="O179" s="9"/>
      <c r="P179" s="71"/>
      <c r="Q179" s="71"/>
      <c r="R179" s="9"/>
      <c r="S179" s="72"/>
      <c r="T179" s="72"/>
      <c r="U179" s="72"/>
      <c r="V179" s="9"/>
      <c r="W179" s="9"/>
      <c r="X179" s="9"/>
      <c r="Y179" s="72"/>
      <c r="Z179" s="72"/>
      <c r="AA179" s="9"/>
      <c r="AB179" s="72"/>
      <c r="AC179" s="72"/>
      <c r="AD179" s="72"/>
      <c r="AE179" s="9"/>
      <c r="AF179" s="9"/>
      <c r="AH179" s="9"/>
      <c r="AI179" s="9"/>
      <c r="AJ179" s="9"/>
      <c r="AK179" s="9"/>
      <c r="AL179" s="9"/>
      <c r="AM179" s="9"/>
      <c r="AN179" s="9"/>
      <c r="AO179" s="9"/>
      <c r="AP179" s="9"/>
      <c r="AQ179" s="9"/>
      <c r="AR179" s="9"/>
      <c r="AS179" s="9"/>
      <c r="AT179" s="9"/>
      <c r="AU179" s="9"/>
      <c r="AV179" s="9"/>
      <c r="AW179" s="9"/>
      <c r="AX179" s="9"/>
      <c r="AY179" s="9"/>
    </row>
    <row r="180" spans="1:51" ht="12" customHeight="1">
      <c r="A180" s="9"/>
      <c r="B180" s="9"/>
      <c r="C180" s="9"/>
      <c r="D180" s="9"/>
      <c r="E180" s="9"/>
      <c r="F180" s="9"/>
      <c r="G180" s="70"/>
      <c r="H180" s="71"/>
      <c r="I180" s="9"/>
      <c r="J180" s="9"/>
      <c r="K180" s="9"/>
      <c r="L180" s="71"/>
      <c r="M180" s="71"/>
      <c r="N180" s="9"/>
      <c r="O180" s="9"/>
      <c r="P180" s="71"/>
      <c r="Q180" s="71"/>
      <c r="R180" s="9"/>
      <c r="S180" s="72"/>
      <c r="T180" s="72"/>
      <c r="U180" s="72"/>
      <c r="V180" s="9"/>
      <c r="W180" s="9"/>
      <c r="X180" s="9"/>
      <c r="Y180" s="72"/>
      <c r="Z180" s="72"/>
      <c r="AA180" s="9"/>
      <c r="AB180" s="72"/>
      <c r="AC180" s="72"/>
      <c r="AD180" s="72"/>
      <c r="AE180" s="9"/>
      <c r="AF180" s="9"/>
      <c r="AH180" s="9"/>
      <c r="AI180" s="9"/>
      <c r="AJ180" s="9"/>
      <c r="AK180" s="9"/>
      <c r="AL180" s="9"/>
      <c r="AM180" s="9"/>
      <c r="AN180" s="9"/>
      <c r="AO180" s="9"/>
      <c r="AP180" s="9"/>
      <c r="AQ180" s="9"/>
      <c r="AR180" s="9"/>
      <c r="AS180" s="9"/>
      <c r="AT180" s="9"/>
      <c r="AU180" s="9"/>
      <c r="AV180" s="9"/>
      <c r="AW180" s="9"/>
      <c r="AX180" s="9"/>
      <c r="AY180" s="9"/>
    </row>
    <row r="181" spans="1:51" ht="12" customHeight="1">
      <c r="A181" s="9"/>
      <c r="B181" s="9"/>
      <c r="C181" s="9"/>
      <c r="D181" s="9"/>
      <c r="E181" s="9"/>
      <c r="F181" s="9"/>
      <c r="G181" s="70"/>
      <c r="H181" s="71"/>
      <c r="I181" s="9"/>
      <c r="J181" s="9"/>
      <c r="K181" s="9"/>
      <c r="L181" s="71"/>
      <c r="M181" s="71"/>
      <c r="N181" s="9"/>
      <c r="O181" s="9"/>
      <c r="P181" s="71"/>
      <c r="Q181" s="71"/>
      <c r="R181" s="9"/>
      <c r="S181" s="72"/>
      <c r="T181" s="72"/>
      <c r="U181" s="72"/>
      <c r="V181" s="9"/>
      <c r="W181" s="9"/>
      <c r="X181" s="9"/>
      <c r="Y181" s="72"/>
      <c r="Z181" s="72"/>
      <c r="AA181" s="9"/>
      <c r="AB181" s="72"/>
      <c r="AC181" s="72"/>
      <c r="AD181" s="72"/>
      <c r="AE181" s="9"/>
      <c r="AF181" s="9"/>
      <c r="AH181" s="9"/>
      <c r="AI181" s="9"/>
      <c r="AJ181" s="9"/>
      <c r="AK181" s="9"/>
      <c r="AL181" s="9"/>
      <c r="AM181" s="9"/>
      <c r="AN181" s="9"/>
      <c r="AO181" s="9"/>
      <c r="AP181" s="9"/>
      <c r="AQ181" s="9"/>
      <c r="AR181" s="9"/>
      <c r="AS181" s="9"/>
      <c r="AT181" s="9"/>
      <c r="AU181" s="9"/>
      <c r="AV181" s="9"/>
      <c r="AW181" s="9"/>
      <c r="AX181" s="9"/>
      <c r="AY181" s="9"/>
    </row>
    <row r="182" spans="1:51" ht="12" customHeight="1">
      <c r="A182" s="9"/>
      <c r="B182" s="9"/>
      <c r="C182" s="9"/>
      <c r="D182" s="9"/>
      <c r="E182" s="9"/>
      <c r="F182" s="9"/>
      <c r="G182" s="70"/>
      <c r="H182" s="71"/>
      <c r="I182" s="9"/>
      <c r="J182" s="9"/>
      <c r="K182" s="9"/>
      <c r="L182" s="71"/>
      <c r="M182" s="71"/>
      <c r="N182" s="9"/>
      <c r="O182" s="9"/>
      <c r="P182" s="71"/>
      <c r="Q182" s="71"/>
      <c r="R182" s="9"/>
      <c r="S182" s="72"/>
      <c r="T182" s="72"/>
      <c r="U182" s="72"/>
      <c r="V182" s="9"/>
      <c r="W182" s="9"/>
      <c r="X182" s="9"/>
      <c r="Y182" s="72"/>
      <c r="Z182" s="72"/>
      <c r="AA182" s="9"/>
      <c r="AB182" s="72"/>
      <c r="AC182" s="72"/>
      <c r="AD182" s="72"/>
      <c r="AE182" s="9"/>
      <c r="AF182" s="9"/>
      <c r="AH182" s="9"/>
      <c r="AI182" s="9"/>
      <c r="AJ182" s="9"/>
      <c r="AK182" s="9"/>
      <c r="AL182" s="9"/>
      <c r="AM182" s="9"/>
      <c r="AN182" s="9"/>
      <c r="AO182" s="9"/>
      <c r="AP182" s="9"/>
      <c r="AQ182" s="9"/>
      <c r="AR182" s="9"/>
      <c r="AS182" s="9"/>
      <c r="AT182" s="9"/>
      <c r="AU182" s="9"/>
      <c r="AV182" s="9"/>
      <c r="AW182" s="9"/>
      <c r="AX182" s="9"/>
      <c r="AY182" s="9"/>
    </row>
    <row r="183" spans="1:51" ht="12" customHeight="1">
      <c r="A183" s="9"/>
      <c r="B183" s="9"/>
      <c r="C183" s="9"/>
      <c r="D183" s="9"/>
      <c r="E183" s="9"/>
      <c r="F183" s="9"/>
      <c r="G183" s="70"/>
      <c r="H183" s="71"/>
      <c r="I183" s="9"/>
      <c r="J183" s="9"/>
      <c r="K183" s="9"/>
      <c r="L183" s="71"/>
      <c r="M183" s="71"/>
      <c r="N183" s="9"/>
      <c r="O183" s="9"/>
      <c r="P183" s="71"/>
      <c r="Q183" s="71"/>
      <c r="R183" s="9"/>
      <c r="S183" s="72"/>
      <c r="T183" s="72"/>
      <c r="U183" s="72"/>
      <c r="V183" s="9"/>
      <c r="W183" s="9"/>
      <c r="X183" s="9"/>
      <c r="Y183" s="72"/>
      <c r="Z183" s="72"/>
      <c r="AA183" s="9"/>
      <c r="AB183" s="72"/>
      <c r="AC183" s="72"/>
      <c r="AD183" s="72"/>
      <c r="AE183" s="9"/>
      <c r="AF183" s="9"/>
      <c r="AH183" s="9"/>
      <c r="AI183" s="9"/>
      <c r="AJ183" s="9"/>
      <c r="AK183" s="9"/>
      <c r="AL183" s="9"/>
      <c r="AM183" s="9"/>
      <c r="AN183" s="9"/>
      <c r="AO183" s="9"/>
      <c r="AP183" s="9"/>
      <c r="AQ183" s="9"/>
      <c r="AR183" s="9"/>
      <c r="AS183" s="9"/>
      <c r="AT183" s="9"/>
      <c r="AU183" s="9"/>
      <c r="AV183" s="9"/>
      <c r="AW183" s="9"/>
      <c r="AX183" s="9"/>
      <c r="AY183" s="9"/>
    </row>
    <row r="184" spans="1:51" ht="12" customHeight="1">
      <c r="A184" s="9"/>
      <c r="B184" s="9"/>
      <c r="C184" s="9"/>
      <c r="D184" s="9"/>
      <c r="E184" s="9"/>
      <c r="F184" s="9"/>
      <c r="G184" s="70"/>
      <c r="H184" s="71"/>
      <c r="I184" s="9"/>
      <c r="J184" s="9"/>
      <c r="K184" s="9"/>
      <c r="L184" s="71"/>
      <c r="M184" s="71"/>
      <c r="N184" s="9"/>
      <c r="O184" s="9"/>
      <c r="P184" s="71"/>
      <c r="Q184" s="71"/>
      <c r="R184" s="9"/>
      <c r="S184" s="72"/>
      <c r="T184" s="72"/>
      <c r="U184" s="72"/>
      <c r="V184" s="9"/>
      <c r="W184" s="9"/>
      <c r="X184" s="9"/>
      <c r="Y184" s="72"/>
      <c r="Z184" s="72"/>
      <c r="AA184" s="9"/>
      <c r="AB184" s="72"/>
      <c r="AC184" s="72"/>
      <c r="AD184" s="72"/>
      <c r="AE184" s="9"/>
      <c r="AF184" s="9"/>
      <c r="AH184" s="9"/>
      <c r="AI184" s="9"/>
      <c r="AJ184" s="9"/>
      <c r="AK184" s="9"/>
      <c r="AL184" s="9"/>
      <c r="AM184" s="9"/>
      <c r="AN184" s="9"/>
      <c r="AO184" s="9"/>
      <c r="AP184" s="9"/>
      <c r="AQ184" s="9"/>
      <c r="AR184" s="9"/>
      <c r="AS184" s="9"/>
      <c r="AT184" s="9"/>
      <c r="AU184" s="9"/>
      <c r="AV184" s="9"/>
      <c r="AW184" s="9"/>
      <c r="AX184" s="9"/>
      <c r="AY184" s="9"/>
    </row>
    <row r="185" spans="1:51" ht="12" customHeight="1">
      <c r="A185" s="9"/>
      <c r="B185" s="9"/>
      <c r="C185" s="9"/>
      <c r="D185" s="9"/>
      <c r="E185" s="9"/>
      <c r="F185" s="9"/>
      <c r="G185" s="70"/>
      <c r="H185" s="71"/>
      <c r="I185" s="9"/>
      <c r="J185" s="9"/>
      <c r="K185" s="9"/>
      <c r="L185" s="71"/>
      <c r="M185" s="71"/>
      <c r="N185" s="9"/>
      <c r="O185" s="9"/>
      <c r="P185" s="71"/>
      <c r="Q185" s="71"/>
      <c r="R185" s="9"/>
      <c r="S185" s="72"/>
      <c r="T185" s="72"/>
      <c r="U185" s="72"/>
      <c r="V185" s="9"/>
      <c r="W185" s="9"/>
      <c r="X185" s="9"/>
      <c r="Y185" s="72"/>
      <c r="Z185" s="72"/>
      <c r="AA185" s="9"/>
      <c r="AB185" s="72"/>
      <c r="AC185" s="72"/>
      <c r="AD185" s="72"/>
      <c r="AE185" s="9"/>
      <c r="AF185" s="9"/>
      <c r="AH185" s="9"/>
      <c r="AI185" s="9"/>
      <c r="AJ185" s="9"/>
      <c r="AK185" s="9"/>
      <c r="AL185" s="9"/>
      <c r="AM185" s="9"/>
      <c r="AN185" s="9"/>
      <c r="AO185" s="9"/>
      <c r="AP185" s="9"/>
      <c r="AQ185" s="9"/>
      <c r="AR185" s="9"/>
      <c r="AS185" s="9"/>
      <c r="AT185" s="9"/>
      <c r="AU185" s="9"/>
      <c r="AV185" s="9"/>
      <c r="AW185" s="9"/>
      <c r="AX185" s="9"/>
      <c r="AY185" s="9"/>
    </row>
    <row r="186" spans="1:51" ht="12" customHeight="1">
      <c r="A186" s="9"/>
      <c r="B186" s="9"/>
      <c r="C186" s="9"/>
      <c r="D186" s="9"/>
      <c r="E186" s="9"/>
      <c r="F186" s="9"/>
      <c r="G186" s="70"/>
      <c r="H186" s="71"/>
      <c r="I186" s="9"/>
      <c r="J186" s="9"/>
      <c r="K186" s="9"/>
      <c r="L186" s="71"/>
      <c r="M186" s="71"/>
      <c r="N186" s="9"/>
      <c r="O186" s="9"/>
      <c r="P186" s="71"/>
      <c r="Q186" s="71"/>
      <c r="R186" s="9"/>
      <c r="S186" s="72"/>
      <c r="T186" s="72"/>
      <c r="U186" s="72"/>
      <c r="V186" s="9"/>
      <c r="W186" s="9"/>
      <c r="X186" s="9"/>
      <c r="Y186" s="72"/>
      <c r="Z186" s="72"/>
      <c r="AA186" s="9"/>
      <c r="AB186" s="72"/>
      <c r="AC186" s="72"/>
      <c r="AD186" s="72"/>
      <c r="AE186" s="9"/>
      <c r="AF186" s="9"/>
      <c r="AH186" s="9"/>
      <c r="AI186" s="9"/>
      <c r="AJ186" s="9"/>
      <c r="AK186" s="9"/>
      <c r="AL186" s="9"/>
      <c r="AM186" s="9"/>
      <c r="AN186" s="9"/>
      <c r="AO186" s="9"/>
      <c r="AP186" s="9"/>
      <c r="AQ186" s="9"/>
      <c r="AR186" s="9"/>
      <c r="AS186" s="9"/>
      <c r="AT186" s="9"/>
      <c r="AU186" s="9"/>
      <c r="AV186" s="9"/>
      <c r="AW186" s="9"/>
      <c r="AX186" s="9"/>
      <c r="AY186" s="9"/>
    </row>
    <row r="187" spans="1:51" ht="12" customHeight="1">
      <c r="A187" s="9"/>
      <c r="B187" s="9"/>
      <c r="C187" s="9"/>
      <c r="D187" s="9"/>
      <c r="E187" s="9"/>
      <c r="F187" s="9"/>
      <c r="G187" s="70"/>
      <c r="H187" s="71"/>
      <c r="I187" s="9"/>
      <c r="J187" s="9"/>
      <c r="K187" s="9"/>
      <c r="L187" s="71"/>
      <c r="M187" s="71"/>
      <c r="N187" s="9"/>
      <c r="O187" s="9"/>
      <c r="P187" s="71"/>
      <c r="Q187" s="71"/>
      <c r="R187" s="9"/>
      <c r="S187" s="72"/>
      <c r="T187" s="72"/>
      <c r="U187" s="72"/>
      <c r="V187" s="9"/>
      <c r="W187" s="9"/>
      <c r="X187" s="9"/>
      <c r="Y187" s="72"/>
      <c r="Z187" s="72"/>
      <c r="AA187" s="9"/>
      <c r="AB187" s="72"/>
      <c r="AC187" s="72"/>
      <c r="AD187" s="72"/>
      <c r="AE187" s="9"/>
      <c r="AF187" s="9"/>
      <c r="AH187" s="9"/>
      <c r="AI187" s="9"/>
      <c r="AJ187" s="9"/>
      <c r="AK187" s="9"/>
      <c r="AL187" s="9"/>
      <c r="AM187" s="9"/>
      <c r="AN187" s="9"/>
      <c r="AO187" s="9"/>
      <c r="AP187" s="9"/>
      <c r="AQ187" s="9"/>
      <c r="AR187" s="9"/>
      <c r="AS187" s="9"/>
      <c r="AT187" s="9"/>
      <c r="AU187" s="9"/>
      <c r="AV187" s="9"/>
      <c r="AW187" s="9"/>
      <c r="AX187" s="9"/>
      <c r="AY187" s="9"/>
    </row>
    <row r="188" spans="1:51" ht="12" customHeight="1">
      <c r="A188" s="9"/>
      <c r="B188" s="9"/>
      <c r="C188" s="9"/>
      <c r="D188" s="9"/>
      <c r="E188" s="9"/>
      <c r="F188" s="9"/>
      <c r="G188" s="70"/>
      <c r="H188" s="71"/>
      <c r="I188" s="9"/>
      <c r="J188" s="9"/>
      <c r="K188" s="9"/>
      <c r="L188" s="71"/>
      <c r="M188" s="71"/>
      <c r="N188" s="9"/>
      <c r="O188" s="9"/>
      <c r="P188" s="71"/>
      <c r="Q188" s="71"/>
      <c r="R188" s="9"/>
      <c r="S188" s="72"/>
      <c r="T188" s="72"/>
      <c r="U188" s="72"/>
      <c r="V188" s="9"/>
      <c r="W188" s="9"/>
      <c r="X188" s="9"/>
      <c r="Y188" s="72"/>
      <c r="Z188" s="72"/>
      <c r="AA188" s="9"/>
      <c r="AB188" s="72"/>
      <c r="AC188" s="72"/>
      <c r="AD188" s="72"/>
      <c r="AE188" s="9"/>
      <c r="AF188" s="9"/>
      <c r="AH188" s="9"/>
      <c r="AI188" s="9"/>
      <c r="AJ188" s="9"/>
      <c r="AK188" s="9"/>
      <c r="AL188" s="9"/>
      <c r="AM188" s="9"/>
      <c r="AN188" s="9"/>
      <c r="AO188" s="9"/>
      <c r="AP188" s="9"/>
      <c r="AQ188" s="9"/>
      <c r="AR188" s="9"/>
      <c r="AS188" s="9"/>
      <c r="AT188" s="9"/>
      <c r="AU188" s="9"/>
      <c r="AV188" s="9"/>
      <c r="AW188" s="9"/>
      <c r="AX188" s="9"/>
      <c r="AY188" s="9"/>
    </row>
    <row r="189" spans="1:51" ht="12" customHeight="1">
      <c r="A189" s="9"/>
      <c r="B189" s="9"/>
      <c r="C189" s="9"/>
      <c r="D189" s="9"/>
      <c r="E189" s="9"/>
      <c r="F189" s="9"/>
      <c r="G189" s="70"/>
      <c r="H189" s="71"/>
      <c r="I189" s="9"/>
      <c r="J189" s="9"/>
      <c r="K189" s="9"/>
      <c r="L189" s="71"/>
      <c r="M189" s="71"/>
      <c r="N189" s="9"/>
      <c r="O189" s="9"/>
      <c r="P189" s="71"/>
      <c r="Q189" s="71"/>
      <c r="R189" s="9"/>
      <c r="S189" s="72"/>
      <c r="T189" s="72"/>
      <c r="U189" s="72"/>
      <c r="V189" s="9"/>
      <c r="W189" s="9"/>
      <c r="X189" s="9"/>
      <c r="Y189" s="72"/>
      <c r="Z189" s="72"/>
      <c r="AA189" s="9"/>
      <c r="AB189" s="72"/>
      <c r="AC189" s="72"/>
      <c r="AD189" s="72"/>
      <c r="AE189" s="9"/>
      <c r="AF189" s="9"/>
      <c r="AH189" s="9"/>
      <c r="AI189" s="9"/>
      <c r="AJ189" s="9"/>
      <c r="AK189" s="9"/>
      <c r="AL189" s="9"/>
      <c r="AM189" s="9"/>
      <c r="AN189" s="9"/>
      <c r="AO189" s="9"/>
      <c r="AP189" s="9"/>
      <c r="AQ189" s="9"/>
      <c r="AR189" s="9"/>
      <c r="AS189" s="9"/>
      <c r="AT189" s="9"/>
      <c r="AU189" s="9"/>
      <c r="AV189" s="9"/>
      <c r="AW189" s="9"/>
      <c r="AX189" s="9"/>
      <c r="AY189" s="9"/>
    </row>
    <row r="190" spans="1:51" ht="12" customHeight="1">
      <c r="A190" s="9"/>
      <c r="B190" s="9"/>
      <c r="C190" s="9"/>
      <c r="D190" s="9"/>
      <c r="E190" s="9"/>
      <c r="F190" s="9"/>
      <c r="G190" s="70"/>
      <c r="H190" s="71"/>
      <c r="I190" s="9"/>
      <c r="J190" s="9"/>
      <c r="K190" s="9"/>
      <c r="L190" s="71"/>
      <c r="M190" s="71"/>
      <c r="N190" s="9"/>
      <c r="O190" s="9"/>
      <c r="P190" s="71"/>
      <c r="Q190" s="71"/>
      <c r="R190" s="9"/>
      <c r="S190" s="72"/>
      <c r="T190" s="72"/>
      <c r="U190" s="72"/>
      <c r="V190" s="9"/>
      <c r="W190" s="9"/>
      <c r="X190" s="9"/>
      <c r="Y190" s="72"/>
      <c r="Z190" s="72"/>
      <c r="AA190" s="9"/>
      <c r="AB190" s="72"/>
      <c r="AC190" s="72"/>
      <c r="AD190" s="72"/>
      <c r="AE190" s="9"/>
      <c r="AF190" s="9"/>
      <c r="AH190" s="9"/>
      <c r="AI190" s="9"/>
      <c r="AJ190" s="9"/>
      <c r="AK190" s="9"/>
      <c r="AL190" s="9"/>
      <c r="AM190" s="9"/>
      <c r="AN190" s="9"/>
      <c r="AO190" s="9"/>
      <c r="AP190" s="9"/>
      <c r="AQ190" s="9"/>
      <c r="AR190" s="9"/>
      <c r="AS190" s="9"/>
      <c r="AT190" s="9"/>
      <c r="AU190" s="9"/>
      <c r="AV190" s="9"/>
      <c r="AW190" s="9"/>
      <c r="AX190" s="9"/>
      <c r="AY190" s="9"/>
    </row>
    <row r="191" spans="1:51" ht="12" customHeight="1">
      <c r="A191" s="9"/>
      <c r="B191" s="9"/>
      <c r="C191" s="9"/>
      <c r="D191" s="9"/>
      <c r="E191" s="9"/>
      <c r="F191" s="9"/>
      <c r="G191" s="70"/>
      <c r="H191" s="71"/>
      <c r="I191" s="9"/>
      <c r="J191" s="9"/>
      <c r="K191" s="9"/>
      <c r="L191" s="71"/>
      <c r="M191" s="71"/>
      <c r="N191" s="9"/>
      <c r="O191" s="9"/>
      <c r="P191" s="71"/>
      <c r="Q191" s="71"/>
      <c r="R191" s="9"/>
      <c r="S191" s="72"/>
      <c r="T191" s="72"/>
      <c r="U191" s="72"/>
      <c r="V191" s="9"/>
      <c r="W191" s="9"/>
      <c r="X191" s="9"/>
      <c r="Y191" s="72"/>
      <c r="Z191" s="72"/>
      <c r="AA191" s="9"/>
      <c r="AB191" s="72"/>
      <c r="AC191" s="72"/>
      <c r="AD191" s="72"/>
      <c r="AE191" s="9"/>
      <c r="AF191" s="9"/>
      <c r="AH191" s="9"/>
      <c r="AI191" s="9"/>
      <c r="AJ191" s="9"/>
      <c r="AK191" s="9"/>
      <c r="AL191" s="9"/>
      <c r="AM191" s="9"/>
      <c r="AN191" s="9"/>
      <c r="AO191" s="9"/>
      <c r="AP191" s="9"/>
      <c r="AQ191" s="9"/>
      <c r="AR191" s="9"/>
      <c r="AS191" s="9"/>
      <c r="AT191" s="9"/>
      <c r="AU191" s="9"/>
      <c r="AV191" s="9"/>
      <c r="AW191" s="9"/>
      <c r="AX191" s="9"/>
      <c r="AY191" s="9"/>
    </row>
    <row r="192" spans="1:51" ht="12" customHeight="1">
      <c r="A192" s="9"/>
      <c r="B192" s="9"/>
      <c r="C192" s="9"/>
      <c r="D192" s="9"/>
      <c r="E192" s="9"/>
      <c r="F192" s="9"/>
      <c r="G192" s="70"/>
      <c r="H192" s="71"/>
      <c r="I192" s="9"/>
      <c r="J192" s="9"/>
      <c r="K192" s="9"/>
      <c r="L192" s="71"/>
      <c r="M192" s="71"/>
      <c r="N192" s="9"/>
      <c r="O192" s="9"/>
      <c r="P192" s="71"/>
      <c r="Q192" s="71"/>
      <c r="R192" s="9"/>
      <c r="S192" s="72"/>
      <c r="T192" s="72"/>
      <c r="U192" s="72"/>
      <c r="V192" s="9"/>
      <c r="W192" s="9"/>
      <c r="X192" s="9"/>
      <c r="Y192" s="72"/>
      <c r="Z192" s="72"/>
      <c r="AA192" s="9"/>
      <c r="AB192" s="72"/>
      <c r="AC192" s="72"/>
      <c r="AD192" s="72"/>
      <c r="AE192" s="9"/>
      <c r="AF192" s="9"/>
      <c r="AH192" s="9"/>
      <c r="AI192" s="9"/>
      <c r="AJ192" s="9"/>
      <c r="AK192" s="9"/>
      <c r="AL192" s="9"/>
      <c r="AM192" s="9"/>
      <c r="AN192" s="9"/>
      <c r="AO192" s="9"/>
      <c r="AP192" s="9"/>
      <c r="AQ192" s="9"/>
      <c r="AR192" s="9"/>
      <c r="AS192" s="9"/>
      <c r="AT192" s="9"/>
      <c r="AU192" s="9"/>
      <c r="AV192" s="9"/>
      <c r="AW192" s="9"/>
      <c r="AX192" s="9"/>
      <c r="AY192" s="9"/>
    </row>
    <row r="193" spans="1:51" ht="12" customHeight="1">
      <c r="A193" s="9"/>
      <c r="B193" s="9"/>
      <c r="C193" s="9"/>
      <c r="D193" s="9"/>
      <c r="E193" s="9"/>
      <c r="F193" s="9"/>
      <c r="G193" s="70"/>
      <c r="H193" s="71"/>
      <c r="I193" s="9"/>
      <c r="J193" s="9"/>
      <c r="K193" s="9"/>
      <c r="L193" s="71"/>
      <c r="M193" s="71"/>
      <c r="N193" s="9"/>
      <c r="O193" s="9"/>
      <c r="P193" s="71"/>
      <c r="Q193" s="71"/>
      <c r="R193" s="9"/>
      <c r="S193" s="72"/>
      <c r="T193" s="72"/>
      <c r="U193" s="72"/>
      <c r="V193" s="9"/>
      <c r="W193" s="9"/>
      <c r="X193" s="9"/>
      <c r="Y193" s="72"/>
      <c r="Z193" s="72"/>
      <c r="AA193" s="9"/>
      <c r="AB193" s="72"/>
      <c r="AC193" s="72"/>
      <c r="AD193" s="72"/>
      <c r="AE193" s="9"/>
      <c r="AF193" s="9"/>
      <c r="AH193" s="9"/>
      <c r="AI193" s="9"/>
      <c r="AJ193" s="9"/>
      <c r="AK193" s="9"/>
      <c r="AL193" s="9"/>
      <c r="AM193" s="9"/>
      <c r="AN193" s="9"/>
      <c r="AO193" s="9"/>
      <c r="AP193" s="9"/>
      <c r="AQ193" s="9"/>
      <c r="AR193" s="9"/>
      <c r="AS193" s="9"/>
      <c r="AT193" s="9"/>
      <c r="AU193" s="9"/>
      <c r="AV193" s="9"/>
      <c r="AW193" s="9"/>
      <c r="AX193" s="9"/>
      <c r="AY193" s="9"/>
    </row>
    <row r="194" spans="1:51" ht="12" customHeight="1">
      <c r="A194" s="9"/>
      <c r="B194" s="9"/>
      <c r="C194" s="9"/>
      <c r="D194" s="9"/>
      <c r="E194" s="9"/>
      <c r="F194" s="9"/>
      <c r="G194" s="70"/>
      <c r="H194" s="71"/>
      <c r="I194" s="9"/>
      <c r="J194" s="9"/>
      <c r="K194" s="9"/>
      <c r="L194" s="71"/>
      <c r="M194" s="71"/>
      <c r="N194" s="9"/>
      <c r="O194" s="9"/>
      <c r="P194" s="71"/>
      <c r="Q194" s="71"/>
      <c r="R194" s="9"/>
      <c r="S194" s="72"/>
      <c r="T194" s="72"/>
      <c r="U194" s="72"/>
      <c r="V194" s="9"/>
      <c r="W194" s="9"/>
      <c r="X194" s="9"/>
      <c r="Y194" s="72"/>
      <c r="Z194" s="72"/>
      <c r="AA194" s="9"/>
      <c r="AB194" s="72"/>
      <c r="AC194" s="72"/>
      <c r="AD194" s="72"/>
      <c r="AE194" s="9"/>
      <c r="AF194" s="9"/>
      <c r="AH194" s="9"/>
      <c r="AI194" s="9"/>
      <c r="AJ194" s="9"/>
      <c r="AK194" s="9"/>
      <c r="AL194" s="9"/>
      <c r="AM194" s="9"/>
      <c r="AN194" s="9"/>
      <c r="AO194" s="9"/>
      <c r="AP194" s="9"/>
      <c r="AQ194" s="9"/>
      <c r="AR194" s="9"/>
      <c r="AS194" s="9"/>
      <c r="AT194" s="9"/>
      <c r="AU194" s="9"/>
      <c r="AV194" s="9"/>
      <c r="AW194" s="9"/>
      <c r="AX194" s="9"/>
      <c r="AY194" s="9"/>
    </row>
    <row r="195" spans="1:51" ht="12" customHeight="1">
      <c r="A195" s="9"/>
      <c r="B195" s="9"/>
      <c r="C195" s="9"/>
      <c r="D195" s="9"/>
      <c r="E195" s="9"/>
      <c r="F195" s="9"/>
      <c r="G195" s="70"/>
      <c r="H195" s="71"/>
      <c r="I195" s="9"/>
      <c r="J195" s="9"/>
      <c r="K195" s="9"/>
      <c r="L195" s="71"/>
      <c r="M195" s="71"/>
      <c r="N195" s="9"/>
      <c r="O195" s="9"/>
      <c r="P195" s="71"/>
      <c r="Q195" s="71"/>
      <c r="R195" s="9"/>
      <c r="S195" s="72"/>
      <c r="T195" s="72"/>
      <c r="U195" s="72"/>
      <c r="V195" s="9"/>
      <c r="W195" s="9"/>
      <c r="X195" s="9"/>
      <c r="Y195" s="72"/>
      <c r="Z195" s="72"/>
      <c r="AA195" s="9"/>
      <c r="AB195" s="72"/>
      <c r="AC195" s="72"/>
      <c r="AD195" s="72"/>
      <c r="AE195" s="9"/>
      <c r="AF195" s="9"/>
      <c r="AH195" s="9"/>
      <c r="AI195" s="9"/>
      <c r="AJ195" s="9"/>
      <c r="AK195" s="9"/>
      <c r="AL195" s="9"/>
      <c r="AM195" s="9"/>
      <c r="AN195" s="9"/>
      <c r="AO195" s="9"/>
      <c r="AP195" s="9"/>
      <c r="AQ195" s="9"/>
      <c r="AR195" s="9"/>
      <c r="AS195" s="9"/>
      <c r="AT195" s="9"/>
      <c r="AU195" s="9"/>
      <c r="AV195" s="9"/>
      <c r="AW195" s="9"/>
      <c r="AX195" s="9"/>
      <c r="AY195" s="9"/>
    </row>
    <row r="196" spans="1:51" ht="12" customHeight="1">
      <c r="A196" s="9"/>
      <c r="B196" s="9"/>
      <c r="C196" s="9"/>
      <c r="D196" s="9"/>
      <c r="E196" s="9"/>
      <c r="F196" s="9"/>
      <c r="G196" s="70"/>
      <c r="H196" s="71"/>
      <c r="I196" s="9"/>
      <c r="J196" s="9"/>
      <c r="K196" s="9"/>
      <c r="L196" s="71"/>
      <c r="M196" s="71"/>
      <c r="N196" s="9"/>
      <c r="O196" s="9"/>
      <c r="P196" s="71"/>
      <c r="Q196" s="71"/>
      <c r="R196" s="9"/>
      <c r="S196" s="72"/>
      <c r="T196" s="72"/>
      <c r="U196" s="72"/>
      <c r="V196" s="9"/>
      <c r="W196" s="9"/>
      <c r="X196" s="9"/>
      <c r="Y196" s="72"/>
      <c r="Z196" s="72"/>
      <c r="AA196" s="9"/>
      <c r="AB196" s="72"/>
      <c r="AC196" s="72"/>
      <c r="AD196" s="72"/>
      <c r="AE196" s="9"/>
      <c r="AF196" s="9"/>
      <c r="AH196" s="9"/>
      <c r="AI196" s="9"/>
      <c r="AJ196" s="9"/>
      <c r="AK196" s="9"/>
      <c r="AL196" s="9"/>
      <c r="AM196" s="9"/>
      <c r="AN196" s="9"/>
      <c r="AO196" s="9"/>
      <c r="AP196" s="9"/>
      <c r="AQ196" s="9"/>
      <c r="AR196" s="9"/>
      <c r="AS196" s="9"/>
      <c r="AT196" s="9"/>
      <c r="AU196" s="9"/>
      <c r="AV196" s="9"/>
      <c r="AW196" s="9"/>
      <c r="AX196" s="9"/>
      <c r="AY196" s="9"/>
    </row>
    <row r="197" spans="1:51" ht="12" customHeight="1">
      <c r="A197" s="9"/>
      <c r="B197" s="9"/>
      <c r="C197" s="9"/>
      <c r="D197" s="9"/>
      <c r="E197" s="9"/>
      <c r="F197" s="9"/>
      <c r="G197" s="70"/>
      <c r="H197" s="71"/>
      <c r="I197" s="9"/>
      <c r="J197" s="9"/>
      <c r="K197" s="9"/>
      <c r="L197" s="71"/>
      <c r="M197" s="71"/>
      <c r="N197" s="9"/>
      <c r="O197" s="9"/>
      <c r="P197" s="71"/>
      <c r="Q197" s="71"/>
      <c r="R197" s="9"/>
      <c r="S197" s="72"/>
      <c r="T197" s="72"/>
      <c r="U197" s="72"/>
      <c r="V197" s="9"/>
      <c r="W197" s="9"/>
      <c r="X197" s="9"/>
      <c r="Y197" s="72"/>
      <c r="Z197" s="72"/>
      <c r="AA197" s="9"/>
      <c r="AB197" s="72"/>
      <c r="AC197" s="72"/>
      <c r="AD197" s="72"/>
      <c r="AE197" s="9"/>
      <c r="AF197" s="9"/>
      <c r="AH197" s="9"/>
      <c r="AI197" s="9"/>
      <c r="AJ197" s="9"/>
      <c r="AK197" s="9"/>
      <c r="AL197" s="9"/>
      <c r="AM197" s="9"/>
      <c r="AN197" s="9"/>
      <c r="AO197" s="9"/>
      <c r="AP197" s="9"/>
      <c r="AQ197" s="9"/>
      <c r="AR197" s="9"/>
      <c r="AS197" s="9"/>
      <c r="AT197" s="9"/>
      <c r="AU197" s="9"/>
      <c r="AV197" s="9"/>
      <c r="AW197" s="9"/>
      <c r="AX197" s="9"/>
      <c r="AY197" s="9"/>
    </row>
    <row r="198" spans="1:51" ht="12" customHeight="1">
      <c r="A198" s="9"/>
      <c r="B198" s="9"/>
      <c r="C198" s="9"/>
      <c r="D198" s="9"/>
      <c r="E198" s="9"/>
      <c r="F198" s="9"/>
      <c r="G198" s="70"/>
      <c r="H198" s="71"/>
      <c r="I198" s="9"/>
      <c r="J198" s="9"/>
      <c r="K198" s="9"/>
      <c r="L198" s="71"/>
      <c r="M198" s="71"/>
      <c r="N198" s="9"/>
      <c r="O198" s="9"/>
      <c r="P198" s="71"/>
      <c r="Q198" s="71"/>
      <c r="R198" s="9"/>
      <c r="S198" s="72"/>
      <c r="T198" s="72"/>
      <c r="U198" s="72"/>
      <c r="V198" s="9"/>
      <c r="W198" s="9"/>
      <c r="X198" s="9"/>
      <c r="Y198" s="72"/>
      <c r="Z198" s="72"/>
      <c r="AA198" s="9"/>
      <c r="AB198" s="72"/>
      <c r="AC198" s="72"/>
      <c r="AD198" s="72"/>
      <c r="AE198" s="9"/>
      <c r="AF198" s="9"/>
      <c r="AH198" s="9"/>
      <c r="AI198" s="9"/>
      <c r="AJ198" s="9"/>
      <c r="AK198" s="9"/>
      <c r="AL198" s="9"/>
      <c r="AM198" s="9"/>
      <c r="AN198" s="9"/>
      <c r="AO198" s="9"/>
      <c r="AP198" s="9"/>
      <c r="AQ198" s="9"/>
      <c r="AR198" s="9"/>
      <c r="AS198" s="9"/>
      <c r="AT198" s="9"/>
      <c r="AU198" s="9"/>
      <c r="AV198" s="9"/>
      <c r="AW198" s="9"/>
      <c r="AX198" s="9"/>
      <c r="AY198" s="9"/>
    </row>
    <row r="199" spans="1:51" ht="12" customHeight="1">
      <c r="A199" s="9"/>
      <c r="B199" s="9"/>
      <c r="C199" s="9"/>
      <c r="D199" s="9"/>
      <c r="E199" s="9"/>
      <c r="F199" s="9"/>
      <c r="G199" s="70"/>
      <c r="H199" s="71"/>
      <c r="I199" s="9"/>
      <c r="J199" s="9"/>
      <c r="K199" s="9"/>
      <c r="L199" s="71"/>
      <c r="M199" s="71"/>
      <c r="N199" s="9"/>
      <c r="O199" s="9"/>
      <c r="P199" s="71"/>
      <c r="Q199" s="71"/>
      <c r="R199" s="9"/>
      <c r="S199" s="72"/>
      <c r="T199" s="72"/>
      <c r="U199" s="72"/>
      <c r="V199" s="9"/>
      <c r="W199" s="9"/>
      <c r="X199" s="9"/>
      <c r="Y199" s="72"/>
      <c r="Z199" s="72"/>
      <c r="AA199" s="9"/>
      <c r="AB199" s="72"/>
      <c r="AC199" s="72"/>
      <c r="AD199" s="72"/>
      <c r="AE199" s="9"/>
      <c r="AF199" s="9"/>
      <c r="AH199" s="9"/>
      <c r="AI199" s="9"/>
      <c r="AJ199" s="9"/>
      <c r="AK199" s="9"/>
      <c r="AL199" s="9"/>
      <c r="AM199" s="9"/>
      <c r="AN199" s="9"/>
      <c r="AO199" s="9"/>
      <c r="AP199" s="9"/>
      <c r="AQ199" s="9"/>
      <c r="AR199" s="9"/>
      <c r="AS199" s="9"/>
      <c r="AT199" s="9"/>
      <c r="AU199" s="9"/>
      <c r="AV199" s="9"/>
      <c r="AW199" s="9"/>
      <c r="AX199" s="9"/>
      <c r="AY199" s="9"/>
    </row>
    <row r="200" spans="1:51" ht="12" customHeight="1">
      <c r="A200" s="9"/>
      <c r="B200" s="9"/>
      <c r="C200" s="9"/>
      <c r="D200" s="9"/>
      <c r="E200" s="9"/>
      <c r="F200" s="9"/>
      <c r="G200" s="70"/>
      <c r="H200" s="71"/>
      <c r="I200" s="9"/>
      <c r="J200" s="9"/>
      <c r="K200" s="9"/>
      <c r="L200" s="71"/>
      <c r="M200" s="71"/>
      <c r="N200" s="9"/>
      <c r="O200" s="9"/>
      <c r="P200" s="71"/>
      <c r="Q200" s="71"/>
      <c r="R200" s="9"/>
      <c r="S200" s="72"/>
      <c r="T200" s="72"/>
      <c r="U200" s="72"/>
      <c r="V200" s="9"/>
      <c r="W200" s="9"/>
      <c r="X200" s="9"/>
      <c r="Y200" s="72"/>
      <c r="Z200" s="72"/>
      <c r="AA200" s="9"/>
      <c r="AB200" s="72"/>
      <c r="AC200" s="72"/>
      <c r="AD200" s="72"/>
      <c r="AE200" s="9"/>
      <c r="AF200" s="9"/>
      <c r="AH200" s="9"/>
      <c r="AI200" s="9"/>
      <c r="AJ200" s="9"/>
      <c r="AK200" s="9"/>
      <c r="AL200" s="9"/>
      <c r="AM200" s="9"/>
      <c r="AN200" s="9"/>
      <c r="AO200" s="9"/>
      <c r="AP200" s="9"/>
      <c r="AQ200" s="9"/>
      <c r="AR200" s="9"/>
      <c r="AS200" s="9"/>
      <c r="AT200" s="9"/>
      <c r="AU200" s="9"/>
      <c r="AV200" s="9"/>
      <c r="AW200" s="9"/>
      <c r="AX200" s="9"/>
      <c r="AY200" s="9"/>
    </row>
    <row r="201" spans="1:51" ht="12" customHeight="1">
      <c r="A201" s="9"/>
      <c r="B201" s="9"/>
      <c r="C201" s="9"/>
      <c r="D201" s="9"/>
      <c r="E201" s="9"/>
      <c r="F201" s="9"/>
      <c r="G201" s="70"/>
      <c r="H201" s="71"/>
      <c r="I201" s="9"/>
      <c r="J201" s="9"/>
      <c r="K201" s="9"/>
      <c r="L201" s="71"/>
      <c r="M201" s="71"/>
      <c r="N201" s="9"/>
      <c r="O201" s="9"/>
      <c r="P201" s="71"/>
      <c r="Q201" s="71"/>
      <c r="R201" s="9"/>
      <c r="S201" s="72"/>
      <c r="T201" s="72"/>
      <c r="U201" s="72"/>
      <c r="V201" s="9"/>
      <c r="W201" s="9"/>
      <c r="X201" s="9"/>
      <c r="Y201" s="72"/>
      <c r="Z201" s="72"/>
      <c r="AA201" s="9"/>
      <c r="AB201" s="72"/>
      <c r="AC201" s="72"/>
      <c r="AD201" s="72"/>
      <c r="AE201" s="9"/>
      <c r="AF201" s="9"/>
      <c r="AH201" s="9"/>
      <c r="AI201" s="9"/>
      <c r="AJ201" s="9"/>
      <c r="AK201" s="9"/>
      <c r="AL201" s="9"/>
      <c r="AM201" s="9"/>
      <c r="AN201" s="9"/>
      <c r="AO201" s="9"/>
      <c r="AP201" s="9"/>
      <c r="AQ201" s="9"/>
      <c r="AR201" s="9"/>
      <c r="AS201" s="9"/>
      <c r="AT201" s="9"/>
      <c r="AU201" s="9"/>
      <c r="AV201" s="9"/>
      <c r="AW201" s="9"/>
      <c r="AX201" s="9"/>
      <c r="AY201" s="9"/>
    </row>
    <row r="202" spans="1:51" ht="12" customHeight="1">
      <c r="A202" s="9"/>
      <c r="B202" s="9"/>
      <c r="C202" s="9"/>
      <c r="D202" s="9"/>
      <c r="E202" s="9"/>
      <c r="F202" s="9"/>
      <c r="G202" s="70"/>
      <c r="H202" s="71"/>
      <c r="I202" s="9"/>
      <c r="J202" s="9"/>
      <c r="K202" s="9"/>
      <c r="L202" s="71"/>
      <c r="M202" s="71"/>
      <c r="N202" s="9"/>
      <c r="O202" s="9"/>
      <c r="P202" s="71"/>
      <c r="Q202" s="71"/>
      <c r="R202" s="9"/>
      <c r="S202" s="72"/>
      <c r="T202" s="72"/>
      <c r="U202" s="72"/>
      <c r="V202" s="9"/>
      <c r="W202" s="9"/>
      <c r="X202" s="9"/>
      <c r="Y202" s="72"/>
      <c r="Z202" s="72"/>
      <c r="AA202" s="9"/>
      <c r="AB202" s="72"/>
      <c r="AC202" s="72"/>
      <c r="AD202" s="72"/>
      <c r="AE202" s="9"/>
      <c r="AF202" s="9"/>
      <c r="AH202" s="9"/>
      <c r="AI202" s="9"/>
      <c r="AJ202" s="9"/>
      <c r="AK202" s="9"/>
      <c r="AL202" s="9"/>
      <c r="AM202" s="9"/>
      <c r="AN202" s="9"/>
      <c r="AO202" s="9"/>
      <c r="AP202" s="9"/>
      <c r="AQ202" s="9"/>
      <c r="AR202" s="9"/>
      <c r="AS202" s="9"/>
      <c r="AT202" s="9"/>
      <c r="AU202" s="9"/>
      <c r="AV202" s="9"/>
      <c r="AW202" s="9"/>
      <c r="AX202" s="9"/>
      <c r="AY202" s="9"/>
    </row>
    <row r="203" spans="1:51" ht="12" customHeight="1">
      <c r="A203" s="9"/>
      <c r="B203" s="9"/>
      <c r="C203" s="9"/>
      <c r="D203" s="9"/>
      <c r="E203" s="9"/>
      <c r="F203" s="9"/>
      <c r="G203" s="70"/>
      <c r="H203" s="71"/>
      <c r="I203" s="9"/>
      <c r="J203" s="9"/>
      <c r="K203" s="9"/>
      <c r="L203" s="71"/>
      <c r="M203" s="71"/>
      <c r="N203" s="9"/>
      <c r="O203" s="9"/>
      <c r="P203" s="71"/>
      <c r="Q203" s="71"/>
      <c r="R203" s="9"/>
      <c r="S203" s="72"/>
      <c r="T203" s="72"/>
      <c r="U203" s="72"/>
      <c r="V203" s="9"/>
      <c r="W203" s="9"/>
      <c r="X203" s="9"/>
      <c r="Y203" s="72"/>
      <c r="Z203" s="72"/>
      <c r="AA203" s="9"/>
      <c r="AB203" s="72"/>
      <c r="AC203" s="72"/>
      <c r="AD203" s="72"/>
      <c r="AE203" s="9"/>
      <c r="AF203" s="9"/>
      <c r="AH203" s="9"/>
      <c r="AI203" s="9"/>
      <c r="AJ203" s="9"/>
      <c r="AK203" s="9"/>
      <c r="AL203" s="9"/>
      <c r="AM203" s="9"/>
      <c r="AN203" s="9"/>
      <c r="AO203" s="9"/>
      <c r="AP203" s="9"/>
      <c r="AQ203" s="9"/>
      <c r="AR203" s="9"/>
      <c r="AS203" s="9"/>
      <c r="AT203" s="9"/>
      <c r="AU203" s="9"/>
      <c r="AV203" s="9"/>
      <c r="AW203" s="9"/>
      <c r="AX203" s="9"/>
      <c r="AY203" s="9"/>
    </row>
    <row r="204" spans="1:51" ht="12" customHeight="1">
      <c r="A204" s="9"/>
      <c r="B204" s="9"/>
      <c r="C204" s="9"/>
      <c r="D204" s="9"/>
      <c r="E204" s="9"/>
      <c r="F204" s="9"/>
      <c r="G204" s="70"/>
      <c r="H204" s="71"/>
      <c r="I204" s="9"/>
      <c r="J204" s="9"/>
      <c r="K204" s="9"/>
      <c r="L204" s="71"/>
      <c r="M204" s="71"/>
      <c r="N204" s="9"/>
      <c r="O204" s="9"/>
      <c r="P204" s="71"/>
      <c r="Q204" s="71"/>
      <c r="R204" s="9"/>
      <c r="S204" s="72"/>
      <c r="T204" s="72"/>
      <c r="U204" s="72"/>
      <c r="V204" s="9"/>
      <c r="W204" s="9"/>
      <c r="X204" s="9"/>
      <c r="Y204" s="72"/>
      <c r="Z204" s="72"/>
      <c r="AA204" s="9"/>
      <c r="AB204" s="72"/>
      <c r="AC204" s="72"/>
      <c r="AD204" s="72"/>
      <c r="AE204" s="9"/>
      <c r="AF204" s="9"/>
      <c r="AH204" s="9"/>
      <c r="AI204" s="9"/>
      <c r="AJ204" s="9"/>
      <c r="AK204" s="9"/>
      <c r="AL204" s="9"/>
      <c r="AM204" s="9"/>
      <c r="AN204" s="9"/>
      <c r="AO204" s="9"/>
      <c r="AP204" s="9"/>
      <c r="AQ204" s="9"/>
      <c r="AR204" s="9"/>
      <c r="AS204" s="9"/>
      <c r="AT204" s="9"/>
      <c r="AU204" s="9"/>
      <c r="AV204" s="9"/>
      <c r="AW204" s="9"/>
      <c r="AX204" s="9"/>
      <c r="AY204" s="9"/>
    </row>
    <row r="205" spans="1:51" ht="12" customHeight="1">
      <c r="A205" s="9"/>
      <c r="B205" s="9"/>
      <c r="C205" s="9"/>
      <c r="D205" s="9"/>
      <c r="E205" s="9"/>
      <c r="F205" s="9"/>
      <c r="G205" s="70"/>
      <c r="H205" s="71"/>
      <c r="I205" s="9"/>
      <c r="J205" s="9"/>
      <c r="K205" s="9"/>
      <c r="L205" s="71"/>
      <c r="M205" s="71"/>
      <c r="N205" s="9"/>
      <c r="O205" s="9"/>
      <c r="P205" s="71"/>
      <c r="Q205" s="71"/>
      <c r="R205" s="9"/>
      <c r="S205" s="72"/>
      <c r="T205" s="72"/>
      <c r="U205" s="72"/>
      <c r="V205" s="9"/>
      <c r="W205" s="9"/>
      <c r="X205" s="9"/>
      <c r="Y205" s="72"/>
      <c r="Z205" s="72"/>
      <c r="AA205" s="9"/>
      <c r="AB205" s="72"/>
      <c r="AC205" s="72"/>
      <c r="AD205" s="72"/>
      <c r="AE205" s="9"/>
      <c r="AF205" s="9"/>
      <c r="AH205" s="9"/>
      <c r="AI205" s="9"/>
      <c r="AJ205" s="9"/>
      <c r="AK205" s="9"/>
      <c r="AL205" s="9"/>
      <c r="AM205" s="9"/>
      <c r="AN205" s="9"/>
      <c r="AO205" s="9"/>
      <c r="AP205" s="9"/>
      <c r="AQ205" s="9"/>
      <c r="AR205" s="9"/>
      <c r="AS205" s="9"/>
      <c r="AT205" s="9"/>
      <c r="AU205" s="9"/>
      <c r="AV205" s="9"/>
      <c r="AW205" s="9"/>
      <c r="AX205" s="9"/>
      <c r="AY205" s="9"/>
    </row>
    <row r="206" spans="1:51" ht="12" customHeight="1">
      <c r="A206" s="9"/>
      <c r="B206" s="9"/>
      <c r="C206" s="9"/>
      <c r="D206" s="9"/>
      <c r="E206" s="9"/>
      <c r="F206" s="9"/>
      <c r="G206" s="70"/>
      <c r="H206" s="71"/>
      <c r="I206" s="9"/>
      <c r="J206" s="9"/>
      <c r="K206" s="9"/>
      <c r="L206" s="71"/>
      <c r="M206" s="71"/>
      <c r="N206" s="9"/>
      <c r="O206" s="9"/>
      <c r="P206" s="71"/>
      <c r="Q206" s="71"/>
      <c r="R206" s="9"/>
      <c r="S206" s="72"/>
      <c r="T206" s="72"/>
      <c r="U206" s="72"/>
      <c r="V206" s="9"/>
      <c r="W206" s="9"/>
      <c r="X206" s="9"/>
      <c r="Y206" s="72"/>
      <c r="Z206" s="72"/>
      <c r="AA206" s="9"/>
      <c r="AB206" s="72"/>
      <c r="AC206" s="72"/>
      <c r="AD206" s="72"/>
      <c r="AE206" s="9"/>
      <c r="AF206" s="9"/>
      <c r="AH206" s="9"/>
      <c r="AI206" s="9"/>
      <c r="AJ206" s="9"/>
      <c r="AK206" s="9"/>
      <c r="AL206" s="9"/>
      <c r="AM206" s="9"/>
      <c r="AN206" s="9"/>
      <c r="AO206" s="9"/>
      <c r="AP206" s="9"/>
      <c r="AQ206" s="9"/>
      <c r="AR206" s="9"/>
      <c r="AS206" s="9"/>
      <c r="AT206" s="9"/>
      <c r="AU206" s="9"/>
      <c r="AV206" s="9"/>
      <c r="AW206" s="9"/>
      <c r="AX206" s="9"/>
      <c r="AY206" s="9"/>
    </row>
    <row r="207" spans="1:51" ht="12" customHeight="1">
      <c r="A207" s="9"/>
      <c r="B207" s="9"/>
      <c r="C207" s="9"/>
      <c r="D207" s="9"/>
      <c r="E207" s="9"/>
      <c r="F207" s="9"/>
      <c r="G207" s="70"/>
      <c r="H207" s="71"/>
      <c r="I207" s="9"/>
      <c r="J207" s="9"/>
      <c r="K207" s="9"/>
      <c r="L207" s="71"/>
      <c r="M207" s="71"/>
      <c r="N207" s="9"/>
      <c r="O207" s="9"/>
      <c r="P207" s="71"/>
      <c r="Q207" s="71"/>
      <c r="R207" s="9"/>
      <c r="S207" s="72"/>
      <c r="T207" s="72"/>
      <c r="U207" s="72"/>
      <c r="V207" s="9"/>
      <c r="W207" s="9"/>
      <c r="X207" s="9"/>
      <c r="Y207" s="72"/>
      <c r="Z207" s="72"/>
      <c r="AA207" s="9"/>
      <c r="AB207" s="72"/>
      <c r="AC207" s="72"/>
      <c r="AD207" s="72"/>
      <c r="AE207" s="9"/>
      <c r="AF207" s="9"/>
      <c r="AH207" s="9"/>
      <c r="AI207" s="9"/>
      <c r="AJ207" s="9"/>
      <c r="AK207" s="9"/>
      <c r="AL207" s="9"/>
      <c r="AM207" s="9"/>
      <c r="AN207" s="9"/>
      <c r="AO207" s="9"/>
      <c r="AP207" s="9"/>
      <c r="AQ207" s="9"/>
      <c r="AR207" s="9"/>
      <c r="AS207" s="9"/>
      <c r="AT207" s="9"/>
      <c r="AU207" s="9"/>
      <c r="AV207" s="9"/>
      <c r="AW207" s="9"/>
      <c r="AX207" s="9"/>
      <c r="AY207" s="9"/>
    </row>
    <row r="208" spans="1:51" ht="12" customHeight="1">
      <c r="A208" s="9"/>
      <c r="B208" s="9"/>
      <c r="C208" s="9"/>
      <c r="D208" s="9"/>
      <c r="E208" s="9"/>
      <c r="F208" s="9"/>
      <c r="G208" s="70"/>
      <c r="H208" s="71"/>
      <c r="I208" s="9"/>
      <c r="J208" s="9"/>
      <c r="K208" s="9"/>
      <c r="L208" s="71"/>
      <c r="M208" s="71"/>
      <c r="N208" s="9"/>
      <c r="O208" s="9"/>
      <c r="P208" s="71"/>
      <c r="Q208" s="71"/>
      <c r="R208" s="9"/>
      <c r="S208" s="72"/>
      <c r="T208" s="72"/>
      <c r="U208" s="72"/>
      <c r="V208" s="9"/>
      <c r="W208" s="9"/>
      <c r="X208" s="9"/>
      <c r="Y208" s="72"/>
      <c r="Z208" s="72"/>
      <c r="AA208" s="9"/>
      <c r="AB208" s="72"/>
      <c r="AC208" s="72"/>
      <c r="AD208" s="72"/>
      <c r="AE208" s="9"/>
      <c r="AF208" s="9"/>
      <c r="AH208" s="9"/>
      <c r="AI208" s="9"/>
      <c r="AJ208" s="9"/>
      <c r="AK208" s="9"/>
      <c r="AL208" s="9"/>
      <c r="AM208" s="9"/>
      <c r="AN208" s="9"/>
      <c r="AO208" s="9"/>
      <c r="AP208" s="9"/>
      <c r="AQ208" s="9"/>
      <c r="AR208" s="9"/>
      <c r="AS208" s="9"/>
      <c r="AT208" s="9"/>
      <c r="AU208" s="9"/>
      <c r="AV208" s="9"/>
      <c r="AW208" s="9"/>
      <c r="AX208" s="9"/>
      <c r="AY208" s="9"/>
    </row>
    <row r="209" spans="1:51" ht="12" customHeight="1">
      <c r="A209" s="9"/>
      <c r="B209" s="9"/>
      <c r="C209" s="9"/>
      <c r="D209" s="9"/>
      <c r="E209" s="9"/>
      <c r="F209" s="9"/>
      <c r="G209" s="70"/>
      <c r="H209" s="71"/>
      <c r="I209" s="9"/>
      <c r="J209" s="9"/>
      <c r="K209" s="9"/>
      <c r="L209" s="71"/>
      <c r="M209" s="71"/>
      <c r="N209" s="9"/>
      <c r="O209" s="9"/>
      <c r="P209" s="71"/>
      <c r="Q209" s="71"/>
      <c r="R209" s="9"/>
      <c r="S209" s="72"/>
      <c r="T209" s="72"/>
      <c r="U209" s="72"/>
      <c r="V209" s="9"/>
      <c r="W209" s="9"/>
      <c r="X209" s="9"/>
      <c r="Y209" s="72"/>
      <c r="Z209" s="72"/>
      <c r="AA209" s="9"/>
      <c r="AB209" s="72"/>
      <c r="AC209" s="72"/>
      <c r="AD209" s="72"/>
      <c r="AE209" s="9"/>
      <c r="AF209" s="9"/>
      <c r="AH209" s="9"/>
      <c r="AI209" s="9"/>
      <c r="AJ209" s="9"/>
      <c r="AK209" s="9"/>
      <c r="AL209" s="9"/>
      <c r="AM209" s="9"/>
      <c r="AN209" s="9"/>
      <c r="AO209" s="9"/>
      <c r="AP209" s="9"/>
      <c r="AQ209" s="9"/>
      <c r="AR209" s="9"/>
      <c r="AS209" s="9"/>
      <c r="AT209" s="9"/>
      <c r="AU209" s="9"/>
      <c r="AV209" s="9"/>
      <c r="AW209" s="9"/>
      <c r="AX209" s="9"/>
      <c r="AY209" s="9"/>
    </row>
    <row r="210" spans="1:51" ht="12" customHeight="1">
      <c r="A210" s="9"/>
      <c r="B210" s="9"/>
      <c r="C210" s="9"/>
      <c r="D210" s="9"/>
      <c r="E210" s="9"/>
      <c r="F210" s="9"/>
      <c r="G210" s="70"/>
      <c r="H210" s="71"/>
      <c r="I210" s="9"/>
      <c r="J210" s="9"/>
      <c r="K210" s="9"/>
      <c r="L210" s="71"/>
      <c r="M210" s="71"/>
      <c r="N210" s="9"/>
      <c r="O210" s="9"/>
      <c r="P210" s="71"/>
      <c r="Q210" s="71"/>
      <c r="R210" s="9"/>
      <c r="S210" s="72"/>
      <c r="T210" s="72"/>
      <c r="U210" s="72"/>
      <c r="V210" s="9"/>
      <c r="W210" s="9"/>
      <c r="X210" s="9"/>
      <c r="Y210" s="72"/>
      <c r="Z210" s="72"/>
      <c r="AA210" s="9"/>
      <c r="AB210" s="72"/>
      <c r="AC210" s="72"/>
      <c r="AD210" s="72"/>
      <c r="AE210" s="9"/>
      <c r="AF210" s="9"/>
      <c r="AH210" s="9"/>
      <c r="AI210" s="9"/>
      <c r="AJ210" s="9"/>
      <c r="AK210" s="9"/>
      <c r="AL210" s="9"/>
      <c r="AM210" s="9"/>
      <c r="AN210" s="9"/>
      <c r="AO210" s="9"/>
      <c r="AP210" s="9"/>
      <c r="AQ210" s="9"/>
      <c r="AR210" s="9"/>
      <c r="AS210" s="9"/>
      <c r="AT210" s="9"/>
      <c r="AU210" s="9"/>
      <c r="AV210" s="9"/>
      <c r="AW210" s="9"/>
      <c r="AX210" s="9"/>
      <c r="AY210" s="9"/>
    </row>
    <row r="211" spans="1:51" ht="12" customHeight="1">
      <c r="A211" s="9"/>
      <c r="B211" s="9"/>
      <c r="C211" s="9"/>
      <c r="D211" s="9"/>
      <c r="E211" s="9"/>
      <c r="F211" s="9"/>
      <c r="G211" s="70"/>
      <c r="H211" s="71"/>
      <c r="I211" s="9"/>
      <c r="J211" s="9"/>
      <c r="K211" s="9"/>
      <c r="L211" s="71"/>
      <c r="M211" s="71"/>
      <c r="N211" s="9"/>
      <c r="O211" s="9"/>
      <c r="P211" s="71"/>
      <c r="Q211" s="71"/>
      <c r="R211" s="9"/>
      <c r="S211" s="72"/>
      <c r="T211" s="72"/>
      <c r="U211" s="72"/>
      <c r="V211" s="9"/>
      <c r="W211" s="9"/>
      <c r="X211" s="9"/>
      <c r="Y211" s="72"/>
      <c r="Z211" s="72"/>
      <c r="AA211" s="9"/>
      <c r="AB211" s="72"/>
      <c r="AC211" s="72"/>
      <c r="AD211" s="72"/>
      <c r="AE211" s="9"/>
      <c r="AF211" s="9"/>
      <c r="AH211" s="9"/>
      <c r="AI211" s="9"/>
      <c r="AJ211" s="9"/>
      <c r="AK211" s="9"/>
      <c r="AL211" s="9"/>
      <c r="AM211" s="9"/>
      <c r="AN211" s="9"/>
      <c r="AO211" s="9"/>
      <c r="AP211" s="9"/>
      <c r="AQ211" s="9"/>
      <c r="AR211" s="9"/>
      <c r="AS211" s="9"/>
      <c r="AT211" s="9"/>
      <c r="AU211" s="9"/>
      <c r="AV211" s="9"/>
      <c r="AW211" s="9"/>
      <c r="AX211" s="9"/>
      <c r="AY211" s="9"/>
    </row>
    <row r="212" spans="1:51" ht="12" customHeight="1">
      <c r="A212" s="9"/>
      <c r="B212" s="9"/>
      <c r="C212" s="9"/>
      <c r="D212" s="9"/>
      <c r="E212" s="9"/>
      <c r="F212" s="9"/>
      <c r="G212" s="70"/>
      <c r="H212" s="71"/>
      <c r="I212" s="9"/>
      <c r="J212" s="9"/>
      <c r="K212" s="9"/>
      <c r="L212" s="71"/>
      <c r="M212" s="71"/>
      <c r="N212" s="9"/>
      <c r="O212" s="9"/>
      <c r="P212" s="71"/>
      <c r="Q212" s="71"/>
      <c r="R212" s="9"/>
      <c r="S212" s="72"/>
      <c r="T212" s="72"/>
      <c r="U212" s="72"/>
      <c r="V212" s="9"/>
      <c r="W212" s="9"/>
      <c r="X212" s="9"/>
      <c r="Y212" s="72"/>
      <c r="Z212" s="72"/>
      <c r="AA212" s="9"/>
      <c r="AB212" s="72"/>
      <c r="AC212" s="72"/>
      <c r="AD212" s="72"/>
      <c r="AE212" s="9"/>
      <c r="AF212" s="9"/>
      <c r="AH212" s="9"/>
      <c r="AI212" s="9"/>
      <c r="AJ212" s="9"/>
      <c r="AK212" s="9"/>
      <c r="AL212" s="9"/>
      <c r="AM212" s="9"/>
      <c r="AN212" s="9"/>
      <c r="AO212" s="9"/>
      <c r="AP212" s="9"/>
      <c r="AQ212" s="9"/>
      <c r="AR212" s="9"/>
      <c r="AS212" s="9"/>
      <c r="AT212" s="9"/>
      <c r="AU212" s="9"/>
      <c r="AV212" s="9"/>
      <c r="AW212" s="9"/>
      <c r="AX212" s="9"/>
      <c r="AY212" s="9"/>
    </row>
    <row r="213" spans="1:51" ht="12" customHeight="1">
      <c r="A213" s="9"/>
      <c r="B213" s="9"/>
      <c r="C213" s="9"/>
      <c r="D213" s="9"/>
      <c r="E213" s="9"/>
      <c r="F213" s="9"/>
      <c r="G213" s="70"/>
      <c r="H213" s="71"/>
      <c r="I213" s="9"/>
      <c r="J213" s="9"/>
      <c r="K213" s="9"/>
      <c r="L213" s="71"/>
      <c r="M213" s="71"/>
      <c r="N213" s="9"/>
      <c r="O213" s="9"/>
      <c r="P213" s="71"/>
      <c r="Q213" s="71"/>
      <c r="R213" s="9"/>
      <c r="S213" s="72"/>
      <c r="T213" s="72"/>
      <c r="U213" s="72"/>
      <c r="V213" s="9"/>
      <c r="W213" s="9"/>
      <c r="X213" s="9"/>
      <c r="Y213" s="72"/>
      <c r="Z213" s="72"/>
      <c r="AA213" s="9"/>
      <c r="AB213" s="72"/>
      <c r="AC213" s="72"/>
      <c r="AD213" s="72"/>
      <c r="AE213" s="9"/>
      <c r="AF213" s="9"/>
      <c r="AH213" s="9"/>
      <c r="AI213" s="9"/>
      <c r="AJ213" s="9"/>
      <c r="AK213" s="9"/>
      <c r="AL213" s="9"/>
      <c r="AM213" s="9"/>
      <c r="AN213" s="9"/>
      <c r="AO213" s="9"/>
      <c r="AP213" s="9"/>
      <c r="AQ213" s="9"/>
      <c r="AR213" s="9"/>
      <c r="AS213" s="9"/>
      <c r="AT213" s="9"/>
      <c r="AU213" s="9"/>
      <c r="AV213" s="9"/>
      <c r="AW213" s="9"/>
      <c r="AX213" s="9"/>
      <c r="AY213" s="9"/>
    </row>
    <row r="214" spans="1:51" ht="12" customHeight="1">
      <c r="A214" s="9"/>
      <c r="B214" s="9"/>
      <c r="C214" s="9"/>
      <c r="D214" s="9"/>
      <c r="E214" s="9"/>
      <c r="F214" s="9"/>
      <c r="G214" s="70"/>
      <c r="H214" s="71"/>
      <c r="I214" s="9"/>
      <c r="J214" s="9"/>
      <c r="K214" s="9"/>
      <c r="L214" s="71"/>
      <c r="M214" s="71"/>
      <c r="N214" s="9"/>
      <c r="O214" s="9"/>
      <c r="P214" s="71"/>
      <c r="Q214" s="71"/>
      <c r="R214" s="9"/>
      <c r="S214" s="72"/>
      <c r="T214" s="72"/>
      <c r="U214" s="72"/>
      <c r="V214" s="9"/>
      <c r="W214" s="9"/>
      <c r="X214" s="9"/>
      <c r="Y214" s="72"/>
      <c r="Z214" s="72"/>
      <c r="AA214" s="9"/>
      <c r="AB214" s="72"/>
      <c r="AC214" s="72"/>
      <c r="AD214" s="72"/>
      <c r="AE214" s="9"/>
      <c r="AF214" s="9"/>
      <c r="AH214" s="9"/>
      <c r="AI214" s="9"/>
      <c r="AJ214" s="9"/>
      <c r="AK214" s="9"/>
      <c r="AL214" s="9"/>
      <c r="AM214" s="9"/>
      <c r="AN214" s="9"/>
      <c r="AO214" s="9"/>
      <c r="AP214" s="9"/>
      <c r="AQ214" s="9"/>
      <c r="AR214" s="9"/>
      <c r="AS214" s="9"/>
      <c r="AT214" s="9"/>
      <c r="AU214" s="9"/>
      <c r="AV214" s="9"/>
      <c r="AW214" s="9"/>
      <c r="AX214" s="9"/>
      <c r="AY214" s="9"/>
    </row>
    <row r="215" spans="1:51" ht="12" customHeight="1">
      <c r="A215" s="9"/>
      <c r="B215" s="9"/>
      <c r="C215" s="9"/>
      <c r="D215" s="9"/>
      <c r="E215" s="9"/>
      <c r="F215" s="9"/>
      <c r="G215" s="70"/>
      <c r="H215" s="71"/>
      <c r="I215" s="9"/>
      <c r="J215" s="9"/>
      <c r="K215" s="9"/>
      <c r="L215" s="71"/>
      <c r="M215" s="71"/>
      <c r="N215" s="9"/>
      <c r="O215" s="9"/>
      <c r="P215" s="71"/>
      <c r="Q215" s="71"/>
      <c r="R215" s="9"/>
      <c r="S215" s="72"/>
      <c r="T215" s="72"/>
      <c r="U215" s="72"/>
      <c r="V215" s="9"/>
      <c r="W215" s="9"/>
      <c r="X215" s="9"/>
      <c r="Y215" s="72"/>
      <c r="Z215" s="72"/>
      <c r="AA215" s="9"/>
      <c r="AB215" s="72"/>
      <c r="AC215" s="72"/>
      <c r="AD215" s="72"/>
      <c r="AE215" s="9"/>
      <c r="AF215" s="9"/>
      <c r="AH215" s="9"/>
      <c r="AI215" s="9"/>
      <c r="AJ215" s="9"/>
      <c r="AK215" s="9"/>
      <c r="AL215" s="9"/>
      <c r="AM215" s="9"/>
      <c r="AN215" s="9"/>
      <c r="AO215" s="9"/>
      <c r="AP215" s="9"/>
      <c r="AQ215" s="9"/>
      <c r="AR215" s="9"/>
      <c r="AS215" s="9"/>
      <c r="AT215" s="9"/>
      <c r="AU215" s="9"/>
      <c r="AV215" s="9"/>
      <c r="AW215" s="9"/>
      <c r="AX215" s="9"/>
      <c r="AY215" s="9"/>
    </row>
    <row r="216" spans="1:51" ht="12" customHeight="1">
      <c r="A216" s="9"/>
      <c r="B216" s="9"/>
      <c r="C216" s="9"/>
      <c r="D216" s="9"/>
      <c r="E216" s="9"/>
      <c r="F216" s="9"/>
      <c r="G216" s="70"/>
      <c r="H216" s="71"/>
      <c r="I216" s="9"/>
      <c r="J216" s="9"/>
      <c r="K216" s="9"/>
      <c r="L216" s="71"/>
      <c r="M216" s="71"/>
      <c r="N216" s="9"/>
      <c r="O216" s="9"/>
      <c r="P216" s="71"/>
      <c r="Q216" s="71"/>
      <c r="R216" s="9"/>
      <c r="S216" s="72"/>
      <c r="T216" s="72"/>
      <c r="U216" s="72"/>
      <c r="V216" s="9"/>
      <c r="W216" s="9"/>
      <c r="X216" s="9"/>
      <c r="Y216" s="72"/>
      <c r="Z216" s="72"/>
      <c r="AA216" s="9"/>
      <c r="AB216" s="72"/>
      <c r="AC216" s="72"/>
      <c r="AD216" s="72"/>
      <c r="AE216" s="9"/>
      <c r="AF216" s="9"/>
      <c r="AH216" s="9"/>
      <c r="AI216" s="9"/>
      <c r="AJ216" s="9"/>
      <c r="AK216" s="9"/>
      <c r="AL216" s="9"/>
      <c r="AM216" s="9"/>
      <c r="AN216" s="9"/>
      <c r="AO216" s="9"/>
      <c r="AP216" s="9"/>
      <c r="AQ216" s="9"/>
      <c r="AR216" s="9"/>
      <c r="AS216" s="9"/>
      <c r="AT216" s="9"/>
      <c r="AU216" s="9"/>
      <c r="AV216" s="9"/>
      <c r="AW216" s="9"/>
      <c r="AX216" s="9"/>
      <c r="AY216" s="9"/>
    </row>
    <row r="217" spans="1:51" ht="12" customHeight="1">
      <c r="A217" s="9"/>
      <c r="B217" s="9"/>
      <c r="C217" s="9"/>
      <c r="D217" s="9"/>
      <c r="E217" s="9"/>
      <c r="F217" s="9"/>
      <c r="G217" s="70"/>
      <c r="H217" s="71"/>
      <c r="I217" s="9"/>
      <c r="J217" s="9"/>
      <c r="K217" s="9"/>
      <c r="L217" s="71"/>
      <c r="M217" s="71"/>
      <c r="N217" s="9"/>
      <c r="O217" s="9"/>
      <c r="P217" s="71"/>
      <c r="Q217" s="71"/>
      <c r="R217" s="9"/>
      <c r="S217" s="72"/>
      <c r="T217" s="72"/>
      <c r="U217" s="72"/>
      <c r="V217" s="9"/>
      <c r="W217" s="9"/>
      <c r="X217" s="9"/>
      <c r="Y217" s="72"/>
      <c r="Z217" s="72"/>
      <c r="AA217" s="9"/>
      <c r="AB217" s="72"/>
      <c r="AC217" s="72"/>
      <c r="AD217" s="72"/>
      <c r="AE217" s="9"/>
      <c r="AF217" s="9"/>
      <c r="AH217" s="9"/>
      <c r="AI217" s="9"/>
      <c r="AJ217" s="9"/>
      <c r="AK217" s="9"/>
      <c r="AL217" s="9"/>
      <c r="AM217" s="9"/>
      <c r="AN217" s="9"/>
      <c r="AO217" s="9"/>
      <c r="AP217" s="9"/>
      <c r="AQ217" s="9"/>
      <c r="AR217" s="9"/>
      <c r="AS217" s="9"/>
      <c r="AT217" s="9"/>
      <c r="AU217" s="9"/>
      <c r="AV217" s="9"/>
      <c r="AW217" s="9"/>
      <c r="AX217" s="9"/>
      <c r="AY217" s="9"/>
    </row>
    <row r="218" spans="1:51" ht="12" customHeight="1">
      <c r="A218" s="9"/>
      <c r="B218" s="9"/>
      <c r="C218" s="9"/>
      <c r="D218" s="9"/>
      <c r="E218" s="9"/>
      <c r="F218" s="9"/>
      <c r="G218" s="70"/>
      <c r="H218" s="71"/>
      <c r="I218" s="9"/>
      <c r="J218" s="9"/>
      <c r="K218" s="9"/>
      <c r="L218" s="71"/>
      <c r="M218" s="71"/>
      <c r="N218" s="9"/>
      <c r="O218" s="9"/>
      <c r="P218" s="71"/>
      <c r="Q218" s="71"/>
      <c r="R218" s="9"/>
      <c r="S218" s="72"/>
      <c r="T218" s="72"/>
      <c r="U218" s="72"/>
      <c r="V218" s="9"/>
      <c r="W218" s="9"/>
      <c r="X218" s="9"/>
      <c r="Y218" s="72"/>
      <c r="Z218" s="72"/>
      <c r="AA218" s="9"/>
      <c r="AB218" s="72"/>
      <c r="AC218" s="72"/>
      <c r="AD218" s="72"/>
      <c r="AE218" s="9"/>
      <c r="AF218" s="9"/>
      <c r="AH218" s="9"/>
      <c r="AI218" s="9"/>
      <c r="AJ218" s="9"/>
      <c r="AK218" s="9"/>
      <c r="AL218" s="9"/>
      <c r="AM218" s="9"/>
      <c r="AN218" s="9"/>
      <c r="AO218" s="9"/>
      <c r="AP218" s="9"/>
      <c r="AQ218" s="9"/>
      <c r="AR218" s="9"/>
      <c r="AS218" s="9"/>
      <c r="AT218" s="9"/>
      <c r="AU218" s="9"/>
      <c r="AV218" s="9"/>
      <c r="AW218" s="9"/>
      <c r="AX218" s="9"/>
      <c r="AY218" s="9"/>
    </row>
    <row r="219" spans="1:51" ht="12" customHeight="1">
      <c r="A219" s="9"/>
      <c r="B219" s="9"/>
      <c r="C219" s="9"/>
      <c r="D219" s="9"/>
      <c r="E219" s="9"/>
      <c r="F219" s="9"/>
      <c r="G219" s="70"/>
      <c r="H219" s="71"/>
      <c r="I219" s="9"/>
      <c r="J219" s="9"/>
      <c r="K219" s="9"/>
      <c r="L219" s="71"/>
      <c r="M219" s="71"/>
      <c r="N219" s="9"/>
      <c r="O219" s="9"/>
      <c r="P219" s="71"/>
      <c r="Q219" s="71"/>
      <c r="R219" s="9"/>
      <c r="S219" s="72"/>
      <c r="T219" s="72"/>
      <c r="U219" s="72"/>
      <c r="V219" s="9"/>
      <c r="W219" s="9"/>
      <c r="X219" s="9"/>
      <c r="Y219" s="72"/>
      <c r="Z219" s="72"/>
      <c r="AA219" s="9"/>
      <c r="AB219" s="72"/>
      <c r="AC219" s="72"/>
      <c r="AD219" s="72"/>
      <c r="AE219" s="9"/>
      <c r="AF219" s="9"/>
      <c r="AH219" s="9"/>
      <c r="AI219" s="9"/>
      <c r="AJ219" s="9"/>
      <c r="AK219" s="9"/>
      <c r="AL219" s="9"/>
      <c r="AM219" s="9"/>
      <c r="AN219" s="9"/>
      <c r="AO219" s="9"/>
      <c r="AP219" s="9"/>
      <c r="AQ219" s="9"/>
      <c r="AR219" s="9"/>
      <c r="AS219" s="9"/>
      <c r="AT219" s="9"/>
      <c r="AU219" s="9"/>
      <c r="AV219" s="9"/>
      <c r="AW219" s="9"/>
      <c r="AX219" s="9"/>
      <c r="AY219" s="9"/>
    </row>
    <row r="220" spans="1:51" ht="12" customHeight="1">
      <c r="A220" s="9"/>
      <c r="B220" s="9"/>
      <c r="C220" s="9"/>
      <c r="D220" s="9"/>
      <c r="E220" s="9"/>
      <c r="F220" s="9"/>
      <c r="G220" s="70"/>
      <c r="H220" s="71"/>
      <c r="I220" s="9"/>
      <c r="J220" s="9"/>
      <c r="K220" s="9"/>
      <c r="L220" s="71"/>
      <c r="M220" s="71"/>
      <c r="N220" s="9"/>
      <c r="O220" s="9"/>
      <c r="P220" s="71"/>
      <c r="Q220" s="71"/>
      <c r="R220" s="9"/>
      <c r="S220" s="72"/>
      <c r="T220" s="72"/>
      <c r="U220" s="72"/>
      <c r="V220" s="9"/>
      <c r="W220" s="9"/>
      <c r="X220" s="9"/>
      <c r="Y220" s="72"/>
      <c r="Z220" s="72"/>
      <c r="AA220" s="9"/>
      <c r="AB220" s="72"/>
      <c r="AC220" s="72"/>
      <c r="AD220" s="72"/>
      <c r="AE220" s="9"/>
      <c r="AF220" s="9"/>
      <c r="AH220" s="9"/>
      <c r="AI220" s="9"/>
      <c r="AJ220" s="9"/>
      <c r="AK220" s="9"/>
      <c r="AL220" s="9"/>
      <c r="AM220" s="9"/>
      <c r="AN220" s="9"/>
      <c r="AO220" s="9"/>
      <c r="AP220" s="9"/>
      <c r="AQ220" s="9"/>
      <c r="AR220" s="9"/>
      <c r="AS220" s="9"/>
      <c r="AT220" s="9"/>
      <c r="AU220" s="9"/>
      <c r="AV220" s="9"/>
      <c r="AW220" s="9"/>
      <c r="AX220" s="9"/>
      <c r="AY220" s="9"/>
    </row>
    <row r="221" spans="1:51" ht="12" customHeight="1">
      <c r="A221" s="9"/>
      <c r="B221" s="9"/>
      <c r="C221" s="9"/>
      <c r="D221" s="9"/>
      <c r="E221" s="9"/>
      <c r="F221" s="9"/>
      <c r="G221" s="70"/>
      <c r="H221" s="71"/>
      <c r="I221" s="9"/>
      <c r="J221" s="9"/>
      <c r="K221" s="9"/>
      <c r="L221" s="71"/>
      <c r="M221" s="71"/>
      <c r="N221" s="9"/>
      <c r="O221" s="9"/>
      <c r="P221" s="71"/>
      <c r="Q221" s="71"/>
      <c r="R221" s="9"/>
      <c r="S221" s="72"/>
      <c r="T221" s="72"/>
      <c r="U221" s="72"/>
      <c r="V221" s="9"/>
      <c r="W221" s="9"/>
      <c r="X221" s="9"/>
      <c r="Y221" s="72"/>
      <c r="Z221" s="72"/>
      <c r="AA221" s="9"/>
      <c r="AB221" s="72"/>
      <c r="AC221" s="72"/>
      <c r="AD221" s="72"/>
      <c r="AE221" s="9"/>
      <c r="AF221" s="9"/>
      <c r="AH221" s="9"/>
      <c r="AI221" s="9"/>
      <c r="AJ221" s="9"/>
      <c r="AK221" s="9"/>
      <c r="AL221" s="9"/>
      <c r="AM221" s="9"/>
      <c r="AN221" s="9"/>
      <c r="AO221" s="9"/>
      <c r="AP221" s="9"/>
      <c r="AQ221" s="9"/>
      <c r="AR221" s="9"/>
      <c r="AS221" s="9"/>
      <c r="AT221" s="9"/>
      <c r="AU221" s="9"/>
      <c r="AV221" s="9"/>
      <c r="AW221" s="9"/>
      <c r="AX221" s="9"/>
      <c r="AY221" s="9"/>
    </row>
    <row r="222" spans="1:51" ht="12" customHeight="1">
      <c r="A222" s="9"/>
      <c r="B222" s="9"/>
      <c r="C222" s="9"/>
      <c r="D222" s="9"/>
      <c r="E222" s="9"/>
      <c r="F222" s="9"/>
      <c r="G222" s="70"/>
      <c r="H222" s="71"/>
      <c r="I222" s="9"/>
      <c r="J222" s="9"/>
      <c r="K222" s="9"/>
      <c r="L222" s="71"/>
      <c r="M222" s="71"/>
      <c r="N222" s="9"/>
      <c r="O222" s="9"/>
      <c r="P222" s="71"/>
      <c r="Q222" s="71"/>
      <c r="R222" s="9"/>
      <c r="S222" s="72"/>
      <c r="T222" s="72"/>
      <c r="U222" s="72"/>
      <c r="V222" s="9"/>
      <c r="W222" s="9"/>
      <c r="X222" s="9"/>
      <c r="Y222" s="72"/>
      <c r="Z222" s="72"/>
      <c r="AA222" s="9"/>
      <c r="AB222" s="72"/>
      <c r="AC222" s="72"/>
      <c r="AD222" s="72"/>
      <c r="AE222" s="9"/>
      <c r="AF222" s="9"/>
      <c r="AH222" s="9"/>
      <c r="AI222" s="9"/>
      <c r="AJ222" s="9"/>
      <c r="AK222" s="9"/>
      <c r="AL222" s="9"/>
      <c r="AM222" s="9"/>
      <c r="AN222" s="9"/>
      <c r="AO222" s="9"/>
      <c r="AP222" s="9"/>
      <c r="AQ222" s="9"/>
      <c r="AR222" s="9"/>
      <c r="AS222" s="9"/>
      <c r="AT222" s="9"/>
      <c r="AU222" s="9"/>
      <c r="AV222" s="9"/>
      <c r="AW222" s="9"/>
      <c r="AX222" s="9"/>
      <c r="AY222" s="9"/>
    </row>
    <row r="223" spans="1:51" ht="12" customHeight="1">
      <c r="A223" s="9"/>
      <c r="B223" s="9"/>
      <c r="C223" s="9"/>
      <c r="D223" s="9"/>
      <c r="E223" s="9"/>
      <c r="F223" s="9"/>
      <c r="G223" s="70"/>
      <c r="H223" s="71"/>
      <c r="I223" s="9"/>
      <c r="J223" s="9"/>
      <c r="K223" s="9"/>
      <c r="L223" s="71"/>
      <c r="M223" s="71"/>
      <c r="N223" s="9"/>
      <c r="O223" s="9"/>
      <c r="P223" s="71"/>
      <c r="Q223" s="71"/>
      <c r="R223" s="9"/>
      <c r="S223" s="72"/>
      <c r="T223" s="72"/>
      <c r="U223" s="72"/>
      <c r="V223" s="9"/>
      <c r="W223" s="9"/>
      <c r="X223" s="9"/>
      <c r="Y223" s="72"/>
      <c r="Z223" s="72"/>
      <c r="AA223" s="9"/>
      <c r="AB223" s="72"/>
      <c r="AC223" s="72"/>
      <c r="AD223" s="72"/>
      <c r="AE223" s="9"/>
      <c r="AF223" s="9"/>
      <c r="AH223" s="9"/>
      <c r="AI223" s="9"/>
      <c r="AJ223" s="9"/>
      <c r="AK223" s="9"/>
      <c r="AL223" s="9"/>
      <c r="AM223" s="9"/>
      <c r="AN223" s="9"/>
      <c r="AO223" s="9"/>
      <c r="AP223" s="9"/>
      <c r="AQ223" s="9"/>
      <c r="AR223" s="9"/>
      <c r="AS223" s="9"/>
      <c r="AT223" s="9"/>
      <c r="AU223" s="9"/>
      <c r="AV223" s="9"/>
      <c r="AW223" s="9"/>
      <c r="AX223" s="9"/>
      <c r="AY223" s="9"/>
    </row>
    <row r="224" spans="1:51" ht="12" customHeight="1">
      <c r="A224" s="9"/>
      <c r="B224" s="9"/>
      <c r="C224" s="9"/>
      <c r="D224" s="9"/>
      <c r="E224" s="9"/>
      <c r="F224" s="9"/>
      <c r="G224" s="70"/>
      <c r="H224" s="71"/>
      <c r="I224" s="9"/>
      <c r="J224" s="9"/>
      <c r="K224" s="9"/>
      <c r="L224" s="71"/>
      <c r="M224" s="71"/>
      <c r="N224" s="9"/>
      <c r="O224" s="9"/>
      <c r="P224" s="71"/>
      <c r="Q224" s="71"/>
      <c r="R224" s="9"/>
      <c r="S224" s="72"/>
      <c r="T224" s="72"/>
      <c r="U224" s="72"/>
      <c r="V224" s="9"/>
      <c r="W224" s="9"/>
      <c r="X224" s="9"/>
      <c r="Y224" s="72"/>
      <c r="Z224" s="72"/>
      <c r="AA224" s="9"/>
      <c r="AB224" s="72"/>
      <c r="AC224" s="72"/>
      <c r="AD224" s="72"/>
      <c r="AE224" s="9"/>
      <c r="AF224" s="9"/>
      <c r="AH224" s="9"/>
      <c r="AI224" s="9"/>
      <c r="AJ224" s="9"/>
      <c r="AK224" s="9"/>
      <c r="AL224" s="9"/>
      <c r="AM224" s="9"/>
      <c r="AN224" s="9"/>
      <c r="AO224" s="9"/>
      <c r="AP224" s="9"/>
      <c r="AQ224" s="9"/>
      <c r="AR224" s="9"/>
      <c r="AS224" s="9"/>
      <c r="AT224" s="9"/>
      <c r="AU224" s="9"/>
      <c r="AV224" s="9"/>
      <c r="AW224" s="9"/>
      <c r="AX224" s="9"/>
      <c r="AY224" s="9"/>
    </row>
    <row r="225" spans="1:51" ht="12" customHeight="1">
      <c r="A225" s="9"/>
      <c r="B225" s="9"/>
      <c r="C225" s="9"/>
      <c r="D225" s="9"/>
      <c r="E225" s="9"/>
      <c r="F225" s="9"/>
      <c r="G225" s="70"/>
      <c r="H225" s="71"/>
      <c r="I225" s="9"/>
      <c r="J225" s="9"/>
      <c r="K225" s="9"/>
      <c r="L225" s="71"/>
      <c r="M225" s="71"/>
      <c r="N225" s="9"/>
      <c r="O225" s="9"/>
      <c r="P225" s="71"/>
      <c r="Q225" s="71"/>
      <c r="R225" s="9"/>
      <c r="S225" s="72"/>
      <c r="T225" s="72"/>
      <c r="U225" s="72"/>
      <c r="V225" s="9"/>
      <c r="W225" s="9"/>
      <c r="X225" s="9"/>
      <c r="Y225" s="72"/>
      <c r="Z225" s="72"/>
      <c r="AA225" s="9"/>
      <c r="AB225" s="72"/>
      <c r="AC225" s="72"/>
      <c r="AD225" s="72"/>
      <c r="AE225" s="9"/>
      <c r="AF225" s="9"/>
      <c r="AH225" s="9"/>
      <c r="AI225" s="9"/>
      <c r="AJ225" s="9"/>
      <c r="AK225" s="9"/>
      <c r="AL225" s="9"/>
      <c r="AM225" s="9"/>
      <c r="AN225" s="9"/>
      <c r="AO225" s="9"/>
      <c r="AP225" s="9"/>
      <c r="AQ225" s="9"/>
      <c r="AR225" s="9"/>
      <c r="AS225" s="9"/>
      <c r="AT225" s="9"/>
      <c r="AU225" s="9"/>
      <c r="AV225" s="9"/>
      <c r="AW225" s="9"/>
      <c r="AX225" s="9"/>
      <c r="AY225" s="9"/>
    </row>
    <row r="226" spans="1:51" ht="12" customHeight="1">
      <c r="A226" s="9"/>
      <c r="B226" s="9"/>
      <c r="C226" s="9"/>
      <c r="D226" s="9"/>
      <c r="E226" s="9"/>
      <c r="F226" s="9"/>
      <c r="G226" s="70"/>
      <c r="H226" s="71"/>
      <c r="I226" s="9"/>
      <c r="J226" s="9"/>
      <c r="K226" s="9"/>
      <c r="L226" s="71"/>
      <c r="M226" s="71"/>
      <c r="N226" s="9"/>
      <c r="O226" s="9"/>
      <c r="P226" s="71"/>
      <c r="Q226" s="71"/>
      <c r="R226" s="9"/>
      <c r="S226" s="72"/>
      <c r="T226" s="72"/>
      <c r="U226" s="72"/>
      <c r="V226" s="9"/>
      <c r="W226" s="9"/>
      <c r="X226" s="9"/>
      <c r="Y226" s="72"/>
      <c r="Z226" s="72"/>
      <c r="AA226" s="9"/>
      <c r="AB226" s="72"/>
      <c r="AC226" s="72"/>
      <c r="AD226" s="72"/>
      <c r="AE226" s="9"/>
      <c r="AF226" s="9"/>
      <c r="AH226" s="9"/>
      <c r="AI226" s="9"/>
      <c r="AJ226" s="9"/>
      <c r="AK226" s="9"/>
      <c r="AL226" s="9"/>
      <c r="AM226" s="9"/>
      <c r="AN226" s="9"/>
      <c r="AO226" s="9"/>
      <c r="AP226" s="9"/>
      <c r="AQ226" s="9"/>
      <c r="AR226" s="9"/>
      <c r="AS226" s="9"/>
      <c r="AT226" s="9"/>
      <c r="AU226" s="9"/>
      <c r="AV226" s="9"/>
      <c r="AW226" s="9"/>
      <c r="AX226" s="9"/>
      <c r="AY226" s="9"/>
    </row>
    <row r="227" spans="1:51" ht="12" customHeight="1">
      <c r="A227" s="9"/>
      <c r="B227" s="9"/>
      <c r="C227" s="9"/>
      <c r="D227" s="9"/>
      <c r="E227" s="9"/>
      <c r="F227" s="9"/>
      <c r="G227" s="70"/>
      <c r="H227" s="71"/>
      <c r="I227" s="9"/>
      <c r="J227" s="9"/>
      <c r="K227" s="9"/>
      <c r="L227" s="71"/>
      <c r="M227" s="71"/>
      <c r="N227" s="9"/>
      <c r="O227" s="9"/>
      <c r="P227" s="71"/>
      <c r="Q227" s="71"/>
      <c r="R227" s="9"/>
      <c r="S227" s="72"/>
      <c r="T227" s="72"/>
      <c r="U227" s="72"/>
      <c r="V227" s="9"/>
      <c r="W227" s="9"/>
      <c r="X227" s="9"/>
      <c r="Y227" s="72"/>
      <c r="Z227" s="72"/>
      <c r="AA227" s="9"/>
      <c r="AB227" s="72"/>
      <c r="AC227" s="72"/>
      <c r="AD227" s="72"/>
      <c r="AE227" s="9"/>
      <c r="AF227" s="9"/>
      <c r="AH227" s="9"/>
      <c r="AI227" s="9"/>
      <c r="AJ227" s="9"/>
      <c r="AK227" s="9"/>
      <c r="AL227" s="9"/>
      <c r="AM227" s="9"/>
      <c r="AN227" s="9"/>
      <c r="AO227" s="9"/>
      <c r="AP227" s="9"/>
      <c r="AQ227" s="9"/>
      <c r="AR227" s="9"/>
      <c r="AS227" s="9"/>
      <c r="AT227" s="9"/>
      <c r="AU227" s="9"/>
      <c r="AV227" s="9"/>
      <c r="AW227" s="9"/>
      <c r="AX227" s="9"/>
      <c r="AY227" s="9"/>
    </row>
    <row r="228" spans="1:51" ht="12" customHeight="1">
      <c r="A228" s="9"/>
      <c r="B228" s="9"/>
      <c r="C228" s="9"/>
      <c r="D228" s="9"/>
      <c r="E228" s="9"/>
      <c r="F228" s="9"/>
      <c r="G228" s="70"/>
      <c r="H228" s="71"/>
      <c r="I228" s="9"/>
      <c r="J228" s="9"/>
      <c r="K228" s="9"/>
      <c r="L228" s="71"/>
      <c r="M228" s="71"/>
      <c r="N228" s="9"/>
      <c r="O228" s="9"/>
      <c r="P228" s="71"/>
      <c r="Q228" s="71"/>
      <c r="R228" s="9"/>
      <c r="S228" s="72"/>
      <c r="T228" s="72"/>
      <c r="U228" s="72"/>
      <c r="V228" s="9"/>
      <c r="W228" s="9"/>
      <c r="X228" s="9"/>
      <c r="Y228" s="72"/>
      <c r="Z228" s="72"/>
      <c r="AA228" s="9"/>
      <c r="AB228" s="72"/>
      <c r="AC228" s="72"/>
      <c r="AD228" s="72"/>
      <c r="AE228" s="9"/>
      <c r="AF228" s="9"/>
      <c r="AH228" s="9"/>
      <c r="AI228" s="9"/>
      <c r="AJ228" s="9"/>
      <c r="AK228" s="9"/>
      <c r="AL228" s="9"/>
      <c r="AM228" s="9"/>
      <c r="AN228" s="9"/>
      <c r="AO228" s="9"/>
      <c r="AP228" s="9"/>
      <c r="AQ228" s="9"/>
      <c r="AR228" s="9"/>
      <c r="AS228" s="9"/>
      <c r="AT228" s="9"/>
      <c r="AU228" s="9"/>
      <c r="AV228" s="9"/>
      <c r="AW228" s="9"/>
      <c r="AX228" s="9"/>
      <c r="AY228" s="9"/>
    </row>
    <row r="229" spans="1:51" ht="12" customHeight="1">
      <c r="A229" s="9"/>
      <c r="B229" s="9"/>
      <c r="C229" s="9"/>
      <c r="D229" s="9"/>
      <c r="E229" s="9"/>
      <c r="F229" s="9"/>
      <c r="G229" s="70"/>
      <c r="H229" s="71"/>
      <c r="I229" s="9"/>
      <c r="J229" s="9"/>
      <c r="K229" s="9"/>
      <c r="L229" s="71"/>
      <c r="M229" s="71"/>
      <c r="N229" s="9"/>
      <c r="O229" s="9"/>
      <c r="P229" s="71"/>
      <c r="Q229" s="71"/>
      <c r="R229" s="9"/>
      <c r="S229" s="72"/>
      <c r="T229" s="72"/>
      <c r="U229" s="72"/>
      <c r="V229" s="9"/>
      <c r="W229" s="9"/>
      <c r="X229" s="9"/>
      <c r="Y229" s="72"/>
      <c r="Z229" s="72"/>
      <c r="AA229" s="9"/>
      <c r="AB229" s="72"/>
      <c r="AC229" s="72"/>
      <c r="AD229" s="72"/>
      <c r="AE229" s="9"/>
      <c r="AF229" s="9"/>
      <c r="AH229" s="9"/>
      <c r="AI229" s="9"/>
      <c r="AJ229" s="9"/>
      <c r="AK229" s="9"/>
      <c r="AL229" s="9"/>
      <c r="AM229" s="9"/>
      <c r="AN229" s="9"/>
      <c r="AO229" s="9"/>
      <c r="AP229" s="9"/>
      <c r="AQ229" s="9"/>
      <c r="AR229" s="9"/>
      <c r="AS229" s="9"/>
      <c r="AT229" s="9"/>
      <c r="AU229" s="9"/>
      <c r="AV229" s="9"/>
      <c r="AW229" s="9"/>
      <c r="AX229" s="9"/>
      <c r="AY229" s="9"/>
    </row>
    <row r="230" spans="1:51" ht="12" customHeight="1">
      <c r="A230" s="9"/>
      <c r="B230" s="9"/>
      <c r="C230" s="9"/>
      <c r="D230" s="9"/>
      <c r="E230" s="9"/>
      <c r="F230" s="9"/>
      <c r="G230" s="70"/>
      <c r="H230" s="71"/>
      <c r="I230" s="9"/>
      <c r="J230" s="9"/>
      <c r="K230" s="9"/>
      <c r="L230" s="71"/>
      <c r="M230" s="71"/>
      <c r="N230" s="9"/>
      <c r="O230" s="9"/>
      <c r="P230" s="71"/>
      <c r="Q230" s="71"/>
      <c r="R230" s="9"/>
      <c r="S230" s="72"/>
      <c r="T230" s="72"/>
      <c r="U230" s="72"/>
      <c r="V230" s="9"/>
      <c r="W230" s="9"/>
      <c r="X230" s="9"/>
      <c r="Y230" s="72"/>
      <c r="Z230" s="72"/>
      <c r="AA230" s="9"/>
      <c r="AB230" s="72"/>
      <c r="AC230" s="72"/>
      <c r="AD230" s="72"/>
      <c r="AE230" s="9"/>
      <c r="AF230" s="9"/>
      <c r="AH230" s="9"/>
      <c r="AI230" s="9"/>
      <c r="AJ230" s="9"/>
      <c r="AK230" s="9"/>
      <c r="AL230" s="9"/>
      <c r="AM230" s="9"/>
      <c r="AN230" s="9"/>
      <c r="AO230" s="9"/>
      <c r="AP230" s="9"/>
      <c r="AQ230" s="9"/>
      <c r="AR230" s="9"/>
      <c r="AS230" s="9"/>
      <c r="AT230" s="9"/>
      <c r="AU230" s="9"/>
      <c r="AV230" s="9"/>
      <c r="AW230" s="9"/>
      <c r="AX230" s="9"/>
      <c r="AY230" s="9"/>
    </row>
    <row r="231" spans="1:51" ht="12" customHeight="1">
      <c r="A231" s="9"/>
      <c r="B231" s="9"/>
      <c r="C231" s="9"/>
      <c r="D231" s="9"/>
      <c r="E231" s="9"/>
      <c r="F231" s="9"/>
      <c r="G231" s="70"/>
      <c r="H231" s="71"/>
      <c r="I231" s="9"/>
      <c r="J231" s="9"/>
      <c r="K231" s="9"/>
      <c r="L231" s="71"/>
      <c r="M231" s="71"/>
      <c r="N231" s="9"/>
      <c r="O231" s="9"/>
      <c r="P231" s="71"/>
      <c r="Q231" s="71"/>
      <c r="R231" s="9"/>
      <c r="S231" s="72"/>
      <c r="T231" s="72"/>
      <c r="U231" s="72"/>
      <c r="V231" s="9"/>
      <c r="W231" s="9"/>
      <c r="X231" s="9"/>
      <c r="Y231" s="72"/>
      <c r="Z231" s="72"/>
      <c r="AA231" s="9"/>
      <c r="AB231" s="72"/>
      <c r="AC231" s="72"/>
      <c r="AD231" s="72"/>
      <c r="AE231" s="9"/>
      <c r="AF231" s="9"/>
      <c r="AH231" s="9"/>
      <c r="AI231" s="9"/>
      <c r="AJ231" s="9"/>
      <c r="AK231" s="9"/>
      <c r="AL231" s="9"/>
      <c r="AM231" s="9"/>
      <c r="AN231" s="9"/>
      <c r="AO231" s="9"/>
      <c r="AP231" s="9"/>
      <c r="AQ231" s="9"/>
      <c r="AR231" s="9"/>
      <c r="AS231" s="9"/>
      <c r="AT231" s="9"/>
      <c r="AU231" s="9"/>
      <c r="AV231" s="9"/>
      <c r="AW231" s="9"/>
      <c r="AX231" s="9"/>
      <c r="AY231" s="9"/>
    </row>
    <row r="232" spans="1:51" ht="12" customHeight="1">
      <c r="A232" s="9"/>
      <c r="B232" s="9"/>
      <c r="C232" s="9"/>
      <c r="D232" s="9"/>
      <c r="E232" s="9"/>
      <c r="F232" s="9"/>
      <c r="G232" s="70"/>
      <c r="H232" s="71"/>
      <c r="I232" s="9"/>
      <c r="J232" s="9"/>
      <c r="K232" s="9"/>
      <c r="L232" s="71"/>
      <c r="M232" s="71"/>
      <c r="N232" s="9"/>
      <c r="O232" s="9"/>
      <c r="P232" s="71"/>
      <c r="Q232" s="71"/>
      <c r="R232" s="9"/>
      <c r="S232" s="72"/>
      <c r="T232" s="72"/>
      <c r="U232" s="72"/>
      <c r="V232" s="9"/>
      <c r="W232" s="9"/>
      <c r="X232" s="9"/>
      <c r="Y232" s="72"/>
      <c r="Z232" s="72"/>
      <c r="AA232" s="9"/>
      <c r="AB232" s="72"/>
      <c r="AC232" s="72"/>
      <c r="AD232" s="72"/>
      <c r="AE232" s="9"/>
      <c r="AF232" s="9"/>
      <c r="AH232" s="9"/>
      <c r="AI232" s="9"/>
      <c r="AJ232" s="9"/>
      <c r="AK232" s="9"/>
      <c r="AL232" s="9"/>
      <c r="AM232" s="9"/>
      <c r="AN232" s="9"/>
      <c r="AO232" s="9"/>
      <c r="AP232" s="9"/>
      <c r="AQ232" s="9"/>
      <c r="AR232" s="9"/>
      <c r="AS232" s="9"/>
      <c r="AT232" s="9"/>
      <c r="AU232" s="9"/>
      <c r="AV232" s="9"/>
      <c r="AW232" s="9"/>
      <c r="AX232" s="9"/>
      <c r="AY232" s="9"/>
    </row>
    <row r="233" spans="1:51" ht="12" customHeight="1">
      <c r="A233" s="9"/>
      <c r="B233" s="9"/>
      <c r="C233" s="9"/>
      <c r="D233" s="9"/>
      <c r="E233" s="9"/>
      <c r="F233" s="9"/>
      <c r="G233" s="70"/>
      <c r="H233" s="71"/>
      <c r="I233" s="9"/>
      <c r="J233" s="9"/>
      <c r="K233" s="9"/>
      <c r="L233" s="71"/>
      <c r="M233" s="71"/>
      <c r="N233" s="9"/>
      <c r="O233" s="9"/>
      <c r="P233" s="71"/>
      <c r="Q233" s="71"/>
      <c r="R233" s="9"/>
      <c r="S233" s="72"/>
      <c r="T233" s="72"/>
      <c r="U233" s="72"/>
      <c r="V233" s="9"/>
      <c r="W233" s="9"/>
      <c r="X233" s="9"/>
      <c r="Y233" s="72"/>
      <c r="Z233" s="72"/>
      <c r="AA233" s="9"/>
      <c r="AB233" s="72"/>
      <c r="AC233" s="72"/>
      <c r="AD233" s="72"/>
      <c r="AE233" s="9"/>
      <c r="AF233" s="9"/>
      <c r="AH233" s="9"/>
      <c r="AI233" s="9"/>
      <c r="AJ233" s="9"/>
      <c r="AK233" s="9"/>
      <c r="AL233" s="9"/>
      <c r="AM233" s="9"/>
      <c r="AN233" s="9"/>
      <c r="AO233" s="9"/>
      <c r="AP233" s="9"/>
      <c r="AQ233" s="9"/>
      <c r="AR233" s="9"/>
      <c r="AS233" s="9"/>
      <c r="AT233" s="9"/>
      <c r="AU233" s="9"/>
      <c r="AV233" s="9"/>
      <c r="AW233" s="9"/>
      <c r="AX233" s="9"/>
      <c r="AY233" s="9"/>
    </row>
    <row r="234" spans="1:51" ht="12" customHeight="1">
      <c r="A234" s="9"/>
      <c r="B234" s="9"/>
      <c r="C234" s="9"/>
      <c r="D234" s="9"/>
      <c r="E234" s="9"/>
      <c r="F234" s="9"/>
      <c r="G234" s="70"/>
      <c r="H234" s="71"/>
      <c r="I234" s="9"/>
      <c r="J234" s="9"/>
      <c r="K234" s="9"/>
      <c r="L234" s="71"/>
      <c r="M234" s="71"/>
      <c r="N234" s="9"/>
      <c r="O234" s="9"/>
      <c r="P234" s="71"/>
      <c r="Q234" s="71"/>
      <c r="R234" s="9"/>
      <c r="S234" s="72"/>
      <c r="T234" s="72"/>
      <c r="U234" s="72"/>
      <c r="V234" s="9"/>
      <c r="W234" s="9"/>
      <c r="X234" s="9"/>
      <c r="Y234" s="72"/>
      <c r="Z234" s="72"/>
      <c r="AA234" s="9"/>
      <c r="AB234" s="72"/>
      <c r="AC234" s="72"/>
      <c r="AD234" s="72"/>
      <c r="AE234" s="9"/>
      <c r="AF234" s="9"/>
      <c r="AH234" s="9"/>
      <c r="AI234" s="9"/>
      <c r="AJ234" s="9"/>
      <c r="AK234" s="9"/>
      <c r="AL234" s="9"/>
      <c r="AM234" s="9"/>
      <c r="AN234" s="9"/>
      <c r="AO234" s="9"/>
      <c r="AP234" s="9"/>
      <c r="AQ234" s="9"/>
      <c r="AR234" s="9"/>
      <c r="AS234" s="9"/>
      <c r="AT234" s="9"/>
      <c r="AU234" s="9"/>
      <c r="AV234" s="9"/>
      <c r="AW234" s="9"/>
      <c r="AX234" s="9"/>
      <c r="AY234" s="9"/>
    </row>
    <row r="235" spans="1:51" ht="12" customHeight="1">
      <c r="A235" s="9"/>
      <c r="B235" s="9"/>
      <c r="C235" s="9"/>
      <c r="D235" s="9"/>
      <c r="E235" s="9"/>
      <c r="F235" s="9"/>
      <c r="G235" s="70"/>
      <c r="H235" s="71"/>
      <c r="I235" s="9"/>
      <c r="J235" s="9"/>
      <c r="K235" s="9"/>
      <c r="L235" s="71"/>
      <c r="M235" s="71"/>
      <c r="N235" s="9"/>
      <c r="O235" s="9"/>
      <c r="P235" s="71"/>
      <c r="Q235" s="71"/>
      <c r="R235" s="9"/>
      <c r="S235" s="72"/>
      <c r="T235" s="72"/>
      <c r="U235" s="72"/>
      <c r="V235" s="9"/>
      <c r="W235" s="9"/>
      <c r="X235" s="9"/>
      <c r="Y235" s="72"/>
      <c r="Z235" s="72"/>
      <c r="AA235" s="9"/>
      <c r="AB235" s="72"/>
      <c r="AC235" s="72"/>
      <c r="AD235" s="72"/>
      <c r="AE235" s="9"/>
      <c r="AF235" s="9"/>
      <c r="AH235" s="9"/>
      <c r="AI235" s="9"/>
      <c r="AJ235" s="9"/>
      <c r="AK235" s="9"/>
      <c r="AL235" s="9"/>
      <c r="AM235" s="9"/>
      <c r="AN235" s="9"/>
      <c r="AO235" s="9"/>
      <c r="AP235" s="9"/>
      <c r="AQ235" s="9"/>
      <c r="AR235" s="9"/>
      <c r="AS235" s="9"/>
      <c r="AT235" s="9"/>
      <c r="AU235" s="9"/>
      <c r="AV235" s="9"/>
      <c r="AW235" s="9"/>
      <c r="AX235" s="9"/>
      <c r="AY235" s="9"/>
    </row>
    <row r="236" spans="1:51" ht="12" customHeight="1">
      <c r="A236" s="9"/>
      <c r="B236" s="9"/>
      <c r="C236" s="9"/>
      <c r="D236" s="9"/>
      <c r="E236" s="9"/>
      <c r="F236" s="9"/>
      <c r="G236" s="70"/>
      <c r="H236" s="71"/>
      <c r="I236" s="9"/>
      <c r="J236" s="9"/>
      <c r="K236" s="9"/>
      <c r="L236" s="71"/>
      <c r="M236" s="71"/>
      <c r="N236" s="9"/>
      <c r="O236" s="9"/>
      <c r="P236" s="71"/>
      <c r="Q236" s="71"/>
      <c r="R236" s="9"/>
      <c r="S236" s="72"/>
      <c r="T236" s="72"/>
      <c r="U236" s="72"/>
      <c r="V236" s="9"/>
      <c r="W236" s="9"/>
      <c r="X236" s="9"/>
      <c r="Y236" s="72"/>
      <c r="Z236" s="72"/>
      <c r="AA236" s="9"/>
      <c r="AB236" s="72"/>
      <c r="AC236" s="72"/>
      <c r="AD236" s="72"/>
      <c r="AE236" s="9"/>
      <c r="AF236" s="9"/>
      <c r="AH236" s="9"/>
      <c r="AI236" s="9"/>
      <c r="AJ236" s="9"/>
      <c r="AK236" s="9"/>
      <c r="AL236" s="9"/>
      <c r="AM236" s="9"/>
      <c r="AN236" s="9"/>
      <c r="AO236" s="9"/>
      <c r="AP236" s="9"/>
      <c r="AQ236" s="9"/>
      <c r="AR236" s="9"/>
      <c r="AS236" s="9"/>
      <c r="AT236" s="9"/>
      <c r="AU236" s="9"/>
      <c r="AV236" s="9"/>
      <c r="AW236" s="9"/>
      <c r="AX236" s="9"/>
      <c r="AY236" s="9"/>
    </row>
    <row r="237" spans="1:51" ht="12" customHeight="1">
      <c r="A237" s="9"/>
      <c r="B237" s="9"/>
      <c r="C237" s="9"/>
      <c r="D237" s="9"/>
      <c r="E237" s="9"/>
      <c r="F237" s="9"/>
      <c r="G237" s="70"/>
      <c r="H237" s="71"/>
      <c r="I237" s="9"/>
      <c r="J237" s="9"/>
      <c r="K237" s="9"/>
      <c r="L237" s="71"/>
      <c r="M237" s="71"/>
      <c r="N237" s="9"/>
      <c r="O237" s="9"/>
      <c r="P237" s="71"/>
      <c r="Q237" s="71"/>
      <c r="R237" s="9"/>
      <c r="S237" s="72"/>
      <c r="T237" s="72"/>
      <c r="U237" s="72"/>
      <c r="V237" s="9"/>
      <c r="W237" s="9"/>
      <c r="X237" s="9"/>
      <c r="Y237" s="72"/>
      <c r="Z237" s="72"/>
      <c r="AA237" s="9"/>
      <c r="AB237" s="72"/>
      <c r="AC237" s="72"/>
      <c r="AD237" s="72"/>
      <c r="AE237" s="9"/>
      <c r="AF237" s="9"/>
      <c r="AH237" s="9"/>
      <c r="AI237" s="9"/>
      <c r="AJ237" s="9"/>
      <c r="AK237" s="9"/>
      <c r="AL237" s="9"/>
      <c r="AM237" s="9"/>
      <c r="AN237" s="9"/>
      <c r="AO237" s="9"/>
      <c r="AP237" s="9"/>
      <c r="AQ237" s="9"/>
      <c r="AR237" s="9"/>
      <c r="AS237" s="9"/>
      <c r="AT237" s="9"/>
      <c r="AU237" s="9"/>
      <c r="AV237" s="9"/>
      <c r="AW237" s="9"/>
      <c r="AX237" s="9"/>
      <c r="AY237" s="9"/>
    </row>
    <row r="238" spans="1:51" ht="12" customHeight="1">
      <c r="A238" s="9"/>
      <c r="B238" s="9"/>
      <c r="C238" s="9"/>
      <c r="D238" s="9"/>
      <c r="E238" s="9"/>
      <c r="F238" s="9"/>
      <c r="G238" s="70"/>
      <c r="H238" s="71"/>
      <c r="I238" s="9"/>
      <c r="J238" s="9"/>
      <c r="K238" s="9"/>
      <c r="L238" s="71"/>
      <c r="M238" s="71"/>
      <c r="N238" s="9"/>
      <c r="O238" s="9"/>
      <c r="P238" s="71"/>
      <c r="Q238" s="71"/>
      <c r="R238" s="9"/>
      <c r="S238" s="72"/>
      <c r="T238" s="72"/>
      <c r="U238" s="72"/>
      <c r="V238" s="9"/>
      <c r="W238" s="9"/>
      <c r="X238" s="9"/>
      <c r="Y238" s="72"/>
      <c r="Z238" s="72"/>
      <c r="AA238" s="9"/>
      <c r="AB238" s="72"/>
      <c r="AC238" s="72"/>
      <c r="AD238" s="72"/>
      <c r="AE238" s="9"/>
      <c r="AF238" s="9"/>
      <c r="AH238" s="9"/>
      <c r="AI238" s="9"/>
      <c r="AJ238" s="9"/>
      <c r="AK238" s="9"/>
      <c r="AL238" s="9"/>
      <c r="AM238" s="9"/>
      <c r="AN238" s="9"/>
      <c r="AO238" s="9"/>
      <c r="AP238" s="9"/>
      <c r="AQ238" s="9"/>
      <c r="AR238" s="9"/>
      <c r="AS238" s="9"/>
      <c r="AT238" s="9"/>
      <c r="AU238" s="9"/>
      <c r="AV238" s="9"/>
      <c r="AW238" s="9"/>
      <c r="AX238" s="9"/>
      <c r="AY238" s="9"/>
    </row>
    <row r="239" spans="1:51" ht="12" customHeight="1">
      <c r="A239" s="9"/>
      <c r="B239" s="9"/>
      <c r="C239" s="9"/>
      <c r="D239" s="9"/>
      <c r="E239" s="9"/>
      <c r="F239" s="9"/>
      <c r="G239" s="70"/>
      <c r="H239" s="71"/>
      <c r="I239" s="9"/>
      <c r="J239" s="9"/>
      <c r="K239" s="9"/>
      <c r="L239" s="71"/>
      <c r="M239" s="71"/>
      <c r="N239" s="9"/>
      <c r="O239" s="9"/>
      <c r="P239" s="71"/>
      <c r="Q239" s="71"/>
      <c r="R239" s="9"/>
      <c r="S239" s="72"/>
      <c r="T239" s="72"/>
      <c r="U239" s="72"/>
      <c r="V239" s="9"/>
      <c r="W239" s="9"/>
      <c r="X239" s="9"/>
      <c r="Y239" s="72"/>
      <c r="Z239" s="72"/>
      <c r="AA239" s="9"/>
      <c r="AB239" s="72"/>
      <c r="AC239" s="72"/>
      <c r="AD239" s="72"/>
      <c r="AE239" s="9"/>
      <c r="AF239" s="9"/>
      <c r="AH239" s="9"/>
      <c r="AI239" s="9"/>
      <c r="AJ239" s="9"/>
      <c r="AK239" s="9"/>
      <c r="AL239" s="9"/>
      <c r="AM239" s="9"/>
      <c r="AN239" s="9"/>
      <c r="AO239" s="9"/>
      <c r="AP239" s="9"/>
      <c r="AQ239" s="9"/>
      <c r="AR239" s="9"/>
      <c r="AS239" s="9"/>
      <c r="AT239" s="9"/>
      <c r="AU239" s="9"/>
      <c r="AV239" s="9"/>
      <c r="AW239" s="9"/>
      <c r="AX239" s="9"/>
      <c r="AY239" s="9"/>
    </row>
    <row r="240" spans="1:51" ht="12" customHeight="1">
      <c r="A240" s="9"/>
      <c r="B240" s="9"/>
      <c r="C240" s="9"/>
      <c r="D240" s="9"/>
      <c r="E240" s="9"/>
      <c r="F240" s="9"/>
      <c r="G240" s="70"/>
      <c r="H240" s="71"/>
      <c r="I240" s="9"/>
      <c r="J240" s="9"/>
      <c r="K240" s="9"/>
      <c r="L240" s="71"/>
      <c r="M240" s="71"/>
      <c r="N240" s="9"/>
      <c r="O240" s="9"/>
      <c r="P240" s="71"/>
      <c r="Q240" s="71"/>
      <c r="R240" s="9"/>
      <c r="S240" s="72"/>
      <c r="T240" s="72"/>
      <c r="U240" s="72"/>
      <c r="V240" s="9"/>
      <c r="W240" s="9"/>
      <c r="X240" s="9"/>
      <c r="Y240" s="72"/>
      <c r="Z240" s="72"/>
      <c r="AA240" s="9"/>
      <c r="AB240" s="72"/>
      <c r="AC240" s="72"/>
      <c r="AD240" s="72"/>
      <c r="AE240" s="9"/>
      <c r="AF240" s="9"/>
      <c r="AH240" s="9"/>
      <c r="AI240" s="9"/>
      <c r="AJ240" s="9"/>
      <c r="AK240" s="9"/>
      <c r="AL240" s="9"/>
      <c r="AM240" s="9"/>
      <c r="AN240" s="9"/>
      <c r="AO240" s="9"/>
      <c r="AP240" s="9"/>
      <c r="AQ240" s="9"/>
      <c r="AR240" s="9"/>
      <c r="AS240" s="9"/>
      <c r="AT240" s="9"/>
      <c r="AU240" s="9"/>
      <c r="AV240" s="9"/>
      <c r="AW240" s="9"/>
      <c r="AX240" s="9"/>
      <c r="AY240" s="9"/>
    </row>
    <row r="241" spans="1:51" ht="12" customHeight="1">
      <c r="A241" s="9"/>
      <c r="B241" s="9"/>
      <c r="C241" s="9"/>
      <c r="D241" s="9"/>
      <c r="E241" s="9"/>
      <c r="F241" s="9"/>
      <c r="G241" s="70"/>
      <c r="H241" s="71"/>
      <c r="I241" s="9"/>
      <c r="J241" s="9"/>
      <c r="K241" s="9"/>
      <c r="L241" s="71"/>
      <c r="M241" s="71"/>
      <c r="N241" s="9"/>
      <c r="O241" s="9"/>
      <c r="P241" s="71"/>
      <c r="Q241" s="71"/>
      <c r="R241" s="9"/>
      <c r="S241" s="72"/>
      <c r="T241" s="72"/>
      <c r="U241" s="72"/>
      <c r="V241" s="9"/>
      <c r="W241" s="9"/>
      <c r="X241" s="9"/>
      <c r="Y241" s="72"/>
      <c r="Z241" s="72"/>
      <c r="AA241" s="9"/>
      <c r="AB241" s="72"/>
      <c r="AC241" s="72"/>
      <c r="AD241" s="72"/>
      <c r="AE241" s="9"/>
      <c r="AF241" s="9"/>
      <c r="AH241" s="9"/>
      <c r="AI241" s="9"/>
      <c r="AJ241" s="9"/>
      <c r="AK241" s="9"/>
      <c r="AL241" s="9"/>
      <c r="AM241" s="9"/>
      <c r="AN241" s="9"/>
      <c r="AO241" s="9"/>
      <c r="AP241" s="9"/>
      <c r="AQ241" s="9"/>
      <c r="AR241" s="9"/>
      <c r="AS241" s="9"/>
      <c r="AT241" s="9"/>
      <c r="AU241" s="9"/>
      <c r="AV241" s="9"/>
      <c r="AW241" s="9"/>
      <c r="AX241" s="9"/>
      <c r="AY241" s="9"/>
    </row>
    <row r="242" spans="1:51" ht="12" customHeight="1">
      <c r="A242" s="9"/>
      <c r="B242" s="9"/>
      <c r="C242" s="9"/>
      <c r="D242" s="9"/>
      <c r="E242" s="9"/>
      <c r="F242" s="9"/>
      <c r="G242" s="70"/>
      <c r="H242" s="71"/>
      <c r="I242" s="9"/>
      <c r="J242" s="9"/>
      <c r="K242" s="9"/>
      <c r="L242" s="71"/>
      <c r="M242" s="71"/>
      <c r="N242" s="9"/>
      <c r="O242" s="9"/>
      <c r="P242" s="71"/>
      <c r="Q242" s="71"/>
      <c r="R242" s="9"/>
      <c r="S242" s="72"/>
      <c r="T242" s="72"/>
      <c r="U242" s="72"/>
      <c r="V242" s="9"/>
      <c r="W242" s="9"/>
      <c r="X242" s="9"/>
      <c r="Y242" s="72"/>
      <c r="Z242" s="72"/>
      <c r="AA242" s="9"/>
      <c r="AB242" s="72"/>
      <c r="AC242" s="72"/>
      <c r="AD242" s="72"/>
      <c r="AE242" s="9"/>
      <c r="AF242" s="9"/>
      <c r="AH242" s="9"/>
      <c r="AI242" s="9"/>
      <c r="AJ242" s="9"/>
      <c r="AK242" s="9"/>
      <c r="AL242" s="9"/>
      <c r="AM242" s="9"/>
      <c r="AN242" s="9"/>
      <c r="AO242" s="9"/>
      <c r="AP242" s="9"/>
      <c r="AQ242" s="9"/>
      <c r="AR242" s="9"/>
      <c r="AS242" s="9"/>
      <c r="AT242" s="9"/>
      <c r="AU242" s="9"/>
      <c r="AV242" s="9"/>
      <c r="AW242" s="9"/>
      <c r="AX242" s="9"/>
      <c r="AY242" s="9"/>
    </row>
    <row r="243" spans="1:51" ht="12" customHeight="1">
      <c r="A243" s="9"/>
      <c r="B243" s="9"/>
      <c r="C243" s="9"/>
      <c r="D243" s="9"/>
      <c r="E243" s="9"/>
      <c r="F243" s="9"/>
      <c r="G243" s="70"/>
      <c r="H243" s="71"/>
      <c r="I243" s="9"/>
      <c r="J243" s="9"/>
      <c r="K243" s="9"/>
      <c r="L243" s="71"/>
      <c r="M243" s="71"/>
      <c r="N243" s="9"/>
      <c r="O243" s="9"/>
      <c r="P243" s="71"/>
      <c r="Q243" s="71"/>
      <c r="R243" s="9"/>
      <c r="S243" s="72"/>
      <c r="T243" s="72"/>
      <c r="U243" s="72"/>
      <c r="V243" s="9"/>
      <c r="W243" s="9"/>
      <c r="X243" s="9"/>
      <c r="Y243" s="72"/>
      <c r="Z243" s="72"/>
      <c r="AA243" s="9"/>
      <c r="AB243" s="72"/>
      <c r="AC243" s="72"/>
      <c r="AD243" s="72"/>
      <c r="AE243" s="9"/>
      <c r="AF243" s="9"/>
      <c r="AH243" s="9"/>
      <c r="AI243" s="9"/>
      <c r="AJ243" s="9"/>
      <c r="AK243" s="9"/>
      <c r="AL243" s="9"/>
      <c r="AM243" s="9"/>
      <c r="AN243" s="9"/>
      <c r="AO243" s="9"/>
      <c r="AP243" s="9"/>
      <c r="AQ243" s="9"/>
      <c r="AR243" s="9"/>
      <c r="AS243" s="9"/>
      <c r="AT243" s="9"/>
      <c r="AU243" s="9"/>
      <c r="AV243" s="9"/>
      <c r="AW243" s="9"/>
      <c r="AX243" s="9"/>
      <c r="AY243" s="9"/>
    </row>
    <row r="244" spans="1:51" ht="12" customHeight="1">
      <c r="A244" s="9"/>
      <c r="B244" s="9"/>
      <c r="C244" s="9"/>
      <c r="D244" s="9"/>
      <c r="E244" s="9"/>
      <c r="F244" s="9"/>
      <c r="G244" s="70"/>
      <c r="H244" s="71"/>
      <c r="I244" s="9"/>
      <c r="J244" s="9"/>
      <c r="K244" s="9"/>
      <c r="L244" s="71"/>
      <c r="M244" s="71"/>
      <c r="N244" s="9"/>
      <c r="O244" s="9"/>
      <c r="P244" s="71"/>
      <c r="Q244" s="71"/>
      <c r="R244" s="9"/>
      <c r="S244" s="72"/>
      <c r="T244" s="72"/>
      <c r="U244" s="72"/>
      <c r="V244" s="9"/>
      <c r="W244" s="9"/>
      <c r="X244" s="9"/>
      <c r="Y244" s="72"/>
      <c r="Z244" s="72"/>
      <c r="AA244" s="9"/>
      <c r="AB244" s="72"/>
      <c r="AC244" s="72"/>
      <c r="AD244" s="72"/>
      <c r="AE244" s="9"/>
      <c r="AF244" s="9"/>
      <c r="AH244" s="9"/>
      <c r="AI244" s="9"/>
      <c r="AJ244" s="9"/>
      <c r="AK244" s="9"/>
      <c r="AL244" s="9"/>
      <c r="AM244" s="9"/>
      <c r="AN244" s="9"/>
      <c r="AO244" s="9"/>
      <c r="AP244" s="9"/>
      <c r="AQ244" s="9"/>
      <c r="AR244" s="9"/>
      <c r="AS244" s="9"/>
      <c r="AT244" s="9"/>
      <c r="AU244" s="9"/>
      <c r="AV244" s="9"/>
      <c r="AW244" s="9"/>
      <c r="AX244" s="9"/>
      <c r="AY244" s="9"/>
    </row>
    <row r="245" spans="1:51" ht="12" customHeight="1">
      <c r="A245" s="9"/>
      <c r="B245" s="9"/>
      <c r="C245" s="9"/>
      <c r="D245" s="9"/>
      <c r="E245" s="9"/>
      <c r="F245" s="9"/>
      <c r="G245" s="70"/>
      <c r="H245" s="71"/>
      <c r="I245" s="9"/>
      <c r="J245" s="9"/>
      <c r="K245" s="9"/>
      <c r="L245" s="71"/>
      <c r="M245" s="71"/>
      <c r="N245" s="9"/>
      <c r="O245" s="9"/>
      <c r="P245" s="71"/>
      <c r="Q245" s="71"/>
      <c r="R245" s="9"/>
      <c r="S245" s="72"/>
      <c r="T245" s="72"/>
      <c r="U245" s="72"/>
      <c r="V245" s="9"/>
      <c r="W245" s="9"/>
      <c r="X245" s="9"/>
      <c r="Y245" s="72"/>
      <c r="Z245" s="72"/>
      <c r="AA245" s="9"/>
      <c r="AB245" s="72"/>
      <c r="AC245" s="72"/>
      <c r="AD245" s="72"/>
      <c r="AE245" s="9"/>
      <c r="AF245" s="9"/>
      <c r="AH245" s="9"/>
      <c r="AI245" s="9"/>
      <c r="AJ245" s="9"/>
      <c r="AK245" s="9"/>
      <c r="AL245" s="9"/>
      <c r="AM245" s="9"/>
      <c r="AN245" s="9"/>
      <c r="AO245" s="9"/>
      <c r="AP245" s="9"/>
      <c r="AQ245" s="9"/>
      <c r="AR245" s="9"/>
      <c r="AS245" s="9"/>
      <c r="AT245" s="9"/>
      <c r="AU245" s="9"/>
      <c r="AV245" s="9"/>
      <c r="AW245" s="9"/>
      <c r="AX245" s="9"/>
      <c r="AY245" s="9"/>
    </row>
    <row r="246" spans="1:51" ht="12" customHeight="1">
      <c r="A246" s="9"/>
      <c r="B246" s="9"/>
      <c r="C246" s="9"/>
      <c r="D246" s="9"/>
      <c r="E246" s="9"/>
      <c r="F246" s="9"/>
      <c r="G246" s="70"/>
      <c r="H246" s="71"/>
      <c r="I246" s="9"/>
      <c r="J246" s="9"/>
      <c r="K246" s="9"/>
      <c r="L246" s="71"/>
      <c r="M246" s="71"/>
      <c r="N246" s="9"/>
      <c r="O246" s="9"/>
      <c r="P246" s="71"/>
      <c r="Q246" s="71"/>
      <c r="R246" s="9"/>
      <c r="S246" s="72"/>
      <c r="T246" s="72"/>
      <c r="U246" s="72"/>
      <c r="V246" s="9"/>
      <c r="W246" s="9"/>
      <c r="X246" s="9"/>
      <c r="Y246" s="72"/>
      <c r="Z246" s="72"/>
      <c r="AA246" s="9"/>
      <c r="AB246" s="72"/>
      <c r="AC246" s="72"/>
      <c r="AD246" s="72"/>
      <c r="AE246" s="9"/>
      <c r="AF246" s="9"/>
      <c r="AH246" s="9"/>
      <c r="AI246" s="9"/>
      <c r="AJ246" s="9"/>
      <c r="AK246" s="9"/>
      <c r="AL246" s="9"/>
      <c r="AM246" s="9"/>
      <c r="AN246" s="9"/>
      <c r="AO246" s="9"/>
      <c r="AP246" s="9"/>
      <c r="AQ246" s="9"/>
      <c r="AR246" s="9"/>
      <c r="AS246" s="9"/>
      <c r="AT246" s="9"/>
      <c r="AU246" s="9"/>
      <c r="AV246" s="9"/>
      <c r="AW246" s="9"/>
      <c r="AX246" s="9"/>
      <c r="AY246" s="9"/>
    </row>
    <row r="247" spans="1:51" ht="12" customHeight="1">
      <c r="A247" s="9"/>
      <c r="B247" s="9"/>
      <c r="C247" s="9"/>
      <c r="D247" s="9"/>
      <c r="E247" s="9"/>
      <c r="F247" s="9"/>
      <c r="G247" s="70"/>
      <c r="H247" s="71"/>
      <c r="I247" s="9"/>
      <c r="J247" s="9"/>
      <c r="K247" s="9"/>
      <c r="L247" s="71"/>
      <c r="M247" s="71"/>
      <c r="N247" s="9"/>
      <c r="O247" s="9"/>
      <c r="P247" s="71"/>
      <c r="Q247" s="71"/>
      <c r="R247" s="9"/>
      <c r="S247" s="72"/>
      <c r="T247" s="72"/>
      <c r="U247" s="72"/>
      <c r="V247" s="9"/>
      <c r="W247" s="9"/>
      <c r="X247" s="9"/>
      <c r="Y247" s="72"/>
      <c r="Z247" s="72"/>
      <c r="AA247" s="9"/>
      <c r="AB247" s="72"/>
      <c r="AC247" s="72"/>
      <c r="AD247" s="72"/>
      <c r="AE247" s="9"/>
      <c r="AF247" s="9"/>
      <c r="AH247" s="9"/>
      <c r="AI247" s="9"/>
      <c r="AJ247" s="9"/>
      <c r="AK247" s="9"/>
      <c r="AL247" s="9"/>
      <c r="AM247" s="9"/>
      <c r="AN247" s="9"/>
      <c r="AO247" s="9"/>
      <c r="AP247" s="9"/>
      <c r="AQ247" s="9"/>
      <c r="AR247" s="9"/>
      <c r="AS247" s="9"/>
      <c r="AT247" s="9"/>
      <c r="AU247" s="9"/>
      <c r="AV247" s="9"/>
      <c r="AW247" s="9"/>
      <c r="AX247" s="9"/>
      <c r="AY247" s="9"/>
    </row>
    <row r="248" spans="1:51" ht="12" customHeight="1">
      <c r="A248" s="9"/>
      <c r="B248" s="9"/>
      <c r="C248" s="9"/>
      <c r="D248" s="9"/>
      <c r="E248" s="9"/>
      <c r="F248" s="9"/>
      <c r="G248" s="70"/>
      <c r="H248" s="71"/>
      <c r="I248" s="9"/>
      <c r="J248" s="9"/>
      <c r="K248" s="9"/>
      <c r="L248" s="71"/>
      <c r="M248" s="71"/>
      <c r="N248" s="9"/>
      <c r="O248" s="9"/>
      <c r="P248" s="71"/>
      <c r="Q248" s="71"/>
      <c r="R248" s="9"/>
      <c r="S248" s="72"/>
      <c r="T248" s="72"/>
      <c r="U248" s="72"/>
      <c r="V248" s="9"/>
      <c r="W248" s="9"/>
      <c r="X248" s="9"/>
      <c r="Y248" s="72"/>
      <c r="Z248" s="72"/>
      <c r="AA248" s="9"/>
      <c r="AB248" s="72"/>
      <c r="AC248" s="72"/>
      <c r="AD248" s="72"/>
      <c r="AE248" s="9"/>
      <c r="AF248" s="9"/>
      <c r="AH248" s="9"/>
      <c r="AI248" s="9"/>
      <c r="AJ248" s="9"/>
      <c r="AK248" s="9"/>
      <c r="AL248" s="9"/>
      <c r="AM248" s="9"/>
      <c r="AN248" s="9"/>
      <c r="AO248" s="9"/>
      <c r="AP248" s="9"/>
      <c r="AQ248" s="9"/>
      <c r="AR248" s="9"/>
      <c r="AS248" s="9"/>
      <c r="AT248" s="9"/>
      <c r="AU248" s="9"/>
      <c r="AV248" s="9"/>
      <c r="AW248" s="9"/>
      <c r="AX248" s="9"/>
      <c r="AY248" s="9"/>
    </row>
    <row r="249" spans="1:51" ht="12" customHeight="1">
      <c r="A249" s="9"/>
      <c r="B249" s="9"/>
      <c r="C249" s="9"/>
      <c r="D249" s="9"/>
      <c r="E249" s="9"/>
      <c r="F249" s="9"/>
      <c r="G249" s="70"/>
      <c r="H249" s="71"/>
      <c r="I249" s="9"/>
      <c r="J249" s="9"/>
      <c r="K249" s="9"/>
      <c r="L249" s="71"/>
      <c r="M249" s="71"/>
      <c r="N249" s="9"/>
      <c r="O249" s="9"/>
      <c r="P249" s="71"/>
      <c r="Q249" s="71"/>
      <c r="R249" s="9"/>
      <c r="S249" s="72"/>
      <c r="T249" s="72"/>
      <c r="U249" s="72"/>
      <c r="V249" s="9"/>
      <c r="W249" s="9"/>
      <c r="X249" s="9"/>
      <c r="Y249" s="72"/>
      <c r="Z249" s="72"/>
      <c r="AA249" s="9"/>
      <c r="AB249" s="72"/>
      <c r="AC249" s="72"/>
      <c r="AD249" s="72"/>
      <c r="AE249" s="9"/>
      <c r="AF249" s="9"/>
      <c r="AH249" s="9"/>
      <c r="AI249" s="9"/>
      <c r="AJ249" s="9"/>
      <c r="AK249" s="9"/>
      <c r="AL249" s="9"/>
      <c r="AM249" s="9"/>
      <c r="AN249" s="9"/>
      <c r="AO249" s="9"/>
      <c r="AP249" s="9"/>
      <c r="AQ249" s="9"/>
      <c r="AR249" s="9"/>
      <c r="AS249" s="9"/>
      <c r="AT249" s="9"/>
      <c r="AU249" s="9"/>
      <c r="AV249" s="9"/>
      <c r="AW249" s="9"/>
      <c r="AX249" s="9"/>
      <c r="AY249" s="9"/>
    </row>
    <row r="250" spans="1:51" ht="12" customHeight="1">
      <c r="A250" s="9"/>
      <c r="B250" s="9"/>
      <c r="C250" s="9"/>
      <c r="D250" s="9"/>
      <c r="E250" s="9"/>
      <c r="F250" s="9"/>
      <c r="G250" s="70"/>
      <c r="H250" s="71"/>
      <c r="I250" s="9"/>
      <c r="J250" s="9"/>
      <c r="K250" s="9"/>
      <c r="L250" s="71"/>
      <c r="M250" s="71"/>
      <c r="N250" s="9"/>
      <c r="O250" s="9"/>
      <c r="P250" s="71"/>
      <c r="Q250" s="71"/>
      <c r="R250" s="9"/>
      <c r="S250" s="72"/>
      <c r="T250" s="72"/>
      <c r="U250" s="72"/>
      <c r="V250" s="9"/>
      <c r="W250" s="9"/>
      <c r="X250" s="9"/>
      <c r="Y250" s="72"/>
      <c r="Z250" s="72"/>
      <c r="AA250" s="9"/>
      <c r="AB250" s="72"/>
      <c r="AC250" s="72"/>
      <c r="AD250" s="72"/>
      <c r="AE250" s="9"/>
      <c r="AF250" s="9"/>
      <c r="AH250" s="9"/>
      <c r="AI250" s="9"/>
      <c r="AJ250" s="9"/>
      <c r="AK250" s="9"/>
      <c r="AL250" s="9"/>
      <c r="AM250" s="9"/>
      <c r="AN250" s="9"/>
      <c r="AO250" s="9"/>
      <c r="AP250" s="9"/>
      <c r="AQ250" s="9"/>
      <c r="AR250" s="9"/>
      <c r="AS250" s="9"/>
      <c r="AT250" s="9"/>
      <c r="AU250" s="9"/>
      <c r="AV250" s="9"/>
      <c r="AW250" s="9"/>
      <c r="AX250" s="9"/>
      <c r="AY250" s="9"/>
    </row>
    <row r="251" spans="1:51" ht="12" customHeight="1">
      <c r="A251" s="9"/>
      <c r="B251" s="9"/>
      <c r="C251" s="9"/>
      <c r="D251" s="9"/>
      <c r="E251" s="9"/>
      <c r="F251" s="9"/>
      <c r="G251" s="70"/>
      <c r="H251" s="71"/>
      <c r="I251" s="9"/>
      <c r="J251" s="9"/>
      <c r="K251" s="9"/>
      <c r="L251" s="71"/>
      <c r="M251" s="71"/>
      <c r="N251" s="9"/>
      <c r="O251" s="9"/>
      <c r="P251" s="71"/>
      <c r="Q251" s="71"/>
      <c r="R251" s="9"/>
      <c r="S251" s="72"/>
      <c r="T251" s="72"/>
      <c r="U251" s="72"/>
      <c r="V251" s="9"/>
      <c r="W251" s="9"/>
      <c r="X251" s="9"/>
      <c r="Y251" s="72"/>
      <c r="Z251" s="72"/>
      <c r="AA251" s="9"/>
      <c r="AB251" s="72"/>
      <c r="AC251" s="72"/>
      <c r="AD251" s="72"/>
      <c r="AE251" s="9"/>
      <c r="AF251" s="9"/>
      <c r="AH251" s="9"/>
      <c r="AI251" s="9"/>
      <c r="AJ251" s="9"/>
      <c r="AK251" s="9"/>
      <c r="AL251" s="9"/>
      <c r="AM251" s="9"/>
      <c r="AN251" s="9"/>
      <c r="AO251" s="9"/>
      <c r="AP251" s="9"/>
      <c r="AQ251" s="9"/>
      <c r="AR251" s="9"/>
      <c r="AS251" s="9"/>
      <c r="AT251" s="9"/>
      <c r="AU251" s="9"/>
      <c r="AV251" s="9"/>
      <c r="AW251" s="9"/>
      <c r="AX251" s="9"/>
      <c r="AY251" s="9"/>
    </row>
    <row r="252" spans="1:51" ht="12" customHeight="1">
      <c r="A252" s="9"/>
      <c r="B252" s="9"/>
      <c r="C252" s="9"/>
      <c r="D252" s="9"/>
      <c r="E252" s="9"/>
      <c r="F252" s="9"/>
      <c r="G252" s="70"/>
      <c r="H252" s="71"/>
      <c r="I252" s="9"/>
      <c r="J252" s="9"/>
      <c r="K252" s="9"/>
      <c r="L252" s="71"/>
      <c r="M252" s="71"/>
      <c r="N252" s="9"/>
      <c r="O252" s="9"/>
      <c r="P252" s="71"/>
      <c r="Q252" s="71"/>
      <c r="R252" s="9"/>
      <c r="S252" s="72"/>
      <c r="T252" s="72"/>
      <c r="U252" s="72"/>
      <c r="V252" s="9"/>
      <c r="W252" s="9"/>
      <c r="X252" s="9"/>
      <c r="Y252" s="72"/>
      <c r="Z252" s="72"/>
      <c r="AA252" s="9"/>
      <c r="AB252" s="72"/>
      <c r="AC252" s="72"/>
      <c r="AD252" s="72"/>
      <c r="AE252" s="9"/>
      <c r="AF252" s="9"/>
      <c r="AH252" s="9"/>
      <c r="AI252" s="9"/>
      <c r="AJ252" s="9"/>
      <c r="AK252" s="9"/>
      <c r="AL252" s="9"/>
      <c r="AM252" s="9"/>
      <c r="AN252" s="9"/>
      <c r="AO252" s="9"/>
      <c r="AP252" s="9"/>
      <c r="AQ252" s="9"/>
      <c r="AR252" s="9"/>
      <c r="AS252" s="9"/>
      <c r="AT252" s="9"/>
      <c r="AU252" s="9"/>
      <c r="AV252" s="9"/>
      <c r="AW252" s="9"/>
      <c r="AX252" s="9"/>
      <c r="AY252" s="9"/>
    </row>
    <row r="253" spans="1:51" ht="12" customHeight="1">
      <c r="A253" s="9"/>
      <c r="B253" s="9"/>
      <c r="C253" s="9"/>
      <c r="D253" s="9"/>
      <c r="E253" s="9"/>
      <c r="F253" s="9"/>
      <c r="G253" s="70"/>
      <c r="H253" s="71"/>
      <c r="I253" s="9"/>
      <c r="J253" s="9"/>
      <c r="K253" s="9"/>
      <c r="L253" s="71"/>
      <c r="M253" s="71"/>
      <c r="N253" s="9"/>
      <c r="O253" s="9"/>
      <c r="P253" s="71"/>
      <c r="Q253" s="71"/>
      <c r="R253" s="9"/>
      <c r="S253" s="72"/>
      <c r="T253" s="72"/>
      <c r="U253" s="72"/>
      <c r="V253" s="9"/>
      <c r="W253" s="9"/>
      <c r="X253" s="9"/>
      <c r="Y253" s="72"/>
      <c r="Z253" s="72"/>
      <c r="AA253" s="9"/>
      <c r="AB253" s="72"/>
      <c r="AC253" s="72"/>
      <c r="AD253" s="72"/>
      <c r="AE253" s="9"/>
      <c r="AF253" s="9"/>
      <c r="AH253" s="9"/>
      <c r="AI253" s="9"/>
      <c r="AJ253" s="9"/>
      <c r="AK253" s="9"/>
      <c r="AL253" s="9"/>
      <c r="AM253" s="9"/>
      <c r="AN253" s="9"/>
      <c r="AO253" s="9"/>
      <c r="AP253" s="9"/>
      <c r="AQ253" s="9"/>
      <c r="AR253" s="9"/>
      <c r="AS253" s="9"/>
      <c r="AT253" s="9"/>
      <c r="AU253" s="9"/>
      <c r="AV253" s="9"/>
      <c r="AW253" s="9"/>
      <c r="AX253" s="9"/>
      <c r="AY253" s="9"/>
    </row>
    <row r="254" spans="1:51" ht="12" customHeight="1">
      <c r="A254" s="9"/>
      <c r="B254" s="9"/>
      <c r="C254" s="9"/>
      <c r="D254" s="9"/>
      <c r="E254" s="9"/>
      <c r="F254" s="9"/>
      <c r="G254" s="70"/>
      <c r="H254" s="71"/>
      <c r="I254" s="9"/>
      <c r="J254" s="9"/>
      <c r="K254" s="9"/>
      <c r="L254" s="71"/>
      <c r="M254" s="71"/>
      <c r="N254" s="9"/>
      <c r="O254" s="9"/>
      <c r="P254" s="71"/>
      <c r="Q254" s="71"/>
      <c r="R254" s="9"/>
      <c r="S254" s="72"/>
      <c r="T254" s="72"/>
      <c r="U254" s="72"/>
      <c r="V254" s="9"/>
      <c r="W254" s="9"/>
      <c r="X254" s="9"/>
      <c r="Y254" s="72"/>
      <c r="Z254" s="72"/>
      <c r="AA254" s="9"/>
      <c r="AB254" s="72"/>
      <c r="AC254" s="72"/>
      <c r="AD254" s="72"/>
      <c r="AE254" s="9"/>
      <c r="AF254" s="9"/>
      <c r="AH254" s="9"/>
      <c r="AI254" s="9"/>
      <c r="AJ254" s="9"/>
      <c r="AK254" s="9"/>
      <c r="AL254" s="9"/>
      <c r="AM254" s="9"/>
      <c r="AN254" s="9"/>
      <c r="AO254" s="9"/>
      <c r="AP254" s="9"/>
      <c r="AQ254" s="9"/>
      <c r="AR254" s="9"/>
      <c r="AS254" s="9"/>
      <c r="AT254" s="9"/>
      <c r="AU254" s="9"/>
      <c r="AV254" s="9"/>
      <c r="AW254" s="9"/>
      <c r="AX254" s="9"/>
      <c r="AY254" s="9"/>
    </row>
    <row r="255" spans="1:51" ht="12" customHeight="1">
      <c r="A255" s="9"/>
      <c r="B255" s="9"/>
      <c r="C255" s="9"/>
      <c r="D255" s="9"/>
      <c r="E255" s="9"/>
      <c r="F255" s="9"/>
      <c r="G255" s="70"/>
      <c r="H255" s="71"/>
      <c r="I255" s="9"/>
      <c r="J255" s="9"/>
      <c r="K255" s="9"/>
      <c r="L255" s="71"/>
      <c r="M255" s="71"/>
      <c r="N255" s="9"/>
      <c r="O255" s="9"/>
      <c r="P255" s="71"/>
      <c r="Q255" s="71"/>
      <c r="R255" s="9"/>
      <c r="S255" s="72"/>
      <c r="T255" s="72"/>
      <c r="U255" s="72"/>
      <c r="V255" s="9"/>
      <c r="W255" s="9"/>
      <c r="X255" s="9"/>
      <c r="Y255" s="72"/>
      <c r="Z255" s="72"/>
      <c r="AA255" s="9"/>
      <c r="AB255" s="72"/>
      <c r="AC255" s="72"/>
      <c r="AD255" s="72"/>
      <c r="AE255" s="9"/>
      <c r="AF255" s="9"/>
      <c r="AH255" s="9"/>
      <c r="AI255" s="9"/>
      <c r="AJ255" s="9"/>
      <c r="AK255" s="9"/>
      <c r="AL255" s="9"/>
      <c r="AM255" s="9"/>
      <c r="AN255" s="9"/>
      <c r="AO255" s="9"/>
      <c r="AP255" s="9"/>
      <c r="AQ255" s="9"/>
      <c r="AR255" s="9"/>
      <c r="AS255" s="9"/>
      <c r="AT255" s="9"/>
      <c r="AU255" s="9"/>
      <c r="AV255" s="9"/>
      <c r="AW255" s="9"/>
      <c r="AX255" s="9"/>
      <c r="AY255" s="9"/>
    </row>
    <row r="256" spans="1:51" ht="12" customHeight="1">
      <c r="A256" s="9"/>
      <c r="B256" s="9"/>
      <c r="C256" s="9"/>
      <c r="D256" s="9"/>
      <c r="E256" s="9"/>
      <c r="F256" s="9"/>
      <c r="G256" s="70"/>
      <c r="H256" s="71"/>
      <c r="I256" s="9"/>
      <c r="J256" s="9"/>
      <c r="K256" s="9"/>
      <c r="L256" s="71"/>
      <c r="M256" s="71"/>
      <c r="N256" s="9"/>
      <c r="O256" s="9"/>
      <c r="P256" s="71"/>
      <c r="Q256" s="71"/>
      <c r="R256" s="9"/>
      <c r="S256" s="72"/>
      <c r="T256" s="72"/>
      <c r="U256" s="72"/>
      <c r="V256" s="9"/>
      <c r="W256" s="9"/>
      <c r="X256" s="9"/>
      <c r="Y256" s="72"/>
      <c r="Z256" s="72"/>
      <c r="AA256" s="9"/>
      <c r="AB256" s="72"/>
      <c r="AC256" s="72"/>
      <c r="AD256" s="72"/>
      <c r="AE256" s="9"/>
      <c r="AF256" s="9"/>
      <c r="AH256" s="9"/>
      <c r="AI256" s="9"/>
      <c r="AJ256" s="9"/>
      <c r="AK256" s="9"/>
      <c r="AL256" s="9"/>
      <c r="AM256" s="9"/>
      <c r="AN256" s="9"/>
      <c r="AO256" s="9"/>
      <c r="AP256" s="9"/>
      <c r="AQ256" s="9"/>
      <c r="AR256" s="9"/>
      <c r="AS256" s="9"/>
      <c r="AT256" s="9"/>
      <c r="AU256" s="9"/>
      <c r="AV256" s="9"/>
      <c r="AW256" s="9"/>
      <c r="AX256" s="9"/>
      <c r="AY256" s="9"/>
    </row>
    <row r="257" spans="1:51" ht="12" customHeight="1">
      <c r="A257" s="9"/>
      <c r="B257" s="9"/>
      <c r="C257" s="9"/>
      <c r="D257" s="9"/>
      <c r="E257" s="9"/>
      <c r="F257" s="9"/>
      <c r="G257" s="70"/>
      <c r="H257" s="71"/>
      <c r="I257" s="9"/>
      <c r="J257" s="9"/>
      <c r="K257" s="9"/>
      <c r="L257" s="71"/>
      <c r="M257" s="71"/>
      <c r="N257" s="9"/>
      <c r="O257" s="9"/>
      <c r="P257" s="71"/>
      <c r="Q257" s="71"/>
      <c r="R257" s="9"/>
      <c r="S257" s="72"/>
      <c r="T257" s="72"/>
      <c r="U257" s="72"/>
      <c r="V257" s="9"/>
      <c r="W257" s="9"/>
      <c r="X257" s="9"/>
      <c r="Y257" s="72"/>
      <c r="Z257" s="72"/>
      <c r="AA257" s="9"/>
      <c r="AB257" s="72"/>
      <c r="AC257" s="72"/>
      <c r="AD257" s="72"/>
      <c r="AE257" s="9"/>
      <c r="AF257" s="9"/>
      <c r="AH257" s="9"/>
      <c r="AI257" s="9"/>
      <c r="AJ257" s="9"/>
      <c r="AK257" s="9"/>
      <c r="AL257" s="9"/>
      <c r="AM257" s="9"/>
      <c r="AN257" s="9"/>
      <c r="AO257" s="9"/>
      <c r="AP257" s="9"/>
      <c r="AQ257" s="9"/>
      <c r="AR257" s="9"/>
      <c r="AS257" s="9"/>
      <c r="AT257" s="9"/>
      <c r="AU257" s="9"/>
      <c r="AV257" s="9"/>
      <c r="AW257" s="9"/>
      <c r="AX257" s="9"/>
      <c r="AY257" s="9"/>
    </row>
    <row r="258" spans="1:51" ht="12" customHeight="1">
      <c r="A258" s="9"/>
      <c r="B258" s="9"/>
      <c r="C258" s="9"/>
      <c r="D258" s="9"/>
      <c r="E258" s="9"/>
      <c r="F258" s="9"/>
      <c r="G258" s="70"/>
      <c r="H258" s="71"/>
      <c r="I258" s="9"/>
      <c r="J258" s="9"/>
      <c r="K258" s="9"/>
      <c r="L258" s="71"/>
      <c r="M258" s="71"/>
      <c r="N258" s="9"/>
      <c r="O258" s="9"/>
      <c r="P258" s="71"/>
      <c r="Q258" s="71"/>
      <c r="R258" s="9"/>
      <c r="S258" s="72"/>
      <c r="T258" s="72"/>
      <c r="U258" s="72"/>
      <c r="V258" s="9"/>
      <c r="W258" s="9"/>
      <c r="X258" s="9"/>
      <c r="Y258" s="72"/>
      <c r="Z258" s="72"/>
      <c r="AA258" s="9"/>
      <c r="AB258" s="72"/>
      <c r="AC258" s="72"/>
      <c r="AD258" s="72"/>
      <c r="AE258" s="9"/>
      <c r="AF258" s="9"/>
      <c r="AH258" s="9"/>
      <c r="AI258" s="9"/>
      <c r="AJ258" s="9"/>
      <c r="AK258" s="9"/>
      <c r="AL258" s="9"/>
      <c r="AM258" s="9"/>
      <c r="AN258" s="9"/>
      <c r="AO258" s="9"/>
      <c r="AP258" s="9"/>
      <c r="AQ258" s="9"/>
      <c r="AR258" s="9"/>
      <c r="AS258" s="9"/>
      <c r="AT258" s="9"/>
      <c r="AU258" s="9"/>
      <c r="AV258" s="9"/>
      <c r="AW258" s="9"/>
      <c r="AX258" s="9"/>
      <c r="AY258" s="9"/>
    </row>
    <row r="259" spans="1:51" ht="12" customHeight="1">
      <c r="A259" s="9"/>
      <c r="B259" s="9"/>
      <c r="C259" s="9"/>
      <c r="D259" s="9"/>
      <c r="E259" s="9"/>
      <c r="F259" s="9"/>
      <c r="G259" s="70"/>
      <c r="H259" s="71"/>
      <c r="I259" s="9"/>
      <c r="J259" s="9"/>
      <c r="K259" s="9"/>
      <c r="L259" s="71"/>
      <c r="M259" s="71"/>
      <c r="N259" s="9"/>
      <c r="O259" s="9"/>
      <c r="P259" s="71"/>
      <c r="Q259" s="71"/>
      <c r="R259" s="9"/>
      <c r="S259" s="72"/>
      <c r="T259" s="72"/>
      <c r="U259" s="72"/>
      <c r="V259" s="9"/>
      <c r="W259" s="9"/>
      <c r="X259" s="9"/>
      <c r="Y259" s="72"/>
      <c r="Z259" s="72"/>
      <c r="AA259" s="9"/>
      <c r="AB259" s="72"/>
      <c r="AC259" s="72"/>
      <c r="AD259" s="72"/>
      <c r="AE259" s="9"/>
      <c r="AF259" s="9"/>
      <c r="AH259" s="9"/>
      <c r="AI259" s="9"/>
      <c r="AJ259" s="9"/>
      <c r="AK259" s="9"/>
      <c r="AL259" s="9"/>
      <c r="AM259" s="9"/>
      <c r="AN259" s="9"/>
      <c r="AO259" s="9"/>
      <c r="AP259" s="9"/>
      <c r="AQ259" s="9"/>
      <c r="AR259" s="9"/>
      <c r="AS259" s="9"/>
      <c r="AT259" s="9"/>
      <c r="AU259" s="9"/>
      <c r="AV259" s="9"/>
      <c r="AW259" s="9"/>
      <c r="AX259" s="9"/>
      <c r="AY259" s="9"/>
    </row>
    <row r="260" spans="1:51" ht="12" customHeight="1">
      <c r="A260" s="9"/>
      <c r="B260" s="9"/>
      <c r="C260" s="9"/>
      <c r="D260" s="9"/>
      <c r="E260" s="9"/>
      <c r="F260" s="9"/>
      <c r="G260" s="70"/>
      <c r="H260" s="71"/>
      <c r="I260" s="9"/>
      <c r="J260" s="9"/>
      <c r="K260" s="9"/>
      <c r="L260" s="71"/>
      <c r="M260" s="71"/>
      <c r="N260" s="9"/>
      <c r="O260" s="9"/>
      <c r="P260" s="71"/>
      <c r="Q260" s="71"/>
      <c r="R260" s="9"/>
      <c r="S260" s="72"/>
      <c r="T260" s="72"/>
      <c r="U260" s="72"/>
      <c r="V260" s="9"/>
      <c r="W260" s="9"/>
      <c r="X260" s="9"/>
      <c r="Y260" s="72"/>
      <c r="Z260" s="72"/>
      <c r="AA260" s="9"/>
      <c r="AB260" s="72"/>
      <c r="AC260" s="72"/>
      <c r="AD260" s="72"/>
      <c r="AE260" s="9"/>
      <c r="AF260" s="9"/>
      <c r="AH260" s="9"/>
      <c r="AI260" s="9"/>
      <c r="AJ260" s="9"/>
      <c r="AK260" s="9"/>
      <c r="AL260" s="9"/>
      <c r="AM260" s="9"/>
      <c r="AN260" s="9"/>
      <c r="AO260" s="9"/>
      <c r="AP260" s="9"/>
      <c r="AQ260" s="9"/>
      <c r="AR260" s="9"/>
      <c r="AS260" s="9"/>
      <c r="AT260" s="9"/>
      <c r="AU260" s="9"/>
      <c r="AV260" s="9"/>
      <c r="AW260" s="9"/>
      <c r="AX260" s="9"/>
      <c r="AY260" s="9"/>
    </row>
    <row r="261" spans="1:51" ht="12" customHeight="1">
      <c r="A261" s="9"/>
      <c r="B261" s="9"/>
      <c r="C261" s="9"/>
      <c r="D261" s="9"/>
      <c r="E261" s="9"/>
      <c r="F261" s="9"/>
      <c r="G261" s="70"/>
      <c r="H261" s="71"/>
      <c r="I261" s="9"/>
      <c r="J261" s="9"/>
      <c r="K261" s="9"/>
      <c r="L261" s="71"/>
      <c r="M261" s="71"/>
      <c r="N261" s="9"/>
      <c r="O261" s="9"/>
      <c r="P261" s="71"/>
      <c r="Q261" s="71"/>
      <c r="R261" s="9"/>
      <c r="S261" s="72"/>
      <c r="T261" s="72"/>
      <c r="U261" s="72"/>
      <c r="V261" s="9"/>
      <c r="W261" s="9"/>
      <c r="X261" s="9"/>
      <c r="Y261" s="72"/>
      <c r="Z261" s="72"/>
      <c r="AA261" s="9"/>
      <c r="AB261" s="72"/>
      <c r="AC261" s="72"/>
      <c r="AD261" s="72"/>
      <c r="AE261" s="9"/>
      <c r="AF261" s="9"/>
      <c r="AH261" s="9"/>
      <c r="AI261" s="9"/>
      <c r="AJ261" s="9"/>
      <c r="AK261" s="9"/>
      <c r="AL261" s="9"/>
      <c r="AM261" s="9"/>
      <c r="AN261" s="9"/>
      <c r="AO261" s="9"/>
      <c r="AP261" s="9"/>
      <c r="AQ261" s="9"/>
      <c r="AR261" s="9"/>
      <c r="AS261" s="9"/>
      <c r="AT261" s="9"/>
      <c r="AU261" s="9"/>
      <c r="AV261" s="9"/>
      <c r="AW261" s="9"/>
      <c r="AX261" s="9"/>
      <c r="AY261" s="9"/>
    </row>
    <row r="262" spans="1:51" ht="12" customHeight="1">
      <c r="A262" s="9"/>
      <c r="B262" s="9"/>
      <c r="C262" s="9"/>
      <c r="D262" s="9"/>
      <c r="E262" s="9"/>
      <c r="F262" s="9"/>
      <c r="G262" s="70"/>
      <c r="H262" s="71"/>
      <c r="I262" s="9"/>
      <c r="J262" s="9"/>
      <c r="K262" s="9"/>
      <c r="L262" s="71"/>
      <c r="M262" s="71"/>
      <c r="N262" s="9"/>
      <c r="O262" s="9"/>
      <c r="P262" s="71"/>
      <c r="Q262" s="71"/>
      <c r="R262" s="9"/>
      <c r="S262" s="72"/>
      <c r="T262" s="72"/>
      <c r="U262" s="72"/>
      <c r="V262" s="9"/>
      <c r="W262" s="9"/>
      <c r="X262" s="9"/>
      <c r="Y262" s="72"/>
      <c r="Z262" s="72"/>
      <c r="AA262" s="9"/>
      <c r="AB262" s="72"/>
      <c r="AC262" s="72"/>
      <c r="AD262" s="72"/>
      <c r="AE262" s="9"/>
      <c r="AF262" s="9"/>
      <c r="AH262" s="9"/>
      <c r="AI262" s="9"/>
      <c r="AJ262" s="9"/>
      <c r="AK262" s="9"/>
      <c r="AL262" s="9"/>
      <c r="AM262" s="9"/>
      <c r="AN262" s="9"/>
      <c r="AO262" s="9"/>
      <c r="AP262" s="9"/>
      <c r="AQ262" s="9"/>
      <c r="AR262" s="9"/>
      <c r="AS262" s="9"/>
      <c r="AT262" s="9"/>
      <c r="AU262" s="9"/>
      <c r="AV262" s="9"/>
      <c r="AW262" s="9"/>
      <c r="AX262" s="9"/>
      <c r="AY262" s="9"/>
    </row>
    <row r="263" spans="1:51" ht="12" customHeight="1">
      <c r="A263" s="9"/>
      <c r="B263" s="9"/>
      <c r="C263" s="9"/>
      <c r="D263" s="9"/>
      <c r="E263" s="9"/>
      <c r="F263" s="9"/>
      <c r="G263" s="70"/>
      <c r="H263" s="71"/>
      <c r="I263" s="9"/>
      <c r="J263" s="9"/>
      <c r="K263" s="9"/>
      <c r="L263" s="71"/>
      <c r="M263" s="71"/>
      <c r="N263" s="9"/>
      <c r="O263" s="9"/>
      <c r="P263" s="71"/>
      <c r="Q263" s="71"/>
      <c r="R263" s="9"/>
      <c r="S263" s="72"/>
      <c r="T263" s="72"/>
      <c r="U263" s="72"/>
      <c r="V263" s="9"/>
      <c r="W263" s="9"/>
      <c r="X263" s="9"/>
      <c r="Y263" s="72"/>
      <c r="Z263" s="72"/>
      <c r="AA263" s="9"/>
      <c r="AB263" s="72"/>
      <c r="AC263" s="72"/>
      <c r="AD263" s="72"/>
      <c r="AE263" s="9"/>
      <c r="AF263" s="9"/>
      <c r="AH263" s="9"/>
      <c r="AI263" s="9"/>
      <c r="AJ263" s="9"/>
      <c r="AK263" s="9"/>
      <c r="AL263" s="9"/>
      <c r="AM263" s="9"/>
      <c r="AN263" s="9"/>
      <c r="AO263" s="9"/>
      <c r="AP263" s="9"/>
      <c r="AQ263" s="9"/>
      <c r="AR263" s="9"/>
      <c r="AS263" s="9"/>
      <c r="AT263" s="9"/>
      <c r="AU263" s="9"/>
      <c r="AV263" s="9"/>
      <c r="AW263" s="9"/>
      <c r="AX263" s="9"/>
      <c r="AY263" s="9"/>
    </row>
    <row r="264" spans="1:51" ht="12" customHeight="1">
      <c r="A264" s="9"/>
      <c r="B264" s="9"/>
      <c r="C264" s="9"/>
      <c r="D264" s="9"/>
      <c r="E264" s="9"/>
      <c r="F264" s="9"/>
      <c r="G264" s="70"/>
      <c r="H264" s="71"/>
      <c r="I264" s="9"/>
      <c r="J264" s="9"/>
      <c r="K264" s="9"/>
      <c r="L264" s="71"/>
      <c r="M264" s="71"/>
      <c r="N264" s="9"/>
      <c r="O264" s="9"/>
      <c r="P264" s="71"/>
      <c r="Q264" s="71"/>
      <c r="R264" s="9"/>
      <c r="S264" s="72"/>
      <c r="T264" s="72"/>
      <c r="U264" s="72"/>
      <c r="V264" s="9"/>
      <c r="W264" s="9"/>
      <c r="X264" s="9"/>
      <c r="Y264" s="72"/>
      <c r="Z264" s="72"/>
      <c r="AA264" s="9"/>
      <c r="AB264" s="72"/>
      <c r="AC264" s="72"/>
      <c r="AD264" s="72"/>
      <c r="AE264" s="9"/>
      <c r="AF264" s="9"/>
      <c r="AH264" s="9"/>
      <c r="AI264" s="9"/>
      <c r="AJ264" s="9"/>
      <c r="AK264" s="9"/>
      <c r="AL264" s="9"/>
      <c r="AM264" s="9"/>
      <c r="AN264" s="9"/>
      <c r="AO264" s="9"/>
      <c r="AP264" s="9"/>
      <c r="AQ264" s="9"/>
      <c r="AR264" s="9"/>
      <c r="AS264" s="9"/>
      <c r="AT264" s="9"/>
      <c r="AU264" s="9"/>
      <c r="AV264" s="9"/>
      <c r="AW264" s="9"/>
      <c r="AX264" s="9"/>
      <c r="AY264" s="9"/>
    </row>
    <row r="265" spans="1:51" ht="12" customHeight="1">
      <c r="A265" s="9"/>
      <c r="B265" s="9"/>
      <c r="C265" s="9"/>
      <c r="D265" s="9"/>
      <c r="E265" s="9"/>
      <c r="F265" s="9"/>
      <c r="G265" s="70"/>
      <c r="H265" s="71"/>
      <c r="I265" s="9"/>
      <c r="J265" s="9"/>
      <c r="K265" s="9"/>
      <c r="L265" s="71"/>
      <c r="M265" s="71"/>
      <c r="N265" s="9"/>
      <c r="O265" s="9"/>
      <c r="P265" s="71"/>
      <c r="Q265" s="71"/>
      <c r="R265" s="9"/>
      <c r="S265" s="72"/>
      <c r="T265" s="72"/>
      <c r="U265" s="72"/>
      <c r="V265" s="9"/>
      <c r="W265" s="9"/>
      <c r="X265" s="9"/>
      <c r="Y265" s="72"/>
      <c r="Z265" s="72"/>
      <c r="AA265" s="9"/>
      <c r="AB265" s="72"/>
      <c r="AC265" s="72"/>
      <c r="AD265" s="72"/>
      <c r="AE265" s="9"/>
      <c r="AF265" s="9"/>
      <c r="AH265" s="9"/>
      <c r="AI265" s="9"/>
      <c r="AJ265" s="9"/>
      <c r="AK265" s="9"/>
      <c r="AL265" s="9"/>
      <c r="AM265" s="9"/>
      <c r="AN265" s="9"/>
      <c r="AO265" s="9"/>
      <c r="AP265" s="9"/>
      <c r="AQ265" s="9"/>
      <c r="AR265" s="9"/>
      <c r="AS265" s="9"/>
      <c r="AT265" s="9"/>
      <c r="AU265" s="9"/>
      <c r="AV265" s="9"/>
      <c r="AW265" s="9"/>
      <c r="AX265" s="9"/>
      <c r="AY265" s="9"/>
    </row>
    <row r="266" spans="1:51" ht="12" customHeight="1">
      <c r="A266" s="9"/>
      <c r="B266" s="9"/>
      <c r="C266" s="9"/>
      <c r="D266" s="9"/>
      <c r="E266" s="9"/>
      <c r="F266" s="9"/>
      <c r="G266" s="70"/>
      <c r="H266" s="71"/>
      <c r="I266" s="9"/>
      <c r="J266" s="9"/>
      <c r="K266" s="9"/>
      <c r="L266" s="71"/>
      <c r="M266" s="71"/>
      <c r="N266" s="9"/>
      <c r="O266" s="9"/>
      <c r="P266" s="71"/>
      <c r="Q266" s="71"/>
      <c r="R266" s="9"/>
      <c r="S266" s="72"/>
      <c r="T266" s="72"/>
      <c r="U266" s="72"/>
      <c r="V266" s="9"/>
      <c r="W266" s="9"/>
      <c r="X266" s="9"/>
      <c r="Y266" s="72"/>
      <c r="Z266" s="72"/>
      <c r="AA266" s="9"/>
      <c r="AB266" s="72"/>
      <c r="AC266" s="72"/>
      <c r="AD266" s="72"/>
      <c r="AE266" s="9"/>
      <c r="AF266" s="9"/>
      <c r="AH266" s="9"/>
      <c r="AI266" s="9"/>
      <c r="AJ266" s="9"/>
      <c r="AK266" s="9"/>
      <c r="AL266" s="9"/>
      <c r="AM266" s="9"/>
      <c r="AN266" s="9"/>
      <c r="AO266" s="9"/>
      <c r="AP266" s="9"/>
      <c r="AQ266" s="9"/>
      <c r="AR266" s="9"/>
      <c r="AS266" s="9"/>
      <c r="AT266" s="9"/>
      <c r="AU266" s="9"/>
      <c r="AV266" s="9"/>
      <c r="AW266" s="9"/>
      <c r="AX266" s="9"/>
      <c r="AY266" s="9"/>
    </row>
    <row r="267" spans="1:51" ht="12" customHeight="1">
      <c r="A267" s="9"/>
      <c r="B267" s="9"/>
      <c r="C267" s="9"/>
      <c r="D267" s="9"/>
      <c r="E267" s="9"/>
      <c r="F267" s="9"/>
      <c r="G267" s="70"/>
      <c r="H267" s="71"/>
      <c r="I267" s="9"/>
      <c r="J267" s="9"/>
      <c r="K267" s="9"/>
      <c r="L267" s="71"/>
      <c r="M267" s="71"/>
      <c r="N267" s="9"/>
      <c r="O267" s="9"/>
      <c r="P267" s="71"/>
      <c r="Q267" s="71"/>
      <c r="R267" s="9"/>
      <c r="S267" s="72"/>
      <c r="T267" s="72"/>
      <c r="U267" s="72"/>
      <c r="V267" s="9"/>
      <c r="W267" s="9"/>
      <c r="X267" s="9"/>
      <c r="Y267" s="72"/>
      <c r="Z267" s="72"/>
      <c r="AA267" s="9"/>
      <c r="AB267" s="72"/>
      <c r="AC267" s="72"/>
      <c r="AD267" s="72"/>
      <c r="AE267" s="9"/>
      <c r="AF267" s="9"/>
      <c r="AH267" s="9"/>
      <c r="AI267" s="9"/>
      <c r="AJ267" s="9"/>
      <c r="AK267" s="9"/>
      <c r="AL267" s="9"/>
      <c r="AM267" s="9"/>
      <c r="AN267" s="9"/>
      <c r="AO267" s="9"/>
      <c r="AP267" s="9"/>
      <c r="AQ267" s="9"/>
      <c r="AR267" s="9"/>
      <c r="AS267" s="9"/>
      <c r="AT267" s="9"/>
      <c r="AU267" s="9"/>
      <c r="AV267" s="9"/>
      <c r="AW267" s="9"/>
      <c r="AX267" s="9"/>
      <c r="AY267" s="9"/>
    </row>
    <row r="268" spans="1:51" ht="12" customHeight="1">
      <c r="A268" s="9"/>
      <c r="B268" s="9"/>
      <c r="C268" s="9"/>
      <c r="D268" s="9"/>
      <c r="E268" s="9"/>
      <c r="F268" s="9"/>
      <c r="G268" s="70"/>
      <c r="H268" s="71"/>
      <c r="I268" s="9"/>
      <c r="J268" s="9"/>
      <c r="K268" s="9"/>
      <c r="L268" s="71"/>
      <c r="M268" s="71"/>
      <c r="N268" s="9"/>
      <c r="O268" s="9"/>
      <c r="P268" s="71"/>
      <c r="Q268" s="71"/>
      <c r="R268" s="9"/>
      <c r="S268" s="72"/>
      <c r="T268" s="72"/>
      <c r="U268" s="72"/>
      <c r="V268" s="9"/>
      <c r="W268" s="9"/>
      <c r="X268" s="9"/>
      <c r="Y268" s="72"/>
      <c r="Z268" s="72"/>
      <c r="AA268" s="9"/>
      <c r="AB268" s="72"/>
      <c r="AC268" s="72"/>
      <c r="AD268" s="72"/>
      <c r="AE268" s="9"/>
      <c r="AF268" s="9"/>
      <c r="AH268" s="9"/>
      <c r="AI268" s="9"/>
      <c r="AJ268" s="9"/>
      <c r="AK268" s="9"/>
      <c r="AL268" s="9"/>
      <c r="AM268" s="9"/>
      <c r="AN268" s="9"/>
      <c r="AO268" s="9"/>
      <c r="AP268" s="9"/>
      <c r="AQ268" s="9"/>
      <c r="AR268" s="9"/>
      <c r="AS268" s="9"/>
      <c r="AT268" s="9"/>
      <c r="AU268" s="9"/>
      <c r="AV268" s="9"/>
      <c r="AW268" s="9"/>
      <c r="AX268" s="9"/>
      <c r="AY268" s="9"/>
    </row>
    <row r="269" spans="1:51" ht="12" customHeight="1">
      <c r="A269" s="9"/>
      <c r="B269" s="9"/>
      <c r="C269" s="9"/>
      <c r="D269" s="9"/>
      <c r="E269" s="9"/>
      <c r="F269" s="9"/>
      <c r="G269" s="70"/>
      <c r="H269" s="71"/>
      <c r="I269" s="9"/>
      <c r="J269" s="9"/>
      <c r="K269" s="9"/>
      <c r="L269" s="71"/>
      <c r="M269" s="71"/>
      <c r="N269" s="9"/>
      <c r="O269" s="9"/>
      <c r="P269" s="71"/>
      <c r="Q269" s="71"/>
      <c r="R269" s="9"/>
      <c r="S269" s="72"/>
      <c r="T269" s="72"/>
      <c r="U269" s="72"/>
      <c r="V269" s="9"/>
      <c r="W269" s="9"/>
      <c r="X269" s="9"/>
      <c r="Y269" s="72"/>
      <c r="Z269" s="72"/>
      <c r="AA269" s="9"/>
      <c r="AB269" s="72"/>
      <c r="AC269" s="72"/>
      <c r="AD269" s="72"/>
      <c r="AE269" s="9"/>
      <c r="AF269" s="9"/>
      <c r="AH269" s="9"/>
      <c r="AI269" s="9"/>
      <c r="AJ269" s="9"/>
      <c r="AK269" s="9"/>
      <c r="AL269" s="9"/>
      <c r="AM269" s="9"/>
      <c r="AN269" s="9"/>
      <c r="AO269" s="9"/>
      <c r="AP269" s="9"/>
      <c r="AQ269" s="9"/>
      <c r="AR269" s="9"/>
      <c r="AS269" s="9"/>
      <c r="AT269" s="9"/>
      <c r="AU269" s="9"/>
      <c r="AV269" s="9"/>
      <c r="AW269" s="9"/>
      <c r="AX269" s="9"/>
      <c r="AY269" s="9"/>
    </row>
    <row r="270" spans="1:51" ht="12" customHeight="1">
      <c r="A270" s="9"/>
      <c r="B270" s="9"/>
      <c r="C270" s="9"/>
      <c r="D270" s="9"/>
      <c r="E270" s="9"/>
      <c r="F270" s="9"/>
      <c r="G270" s="70"/>
      <c r="H270" s="71"/>
      <c r="I270" s="9"/>
      <c r="J270" s="9"/>
      <c r="K270" s="9"/>
      <c r="L270" s="71"/>
      <c r="M270" s="71"/>
      <c r="N270" s="9"/>
      <c r="O270" s="9"/>
      <c r="P270" s="71"/>
      <c r="Q270" s="71"/>
      <c r="R270" s="9"/>
      <c r="S270" s="72"/>
      <c r="T270" s="72"/>
      <c r="U270" s="72"/>
      <c r="V270" s="9"/>
      <c r="W270" s="9"/>
      <c r="X270" s="9"/>
      <c r="Y270" s="72"/>
      <c r="Z270" s="72"/>
      <c r="AA270" s="9"/>
      <c r="AB270" s="72"/>
      <c r="AC270" s="72"/>
      <c r="AD270" s="72"/>
      <c r="AE270" s="9"/>
      <c r="AF270" s="9"/>
      <c r="AH270" s="9"/>
      <c r="AI270" s="9"/>
      <c r="AJ270" s="9"/>
      <c r="AK270" s="9"/>
      <c r="AL270" s="9"/>
      <c r="AM270" s="9"/>
      <c r="AN270" s="9"/>
      <c r="AO270" s="9"/>
      <c r="AP270" s="9"/>
      <c r="AQ270" s="9"/>
      <c r="AR270" s="9"/>
      <c r="AS270" s="9"/>
      <c r="AT270" s="9"/>
      <c r="AU270" s="9"/>
      <c r="AV270" s="9"/>
      <c r="AW270" s="9"/>
      <c r="AX270" s="9"/>
      <c r="AY270" s="9"/>
    </row>
    <row r="271" spans="1:51" ht="12" customHeight="1">
      <c r="A271" s="9"/>
      <c r="B271" s="9"/>
      <c r="C271" s="9"/>
      <c r="D271" s="9"/>
      <c r="E271" s="9"/>
      <c r="F271" s="9"/>
      <c r="G271" s="70"/>
      <c r="H271" s="71"/>
      <c r="I271" s="9"/>
      <c r="J271" s="9"/>
      <c r="K271" s="9"/>
      <c r="L271" s="71"/>
      <c r="M271" s="71"/>
      <c r="N271" s="9"/>
      <c r="O271" s="9"/>
      <c r="P271" s="71"/>
      <c r="Q271" s="71"/>
      <c r="R271" s="9"/>
      <c r="S271" s="72"/>
      <c r="T271" s="72"/>
      <c r="U271" s="72"/>
      <c r="V271" s="9"/>
      <c r="W271" s="9"/>
      <c r="X271" s="9"/>
      <c r="Y271" s="72"/>
      <c r="Z271" s="72"/>
      <c r="AA271" s="9"/>
      <c r="AB271" s="72"/>
      <c r="AC271" s="72"/>
      <c r="AD271" s="72"/>
      <c r="AE271" s="9"/>
      <c r="AF271" s="9"/>
      <c r="AH271" s="9"/>
      <c r="AI271" s="9"/>
      <c r="AJ271" s="9"/>
      <c r="AK271" s="9"/>
      <c r="AL271" s="9"/>
      <c r="AM271" s="9"/>
      <c r="AN271" s="9"/>
      <c r="AO271" s="9"/>
      <c r="AP271" s="9"/>
      <c r="AQ271" s="9"/>
      <c r="AR271" s="9"/>
      <c r="AS271" s="9"/>
      <c r="AT271" s="9"/>
      <c r="AU271" s="9"/>
      <c r="AV271" s="9"/>
      <c r="AW271" s="9"/>
      <c r="AX271" s="9"/>
      <c r="AY271" s="9"/>
    </row>
    <row r="272" spans="1:51" ht="12" customHeight="1">
      <c r="A272" s="9"/>
      <c r="B272" s="9"/>
      <c r="C272" s="9"/>
      <c r="D272" s="9"/>
      <c r="E272" s="9"/>
      <c r="F272" s="9"/>
      <c r="G272" s="70"/>
      <c r="H272" s="71"/>
      <c r="I272" s="9"/>
      <c r="J272" s="9"/>
      <c r="K272" s="9"/>
      <c r="L272" s="71"/>
      <c r="M272" s="71"/>
      <c r="N272" s="9"/>
      <c r="O272" s="9"/>
      <c r="P272" s="71"/>
      <c r="Q272" s="71"/>
      <c r="R272" s="9"/>
      <c r="S272" s="72"/>
      <c r="T272" s="72"/>
      <c r="U272" s="72"/>
      <c r="V272" s="9"/>
      <c r="W272" s="9"/>
      <c r="X272" s="9"/>
      <c r="Y272" s="72"/>
      <c r="Z272" s="72"/>
      <c r="AA272" s="9"/>
      <c r="AB272" s="72"/>
      <c r="AC272" s="72"/>
      <c r="AD272" s="72"/>
      <c r="AE272" s="9"/>
      <c r="AF272" s="9"/>
      <c r="AH272" s="9"/>
      <c r="AI272" s="9"/>
      <c r="AJ272" s="9"/>
      <c r="AK272" s="9"/>
      <c r="AL272" s="9"/>
      <c r="AM272" s="9"/>
      <c r="AN272" s="9"/>
      <c r="AO272" s="9"/>
      <c r="AP272" s="9"/>
      <c r="AQ272" s="9"/>
      <c r="AR272" s="9"/>
      <c r="AS272" s="9"/>
      <c r="AT272" s="9"/>
      <c r="AU272" s="9"/>
      <c r="AV272" s="9"/>
      <c r="AW272" s="9"/>
      <c r="AX272" s="9"/>
      <c r="AY272" s="9"/>
    </row>
    <row r="273" spans="1:51" ht="12" customHeight="1">
      <c r="A273" s="9"/>
      <c r="B273" s="9"/>
      <c r="C273" s="9"/>
      <c r="D273" s="9"/>
      <c r="E273" s="9"/>
      <c r="F273" s="9"/>
      <c r="G273" s="70"/>
      <c r="H273" s="71"/>
      <c r="I273" s="9"/>
      <c r="J273" s="9"/>
      <c r="K273" s="9"/>
      <c r="L273" s="71"/>
      <c r="M273" s="71"/>
      <c r="N273" s="9"/>
      <c r="O273" s="9"/>
      <c r="P273" s="71"/>
      <c r="Q273" s="71"/>
      <c r="R273" s="9"/>
      <c r="S273" s="72"/>
      <c r="T273" s="72"/>
      <c r="U273" s="72"/>
      <c r="V273" s="9"/>
      <c r="W273" s="9"/>
      <c r="X273" s="9"/>
      <c r="Y273" s="72"/>
      <c r="Z273" s="72"/>
      <c r="AA273" s="9"/>
      <c r="AB273" s="72"/>
      <c r="AC273" s="72"/>
      <c r="AD273" s="72"/>
      <c r="AE273" s="9"/>
      <c r="AF273" s="9"/>
      <c r="AH273" s="9"/>
      <c r="AI273" s="9"/>
      <c r="AJ273" s="9"/>
      <c r="AK273" s="9"/>
      <c r="AL273" s="9"/>
      <c r="AM273" s="9"/>
      <c r="AN273" s="9"/>
      <c r="AO273" s="9"/>
      <c r="AP273" s="9"/>
      <c r="AQ273" s="9"/>
      <c r="AR273" s="9"/>
      <c r="AS273" s="9"/>
      <c r="AT273" s="9"/>
      <c r="AU273" s="9"/>
      <c r="AV273" s="9"/>
      <c r="AW273" s="9"/>
      <c r="AX273" s="9"/>
      <c r="AY273" s="9"/>
    </row>
    <row r="274" spans="1:51" ht="12" customHeight="1">
      <c r="A274" s="9"/>
      <c r="B274" s="9"/>
      <c r="C274" s="9"/>
      <c r="D274" s="9"/>
      <c r="E274" s="9"/>
      <c r="F274" s="9"/>
      <c r="G274" s="70"/>
      <c r="H274" s="71"/>
      <c r="I274" s="9"/>
      <c r="J274" s="9"/>
      <c r="K274" s="9"/>
      <c r="L274" s="71"/>
      <c r="M274" s="71"/>
      <c r="N274" s="9"/>
      <c r="O274" s="9"/>
      <c r="P274" s="71"/>
      <c r="Q274" s="71"/>
      <c r="R274" s="9"/>
      <c r="S274" s="72"/>
      <c r="T274" s="72"/>
      <c r="U274" s="72"/>
      <c r="V274" s="9"/>
      <c r="W274" s="9"/>
      <c r="X274" s="9"/>
      <c r="Y274" s="72"/>
      <c r="Z274" s="72"/>
      <c r="AA274" s="9"/>
      <c r="AB274" s="72"/>
      <c r="AC274" s="72"/>
      <c r="AD274" s="72"/>
      <c r="AE274" s="9"/>
      <c r="AF274" s="9"/>
      <c r="AH274" s="9"/>
      <c r="AI274" s="9"/>
      <c r="AJ274" s="9"/>
      <c r="AK274" s="9"/>
      <c r="AL274" s="9"/>
      <c r="AM274" s="9"/>
      <c r="AN274" s="9"/>
      <c r="AO274" s="9"/>
      <c r="AP274" s="9"/>
      <c r="AQ274" s="9"/>
      <c r="AR274" s="9"/>
      <c r="AS274" s="9"/>
      <c r="AT274" s="9"/>
      <c r="AU274" s="9"/>
      <c r="AV274" s="9"/>
      <c r="AW274" s="9"/>
      <c r="AX274" s="9"/>
      <c r="AY274" s="9"/>
    </row>
    <row r="275" spans="1:51" ht="12" customHeight="1">
      <c r="A275" s="9"/>
      <c r="B275" s="9"/>
      <c r="C275" s="9"/>
      <c r="D275" s="9"/>
      <c r="E275" s="9"/>
      <c r="F275" s="9"/>
      <c r="G275" s="70"/>
      <c r="H275" s="71"/>
      <c r="I275" s="9"/>
      <c r="J275" s="9"/>
      <c r="K275" s="9"/>
      <c r="L275" s="71"/>
      <c r="M275" s="71"/>
      <c r="N275" s="9"/>
      <c r="O275" s="9"/>
      <c r="P275" s="71"/>
      <c r="Q275" s="71"/>
      <c r="R275" s="9"/>
      <c r="S275" s="72"/>
      <c r="T275" s="72"/>
      <c r="U275" s="72"/>
      <c r="V275" s="9"/>
      <c r="W275" s="9"/>
      <c r="X275" s="9"/>
      <c r="Y275" s="72"/>
      <c r="Z275" s="72"/>
      <c r="AA275" s="9"/>
      <c r="AB275" s="72"/>
      <c r="AC275" s="72"/>
      <c r="AD275" s="72"/>
      <c r="AE275" s="9"/>
      <c r="AF275" s="9"/>
      <c r="AH275" s="9"/>
      <c r="AI275" s="9"/>
      <c r="AJ275" s="9"/>
      <c r="AK275" s="9"/>
      <c r="AL275" s="9"/>
      <c r="AM275" s="9"/>
      <c r="AN275" s="9"/>
      <c r="AO275" s="9"/>
      <c r="AP275" s="9"/>
      <c r="AQ275" s="9"/>
      <c r="AR275" s="9"/>
      <c r="AS275" s="9"/>
      <c r="AT275" s="9"/>
      <c r="AU275" s="9"/>
      <c r="AV275" s="9"/>
      <c r="AW275" s="9"/>
      <c r="AX275" s="9"/>
      <c r="AY275" s="9"/>
    </row>
    <row r="276" spans="1:51" ht="12" customHeight="1">
      <c r="A276" s="9"/>
      <c r="B276" s="9"/>
      <c r="C276" s="9"/>
      <c r="D276" s="9"/>
      <c r="E276" s="9"/>
      <c r="F276" s="9"/>
      <c r="G276" s="70"/>
      <c r="H276" s="71"/>
      <c r="I276" s="9"/>
      <c r="J276" s="9"/>
      <c r="K276" s="9"/>
      <c r="L276" s="71"/>
      <c r="M276" s="71"/>
      <c r="N276" s="9"/>
      <c r="O276" s="9"/>
      <c r="P276" s="71"/>
      <c r="Q276" s="71"/>
      <c r="R276" s="9"/>
      <c r="S276" s="72"/>
      <c r="T276" s="72"/>
      <c r="U276" s="72"/>
      <c r="V276" s="9"/>
      <c r="W276" s="9"/>
      <c r="X276" s="9"/>
      <c r="Y276" s="72"/>
      <c r="Z276" s="72"/>
      <c r="AA276" s="9"/>
      <c r="AB276" s="72"/>
      <c r="AC276" s="72"/>
      <c r="AD276" s="72"/>
      <c r="AE276" s="9"/>
      <c r="AF276" s="9"/>
      <c r="AH276" s="9"/>
      <c r="AI276" s="9"/>
      <c r="AJ276" s="9"/>
      <c r="AK276" s="9"/>
      <c r="AL276" s="9"/>
      <c r="AM276" s="9"/>
      <c r="AN276" s="9"/>
      <c r="AO276" s="9"/>
      <c r="AP276" s="9"/>
      <c r="AQ276" s="9"/>
      <c r="AR276" s="9"/>
      <c r="AS276" s="9"/>
      <c r="AT276" s="9"/>
      <c r="AU276" s="9"/>
      <c r="AV276" s="9"/>
      <c r="AW276" s="9"/>
      <c r="AX276" s="9"/>
      <c r="AY276" s="9"/>
    </row>
    <row r="277" spans="1:51" ht="12" customHeight="1">
      <c r="A277" s="9"/>
      <c r="B277" s="9"/>
      <c r="C277" s="9"/>
      <c r="D277" s="9"/>
      <c r="E277" s="9"/>
      <c r="F277" s="9"/>
      <c r="G277" s="70"/>
      <c r="H277" s="71"/>
      <c r="I277" s="9"/>
      <c r="J277" s="9"/>
      <c r="K277" s="9"/>
      <c r="L277" s="71"/>
      <c r="M277" s="71"/>
      <c r="N277" s="9"/>
      <c r="O277" s="9"/>
      <c r="P277" s="71"/>
      <c r="Q277" s="71"/>
      <c r="R277" s="9"/>
      <c r="S277" s="72"/>
      <c r="T277" s="72"/>
      <c r="U277" s="72"/>
      <c r="V277" s="9"/>
      <c r="W277" s="9"/>
      <c r="X277" s="9"/>
      <c r="Y277" s="72"/>
      <c r="Z277" s="72"/>
      <c r="AA277" s="9"/>
      <c r="AB277" s="72"/>
      <c r="AC277" s="72"/>
      <c r="AD277" s="72"/>
      <c r="AE277" s="9"/>
      <c r="AF277" s="9"/>
      <c r="AH277" s="9"/>
      <c r="AI277" s="9"/>
      <c r="AJ277" s="9"/>
      <c r="AK277" s="9"/>
      <c r="AL277" s="9"/>
      <c r="AM277" s="9"/>
      <c r="AN277" s="9"/>
      <c r="AO277" s="9"/>
      <c r="AP277" s="9"/>
      <c r="AQ277" s="9"/>
      <c r="AR277" s="9"/>
      <c r="AS277" s="9"/>
      <c r="AT277" s="9"/>
      <c r="AU277" s="9"/>
      <c r="AV277" s="9"/>
      <c r="AW277" s="9"/>
      <c r="AX277" s="9"/>
      <c r="AY277" s="9"/>
    </row>
    <row r="278" spans="1:51" ht="12" customHeight="1">
      <c r="A278" s="9"/>
      <c r="B278" s="9"/>
      <c r="C278" s="9"/>
      <c r="D278" s="9"/>
      <c r="E278" s="9"/>
      <c r="F278" s="9"/>
      <c r="G278" s="70"/>
      <c r="H278" s="71"/>
      <c r="I278" s="9"/>
      <c r="J278" s="9"/>
      <c r="K278" s="9"/>
      <c r="L278" s="71"/>
      <c r="M278" s="71"/>
      <c r="N278" s="9"/>
      <c r="O278" s="9"/>
      <c r="P278" s="71"/>
      <c r="Q278" s="71"/>
      <c r="R278" s="9"/>
      <c r="S278" s="72"/>
      <c r="T278" s="72"/>
      <c r="U278" s="72"/>
      <c r="V278" s="9"/>
      <c r="W278" s="9"/>
      <c r="X278" s="9"/>
      <c r="Y278" s="72"/>
      <c r="Z278" s="72"/>
      <c r="AA278" s="9"/>
      <c r="AB278" s="72"/>
      <c r="AC278" s="72"/>
      <c r="AD278" s="72"/>
      <c r="AE278" s="9"/>
      <c r="AF278" s="9"/>
      <c r="AH278" s="9"/>
      <c r="AI278" s="9"/>
      <c r="AJ278" s="9"/>
      <c r="AK278" s="9"/>
      <c r="AL278" s="9"/>
      <c r="AM278" s="9"/>
      <c r="AN278" s="9"/>
      <c r="AO278" s="9"/>
      <c r="AP278" s="9"/>
      <c r="AQ278" s="9"/>
      <c r="AR278" s="9"/>
      <c r="AS278" s="9"/>
      <c r="AT278" s="9"/>
      <c r="AU278" s="9"/>
      <c r="AV278" s="9"/>
      <c r="AW278" s="9"/>
      <c r="AX278" s="9"/>
      <c r="AY278" s="9"/>
    </row>
    <row r="279" spans="1:51" ht="12" customHeight="1">
      <c r="A279" s="9"/>
      <c r="B279" s="9"/>
      <c r="C279" s="9"/>
      <c r="D279" s="9"/>
      <c r="E279" s="9"/>
      <c r="F279" s="9"/>
      <c r="G279" s="70"/>
      <c r="H279" s="71"/>
      <c r="I279" s="9"/>
      <c r="J279" s="9"/>
      <c r="K279" s="9"/>
      <c r="L279" s="71"/>
      <c r="M279" s="71"/>
      <c r="N279" s="9"/>
      <c r="O279" s="9"/>
      <c r="P279" s="71"/>
      <c r="Q279" s="71"/>
      <c r="R279" s="9"/>
      <c r="S279" s="72"/>
      <c r="T279" s="72"/>
      <c r="U279" s="72"/>
      <c r="V279" s="9"/>
      <c r="W279" s="9"/>
      <c r="X279" s="9"/>
      <c r="Y279" s="72"/>
      <c r="Z279" s="72"/>
      <c r="AA279" s="9"/>
      <c r="AB279" s="72"/>
      <c r="AC279" s="72"/>
      <c r="AD279" s="72"/>
      <c r="AE279" s="9"/>
      <c r="AF279" s="9"/>
      <c r="AH279" s="9"/>
      <c r="AI279" s="9"/>
      <c r="AJ279" s="9"/>
      <c r="AK279" s="9"/>
      <c r="AL279" s="9"/>
      <c r="AM279" s="9"/>
      <c r="AN279" s="9"/>
      <c r="AO279" s="9"/>
      <c r="AP279" s="9"/>
      <c r="AQ279" s="9"/>
      <c r="AR279" s="9"/>
      <c r="AS279" s="9"/>
      <c r="AT279" s="9"/>
      <c r="AU279" s="9"/>
      <c r="AV279" s="9"/>
      <c r="AW279" s="9"/>
      <c r="AX279" s="9"/>
      <c r="AY279" s="9"/>
    </row>
    <row r="280" spans="1:51" ht="12" customHeight="1">
      <c r="A280" s="9"/>
      <c r="B280" s="9"/>
      <c r="C280" s="9"/>
      <c r="D280" s="9"/>
      <c r="E280" s="9"/>
      <c r="F280" s="9"/>
      <c r="G280" s="70"/>
      <c r="H280" s="71"/>
      <c r="I280" s="9"/>
      <c r="J280" s="9"/>
      <c r="K280" s="9"/>
      <c r="L280" s="71"/>
      <c r="M280" s="71"/>
      <c r="N280" s="9"/>
      <c r="O280" s="9"/>
      <c r="P280" s="71"/>
      <c r="Q280" s="71"/>
      <c r="R280" s="9"/>
      <c r="S280" s="72"/>
      <c r="T280" s="72"/>
      <c r="U280" s="72"/>
      <c r="V280" s="9"/>
      <c r="W280" s="9"/>
      <c r="X280" s="9"/>
      <c r="Y280" s="72"/>
      <c r="Z280" s="72"/>
      <c r="AA280" s="9"/>
      <c r="AB280" s="72"/>
      <c r="AC280" s="72"/>
      <c r="AD280" s="72"/>
      <c r="AE280" s="9"/>
      <c r="AF280" s="9"/>
      <c r="AH280" s="9"/>
      <c r="AI280" s="9"/>
      <c r="AJ280" s="9"/>
      <c r="AK280" s="9"/>
      <c r="AL280" s="9"/>
      <c r="AM280" s="9"/>
      <c r="AN280" s="9"/>
      <c r="AO280" s="9"/>
      <c r="AP280" s="9"/>
      <c r="AQ280" s="9"/>
      <c r="AR280" s="9"/>
      <c r="AS280" s="9"/>
      <c r="AT280" s="9"/>
      <c r="AU280" s="9"/>
      <c r="AV280" s="9"/>
      <c r="AW280" s="9"/>
      <c r="AX280" s="9"/>
      <c r="AY280" s="9"/>
    </row>
    <row r="281" spans="1:51" ht="12" customHeight="1">
      <c r="A281" s="9"/>
      <c r="B281" s="9"/>
      <c r="C281" s="9"/>
      <c r="D281" s="9"/>
      <c r="E281" s="9"/>
      <c r="F281" s="9"/>
      <c r="G281" s="70"/>
      <c r="H281" s="71"/>
      <c r="I281" s="9"/>
      <c r="J281" s="9"/>
      <c r="K281" s="9"/>
      <c r="L281" s="71"/>
      <c r="M281" s="71"/>
      <c r="N281" s="9"/>
      <c r="O281" s="9"/>
      <c r="P281" s="71"/>
      <c r="Q281" s="71"/>
      <c r="R281" s="9"/>
      <c r="S281" s="72"/>
      <c r="T281" s="72"/>
      <c r="U281" s="72"/>
      <c r="V281" s="9"/>
      <c r="W281" s="9"/>
      <c r="X281" s="9"/>
      <c r="Y281" s="72"/>
      <c r="Z281" s="72"/>
      <c r="AA281" s="9"/>
      <c r="AB281" s="72"/>
      <c r="AC281" s="72"/>
      <c r="AD281" s="72"/>
      <c r="AE281" s="9"/>
      <c r="AF281" s="9"/>
      <c r="AH281" s="9"/>
      <c r="AI281" s="9"/>
      <c r="AJ281" s="9"/>
      <c r="AK281" s="9"/>
      <c r="AL281" s="9"/>
      <c r="AM281" s="9"/>
      <c r="AN281" s="9"/>
      <c r="AO281" s="9"/>
      <c r="AP281" s="9"/>
      <c r="AQ281" s="9"/>
      <c r="AR281" s="9"/>
      <c r="AS281" s="9"/>
      <c r="AT281" s="9"/>
      <c r="AU281" s="9"/>
      <c r="AV281" s="9"/>
      <c r="AW281" s="9"/>
      <c r="AX281" s="9"/>
      <c r="AY281" s="9"/>
    </row>
    <row r="282" spans="1:51" ht="12" customHeight="1">
      <c r="A282" s="9"/>
      <c r="B282" s="9"/>
      <c r="C282" s="9"/>
      <c r="D282" s="9"/>
      <c r="E282" s="9"/>
      <c r="F282" s="9"/>
      <c r="G282" s="70"/>
      <c r="H282" s="71"/>
      <c r="I282" s="9"/>
      <c r="J282" s="9"/>
      <c r="K282" s="9"/>
      <c r="L282" s="71"/>
      <c r="M282" s="71"/>
      <c r="N282" s="9"/>
      <c r="O282" s="9"/>
      <c r="P282" s="71"/>
      <c r="Q282" s="71"/>
      <c r="R282" s="9"/>
      <c r="S282" s="72"/>
      <c r="T282" s="72"/>
      <c r="U282" s="72"/>
      <c r="V282" s="9"/>
      <c r="W282" s="9"/>
      <c r="X282" s="9"/>
      <c r="Y282" s="72"/>
      <c r="Z282" s="72"/>
      <c r="AA282" s="9"/>
      <c r="AB282" s="72"/>
      <c r="AC282" s="72"/>
      <c r="AD282" s="72"/>
      <c r="AE282" s="9"/>
      <c r="AF282" s="9"/>
      <c r="AH282" s="9"/>
      <c r="AI282" s="9"/>
      <c r="AJ282" s="9"/>
      <c r="AK282" s="9"/>
      <c r="AL282" s="9"/>
      <c r="AM282" s="9"/>
      <c r="AN282" s="9"/>
      <c r="AO282" s="9"/>
      <c r="AP282" s="9"/>
      <c r="AQ282" s="9"/>
      <c r="AR282" s="9"/>
      <c r="AS282" s="9"/>
      <c r="AT282" s="9"/>
      <c r="AU282" s="9"/>
      <c r="AV282" s="9"/>
      <c r="AW282" s="9"/>
      <c r="AX282" s="9"/>
      <c r="AY282" s="9"/>
    </row>
    <row r="283" spans="1:51" ht="12" customHeight="1">
      <c r="A283" s="9"/>
      <c r="B283" s="9"/>
      <c r="C283" s="9"/>
      <c r="D283" s="9"/>
      <c r="E283" s="9"/>
      <c r="F283" s="9"/>
      <c r="G283" s="70"/>
      <c r="H283" s="71"/>
      <c r="I283" s="9"/>
      <c r="J283" s="9"/>
      <c r="K283" s="9"/>
      <c r="L283" s="71"/>
      <c r="M283" s="71"/>
      <c r="N283" s="9"/>
      <c r="O283" s="9"/>
      <c r="P283" s="71"/>
      <c r="Q283" s="71"/>
      <c r="R283" s="9"/>
      <c r="S283" s="72"/>
      <c r="T283" s="72"/>
      <c r="U283" s="72"/>
      <c r="V283" s="9"/>
      <c r="W283" s="9"/>
      <c r="X283" s="9"/>
      <c r="Y283" s="72"/>
      <c r="Z283" s="72"/>
      <c r="AA283" s="9"/>
      <c r="AB283" s="72"/>
      <c r="AC283" s="72"/>
      <c r="AD283" s="72"/>
      <c r="AE283" s="9"/>
      <c r="AF283" s="9"/>
      <c r="AH283" s="9"/>
      <c r="AI283" s="9"/>
      <c r="AJ283" s="9"/>
      <c r="AK283" s="9"/>
      <c r="AL283" s="9"/>
      <c r="AM283" s="9"/>
      <c r="AN283" s="9"/>
      <c r="AO283" s="9"/>
      <c r="AP283" s="9"/>
      <c r="AQ283" s="9"/>
      <c r="AR283" s="9"/>
      <c r="AS283" s="9"/>
      <c r="AT283" s="9"/>
      <c r="AU283" s="9"/>
      <c r="AV283" s="9"/>
      <c r="AW283" s="9"/>
      <c r="AX283" s="9"/>
      <c r="AY283" s="9"/>
    </row>
    <row r="284" spans="1:51" ht="12" customHeight="1">
      <c r="A284" s="9"/>
      <c r="B284" s="9"/>
      <c r="C284" s="9"/>
      <c r="D284" s="9"/>
      <c r="E284" s="9"/>
      <c r="F284" s="9"/>
      <c r="G284" s="70"/>
      <c r="H284" s="71"/>
      <c r="I284" s="9"/>
      <c r="J284" s="9"/>
      <c r="K284" s="9"/>
      <c r="L284" s="71"/>
      <c r="M284" s="71"/>
      <c r="N284" s="9"/>
      <c r="O284" s="9"/>
      <c r="P284" s="71"/>
      <c r="Q284" s="71"/>
      <c r="R284" s="9"/>
      <c r="S284" s="72"/>
      <c r="T284" s="72"/>
      <c r="U284" s="72"/>
      <c r="V284" s="9"/>
      <c r="W284" s="9"/>
      <c r="X284" s="9"/>
      <c r="Y284" s="72"/>
      <c r="Z284" s="72"/>
      <c r="AA284" s="9"/>
      <c r="AB284" s="72"/>
      <c r="AC284" s="72"/>
      <c r="AD284" s="72"/>
      <c r="AE284" s="9"/>
      <c r="AF284" s="9"/>
      <c r="AH284" s="9"/>
      <c r="AI284" s="9"/>
      <c r="AJ284" s="9"/>
      <c r="AK284" s="9"/>
      <c r="AL284" s="9"/>
      <c r="AM284" s="9"/>
      <c r="AN284" s="9"/>
      <c r="AO284" s="9"/>
      <c r="AP284" s="9"/>
      <c r="AQ284" s="9"/>
      <c r="AR284" s="9"/>
      <c r="AS284" s="9"/>
      <c r="AT284" s="9"/>
      <c r="AU284" s="9"/>
      <c r="AV284" s="9"/>
      <c r="AW284" s="9"/>
      <c r="AX284" s="9"/>
      <c r="AY284" s="9"/>
    </row>
    <row r="285" spans="1:51" ht="12" customHeight="1">
      <c r="A285" s="9"/>
      <c r="B285" s="9"/>
      <c r="C285" s="9"/>
      <c r="D285" s="9"/>
      <c r="E285" s="9"/>
      <c r="F285" s="9"/>
      <c r="G285" s="70"/>
      <c r="H285" s="71"/>
      <c r="I285" s="9"/>
      <c r="J285" s="9"/>
      <c r="K285" s="9"/>
      <c r="L285" s="71"/>
      <c r="M285" s="71"/>
      <c r="N285" s="9"/>
      <c r="O285" s="9"/>
      <c r="P285" s="71"/>
      <c r="Q285" s="71"/>
      <c r="R285" s="9"/>
      <c r="S285" s="72"/>
      <c r="T285" s="72"/>
      <c r="U285" s="72"/>
      <c r="V285" s="9"/>
      <c r="W285" s="9"/>
      <c r="X285" s="9"/>
      <c r="Y285" s="72"/>
      <c r="Z285" s="72"/>
      <c r="AA285" s="9"/>
      <c r="AB285" s="72"/>
      <c r="AC285" s="72"/>
      <c r="AD285" s="72"/>
      <c r="AE285" s="9"/>
      <c r="AF285" s="9"/>
      <c r="AH285" s="9"/>
      <c r="AI285" s="9"/>
      <c r="AJ285" s="9"/>
      <c r="AK285" s="9"/>
      <c r="AL285" s="9"/>
      <c r="AM285" s="9"/>
      <c r="AN285" s="9"/>
      <c r="AO285" s="9"/>
      <c r="AP285" s="9"/>
      <c r="AQ285" s="9"/>
      <c r="AR285" s="9"/>
      <c r="AS285" s="9"/>
      <c r="AT285" s="9"/>
      <c r="AU285" s="9"/>
      <c r="AV285" s="9"/>
      <c r="AW285" s="9"/>
      <c r="AX285" s="9"/>
      <c r="AY285" s="9"/>
    </row>
    <row r="286" spans="1:51" ht="12" customHeight="1">
      <c r="A286" s="9"/>
      <c r="B286" s="9"/>
      <c r="C286" s="9"/>
      <c r="D286" s="9"/>
      <c r="E286" s="9"/>
      <c r="F286" s="9"/>
      <c r="G286" s="70"/>
      <c r="H286" s="71"/>
      <c r="I286" s="9"/>
      <c r="J286" s="9"/>
      <c r="K286" s="9"/>
      <c r="L286" s="71"/>
      <c r="M286" s="71"/>
      <c r="N286" s="9"/>
      <c r="O286" s="9"/>
      <c r="P286" s="71"/>
      <c r="Q286" s="71"/>
      <c r="R286" s="9"/>
      <c r="S286" s="72"/>
      <c r="T286" s="72"/>
      <c r="U286" s="72"/>
      <c r="V286" s="9"/>
      <c r="W286" s="9"/>
      <c r="X286" s="9"/>
      <c r="Y286" s="72"/>
      <c r="Z286" s="72"/>
      <c r="AA286" s="9"/>
      <c r="AB286" s="72"/>
      <c r="AC286" s="72"/>
      <c r="AD286" s="72"/>
      <c r="AE286" s="9"/>
      <c r="AF286" s="9"/>
      <c r="AH286" s="9"/>
      <c r="AI286" s="9"/>
      <c r="AJ286" s="9"/>
      <c r="AK286" s="9"/>
      <c r="AL286" s="9"/>
      <c r="AM286" s="9"/>
      <c r="AN286" s="9"/>
      <c r="AO286" s="9"/>
      <c r="AP286" s="9"/>
      <c r="AQ286" s="9"/>
      <c r="AR286" s="9"/>
      <c r="AS286" s="9"/>
      <c r="AT286" s="9"/>
      <c r="AU286" s="9"/>
      <c r="AV286" s="9"/>
      <c r="AW286" s="9"/>
      <c r="AX286" s="9"/>
      <c r="AY286" s="9"/>
    </row>
    <row r="287" spans="1:51" ht="12" customHeight="1">
      <c r="A287" s="9"/>
      <c r="B287" s="9"/>
      <c r="C287" s="9"/>
      <c r="D287" s="9"/>
      <c r="E287" s="9"/>
      <c r="F287" s="9"/>
      <c r="G287" s="70"/>
      <c r="H287" s="71"/>
      <c r="I287" s="9"/>
      <c r="J287" s="9"/>
      <c r="K287" s="9"/>
      <c r="L287" s="71"/>
      <c r="M287" s="71"/>
      <c r="N287" s="9"/>
      <c r="O287" s="9"/>
      <c r="P287" s="71"/>
      <c r="Q287" s="71"/>
      <c r="R287" s="9"/>
      <c r="S287" s="72"/>
      <c r="T287" s="72"/>
      <c r="U287" s="72"/>
      <c r="V287" s="9"/>
      <c r="W287" s="9"/>
      <c r="X287" s="9"/>
      <c r="Y287" s="72"/>
      <c r="Z287" s="72"/>
      <c r="AA287" s="9"/>
      <c r="AB287" s="72"/>
      <c r="AC287" s="72"/>
      <c r="AD287" s="72"/>
      <c r="AE287" s="9"/>
      <c r="AF287" s="9"/>
      <c r="AH287" s="9"/>
      <c r="AI287" s="9"/>
      <c r="AJ287" s="9"/>
      <c r="AK287" s="9"/>
      <c r="AL287" s="9"/>
      <c r="AM287" s="9"/>
      <c r="AN287" s="9"/>
      <c r="AO287" s="9"/>
      <c r="AP287" s="9"/>
      <c r="AQ287" s="9"/>
      <c r="AR287" s="9"/>
      <c r="AS287" s="9"/>
      <c r="AT287" s="9"/>
      <c r="AU287" s="9"/>
      <c r="AV287" s="9"/>
      <c r="AW287" s="9"/>
      <c r="AX287" s="9"/>
      <c r="AY287" s="9"/>
    </row>
    <row r="288" spans="1:51" ht="12" customHeight="1">
      <c r="A288" s="9"/>
      <c r="B288" s="9"/>
      <c r="C288" s="9"/>
      <c r="D288" s="9"/>
      <c r="E288" s="9"/>
      <c r="F288" s="9"/>
      <c r="G288" s="70"/>
      <c r="H288" s="71"/>
      <c r="I288" s="9"/>
      <c r="J288" s="9"/>
      <c r="K288" s="9"/>
      <c r="L288" s="71"/>
      <c r="M288" s="71"/>
      <c r="N288" s="9"/>
      <c r="O288" s="9"/>
      <c r="P288" s="71"/>
      <c r="Q288" s="71"/>
      <c r="R288" s="9"/>
      <c r="S288" s="72"/>
      <c r="T288" s="72"/>
      <c r="U288" s="72"/>
      <c r="V288" s="9"/>
      <c r="W288" s="9"/>
      <c r="X288" s="9"/>
      <c r="Y288" s="72"/>
      <c r="Z288" s="72"/>
      <c r="AA288" s="9"/>
      <c r="AB288" s="72"/>
      <c r="AC288" s="72"/>
      <c r="AD288" s="72"/>
      <c r="AE288" s="9"/>
      <c r="AF288" s="9"/>
      <c r="AH288" s="9"/>
      <c r="AI288" s="9"/>
      <c r="AJ288" s="9"/>
      <c r="AK288" s="9"/>
      <c r="AL288" s="9"/>
      <c r="AM288" s="9"/>
      <c r="AN288" s="9"/>
      <c r="AO288" s="9"/>
      <c r="AP288" s="9"/>
      <c r="AQ288" s="9"/>
      <c r="AR288" s="9"/>
      <c r="AS288" s="9"/>
      <c r="AT288" s="9"/>
      <c r="AU288" s="9"/>
      <c r="AV288" s="9"/>
      <c r="AW288" s="9"/>
      <c r="AX288" s="9"/>
      <c r="AY288" s="9"/>
    </row>
    <row r="289" spans="1:51" ht="12" customHeight="1">
      <c r="A289" s="9"/>
      <c r="B289" s="9"/>
      <c r="C289" s="9"/>
      <c r="D289" s="9"/>
      <c r="E289" s="9"/>
      <c r="F289" s="9"/>
      <c r="G289" s="70"/>
      <c r="H289" s="71"/>
      <c r="I289" s="9"/>
      <c r="J289" s="9"/>
      <c r="K289" s="9"/>
      <c r="L289" s="71"/>
      <c r="M289" s="71"/>
      <c r="N289" s="9"/>
      <c r="O289" s="9"/>
      <c r="P289" s="71"/>
      <c r="Q289" s="71"/>
      <c r="R289" s="9"/>
      <c r="S289" s="72"/>
      <c r="T289" s="72"/>
      <c r="U289" s="72"/>
      <c r="V289" s="9"/>
      <c r="W289" s="9"/>
      <c r="X289" s="9"/>
      <c r="Y289" s="72"/>
      <c r="Z289" s="72"/>
      <c r="AA289" s="9"/>
      <c r="AB289" s="72"/>
      <c r="AC289" s="72"/>
      <c r="AD289" s="72"/>
      <c r="AE289" s="9"/>
      <c r="AF289" s="9"/>
      <c r="AH289" s="9"/>
      <c r="AI289" s="9"/>
      <c r="AJ289" s="9"/>
      <c r="AK289" s="9"/>
      <c r="AL289" s="9"/>
      <c r="AM289" s="9"/>
      <c r="AN289" s="9"/>
      <c r="AO289" s="9"/>
      <c r="AP289" s="9"/>
      <c r="AQ289" s="9"/>
      <c r="AR289" s="9"/>
      <c r="AS289" s="9"/>
      <c r="AT289" s="9"/>
      <c r="AU289" s="9"/>
      <c r="AV289" s="9"/>
      <c r="AW289" s="9"/>
      <c r="AX289" s="9"/>
      <c r="AY289" s="9"/>
    </row>
    <row r="290" spans="1:51" ht="12" customHeight="1">
      <c r="A290" s="9"/>
      <c r="B290" s="9"/>
      <c r="C290" s="9"/>
      <c r="D290" s="9"/>
      <c r="E290" s="9"/>
      <c r="F290" s="9"/>
      <c r="G290" s="70"/>
      <c r="H290" s="71"/>
      <c r="I290" s="9"/>
      <c r="J290" s="9"/>
      <c r="K290" s="9"/>
      <c r="L290" s="71"/>
      <c r="M290" s="71"/>
      <c r="N290" s="9"/>
      <c r="O290" s="9"/>
      <c r="P290" s="71"/>
      <c r="Q290" s="71"/>
      <c r="R290" s="9"/>
      <c r="S290" s="72"/>
      <c r="T290" s="72"/>
      <c r="U290" s="72"/>
      <c r="V290" s="9"/>
      <c r="W290" s="9"/>
      <c r="X290" s="9"/>
      <c r="Y290" s="72"/>
      <c r="Z290" s="72"/>
      <c r="AA290" s="9"/>
      <c r="AB290" s="72"/>
      <c r="AC290" s="72"/>
      <c r="AD290" s="72"/>
      <c r="AE290" s="9"/>
      <c r="AF290" s="9"/>
      <c r="AH290" s="9"/>
      <c r="AI290" s="9"/>
      <c r="AJ290" s="9"/>
      <c r="AK290" s="9"/>
      <c r="AL290" s="9"/>
      <c r="AM290" s="9"/>
      <c r="AN290" s="9"/>
      <c r="AO290" s="9"/>
      <c r="AP290" s="9"/>
      <c r="AQ290" s="9"/>
      <c r="AR290" s="9"/>
      <c r="AS290" s="9"/>
      <c r="AT290" s="9"/>
      <c r="AU290" s="9"/>
      <c r="AV290" s="9"/>
      <c r="AW290" s="9"/>
      <c r="AX290" s="9"/>
      <c r="AY290" s="9"/>
    </row>
    <row r="291" spans="1:51" ht="12" customHeight="1">
      <c r="A291" s="9"/>
      <c r="B291" s="9"/>
      <c r="C291" s="9"/>
      <c r="D291" s="9"/>
      <c r="E291" s="9"/>
      <c r="F291" s="9"/>
      <c r="G291" s="70"/>
      <c r="H291" s="71"/>
      <c r="I291" s="9"/>
      <c r="J291" s="9"/>
      <c r="K291" s="9"/>
      <c r="L291" s="71"/>
      <c r="M291" s="71"/>
      <c r="N291" s="9"/>
      <c r="O291" s="9"/>
      <c r="P291" s="71"/>
      <c r="Q291" s="71"/>
      <c r="R291" s="9"/>
      <c r="S291" s="72"/>
      <c r="T291" s="72"/>
      <c r="U291" s="72"/>
      <c r="V291" s="9"/>
      <c r="W291" s="9"/>
      <c r="X291" s="9"/>
      <c r="Y291" s="72"/>
      <c r="Z291" s="72"/>
      <c r="AA291" s="9"/>
      <c r="AB291" s="72"/>
      <c r="AC291" s="72"/>
      <c r="AD291" s="72"/>
      <c r="AE291" s="9"/>
      <c r="AF291" s="9"/>
      <c r="AH291" s="9"/>
      <c r="AI291" s="9"/>
      <c r="AJ291" s="9"/>
      <c r="AK291" s="9"/>
      <c r="AL291" s="9"/>
      <c r="AM291" s="9"/>
      <c r="AN291" s="9"/>
      <c r="AO291" s="9"/>
      <c r="AP291" s="9"/>
      <c r="AQ291" s="9"/>
      <c r="AR291" s="9"/>
      <c r="AS291" s="9"/>
      <c r="AT291" s="9"/>
      <c r="AU291" s="9"/>
      <c r="AV291" s="9"/>
      <c r="AW291" s="9"/>
      <c r="AX291" s="9"/>
      <c r="AY291" s="9"/>
    </row>
    <row r="292" spans="1:51" ht="12" customHeight="1">
      <c r="A292" s="9"/>
      <c r="B292" s="9"/>
      <c r="C292" s="9"/>
      <c r="D292" s="9"/>
      <c r="E292" s="9"/>
      <c r="F292" s="9"/>
      <c r="G292" s="70"/>
      <c r="H292" s="71"/>
      <c r="I292" s="9"/>
      <c r="J292" s="9"/>
      <c r="K292" s="9"/>
      <c r="L292" s="71"/>
      <c r="M292" s="71"/>
      <c r="N292" s="9"/>
      <c r="O292" s="9"/>
      <c r="P292" s="71"/>
      <c r="Q292" s="71"/>
      <c r="R292" s="9"/>
      <c r="S292" s="72"/>
      <c r="T292" s="72"/>
      <c r="U292" s="72"/>
      <c r="V292" s="9"/>
      <c r="W292" s="9"/>
      <c r="X292" s="9"/>
      <c r="Y292" s="72"/>
      <c r="Z292" s="72"/>
      <c r="AA292" s="9"/>
      <c r="AB292" s="72"/>
      <c r="AC292" s="72"/>
      <c r="AD292" s="72"/>
      <c r="AE292" s="9"/>
      <c r="AF292" s="9"/>
      <c r="AH292" s="9"/>
      <c r="AI292" s="9"/>
      <c r="AJ292" s="9"/>
      <c r="AK292" s="9"/>
      <c r="AL292" s="9"/>
      <c r="AM292" s="9"/>
      <c r="AN292" s="9"/>
      <c r="AO292" s="9"/>
      <c r="AP292" s="9"/>
      <c r="AQ292" s="9"/>
      <c r="AR292" s="9"/>
      <c r="AS292" s="9"/>
      <c r="AT292" s="9"/>
      <c r="AU292" s="9"/>
      <c r="AV292" s="9"/>
      <c r="AW292" s="9"/>
      <c r="AX292" s="9"/>
      <c r="AY292" s="9"/>
    </row>
    <row r="293" spans="1:51" ht="12" customHeight="1">
      <c r="A293" s="9"/>
      <c r="B293" s="9"/>
      <c r="C293" s="9"/>
      <c r="D293" s="9"/>
      <c r="E293" s="9"/>
      <c r="F293" s="9"/>
      <c r="G293" s="70"/>
      <c r="H293" s="71"/>
      <c r="I293" s="9"/>
      <c r="J293" s="9"/>
      <c r="K293" s="9"/>
      <c r="L293" s="71"/>
      <c r="M293" s="71"/>
      <c r="N293" s="9"/>
      <c r="O293" s="9"/>
      <c r="P293" s="71"/>
      <c r="Q293" s="71"/>
      <c r="R293" s="9"/>
      <c r="S293" s="72"/>
      <c r="T293" s="72"/>
      <c r="U293" s="72"/>
      <c r="V293" s="9"/>
      <c r="W293" s="9"/>
      <c r="X293" s="9"/>
      <c r="Y293" s="72"/>
      <c r="Z293" s="72"/>
      <c r="AA293" s="9"/>
      <c r="AB293" s="72"/>
      <c r="AC293" s="72"/>
      <c r="AD293" s="72"/>
      <c r="AE293" s="9"/>
      <c r="AF293" s="9"/>
      <c r="AH293" s="9"/>
      <c r="AI293" s="9"/>
      <c r="AJ293" s="9"/>
      <c r="AK293" s="9"/>
      <c r="AL293" s="9"/>
      <c r="AM293" s="9"/>
      <c r="AN293" s="9"/>
      <c r="AO293" s="9"/>
      <c r="AP293" s="9"/>
      <c r="AQ293" s="9"/>
      <c r="AR293" s="9"/>
      <c r="AS293" s="9"/>
      <c r="AT293" s="9"/>
      <c r="AU293" s="9"/>
      <c r="AV293" s="9"/>
      <c r="AW293" s="9"/>
      <c r="AX293" s="9"/>
      <c r="AY293" s="9"/>
    </row>
    <row r="294" spans="1:51" ht="12" customHeight="1">
      <c r="A294" s="9"/>
      <c r="B294" s="9"/>
      <c r="C294" s="9"/>
      <c r="D294" s="9"/>
      <c r="E294" s="9"/>
      <c r="F294" s="9"/>
      <c r="G294" s="70"/>
      <c r="H294" s="71"/>
      <c r="I294" s="9"/>
      <c r="J294" s="9"/>
      <c r="K294" s="9"/>
      <c r="L294" s="71"/>
      <c r="M294" s="71"/>
      <c r="N294" s="9"/>
      <c r="O294" s="9"/>
      <c r="P294" s="71"/>
      <c r="Q294" s="71"/>
      <c r="R294" s="9"/>
      <c r="S294" s="72"/>
      <c r="T294" s="72"/>
      <c r="U294" s="72"/>
      <c r="V294" s="9"/>
      <c r="W294" s="9"/>
      <c r="X294" s="9"/>
      <c r="Y294" s="72"/>
      <c r="Z294" s="72"/>
      <c r="AA294" s="9"/>
      <c r="AB294" s="72"/>
      <c r="AC294" s="72"/>
      <c r="AD294" s="72"/>
      <c r="AE294" s="9"/>
      <c r="AF294" s="9"/>
      <c r="AH294" s="9"/>
      <c r="AI294" s="9"/>
      <c r="AJ294" s="9"/>
      <c r="AK294" s="9"/>
      <c r="AL294" s="9"/>
      <c r="AM294" s="9"/>
      <c r="AN294" s="9"/>
      <c r="AO294" s="9"/>
      <c r="AP294" s="9"/>
      <c r="AQ294" s="9"/>
      <c r="AR294" s="9"/>
      <c r="AS294" s="9"/>
      <c r="AT294" s="9"/>
      <c r="AU294" s="9"/>
      <c r="AV294" s="9"/>
      <c r="AW294" s="9"/>
      <c r="AX294" s="9"/>
      <c r="AY294" s="9"/>
    </row>
    <row r="295" spans="1:51" ht="12" customHeight="1">
      <c r="A295" s="9"/>
      <c r="B295" s="9"/>
      <c r="C295" s="9"/>
      <c r="D295" s="9"/>
      <c r="E295" s="9"/>
      <c r="F295" s="9"/>
      <c r="G295" s="70"/>
      <c r="H295" s="71"/>
      <c r="I295" s="9"/>
      <c r="J295" s="9"/>
      <c r="K295" s="9"/>
      <c r="L295" s="71"/>
      <c r="M295" s="71"/>
      <c r="N295" s="9"/>
      <c r="O295" s="9"/>
      <c r="P295" s="71"/>
      <c r="Q295" s="71"/>
      <c r="R295" s="9"/>
      <c r="S295" s="72"/>
      <c r="T295" s="72"/>
      <c r="U295" s="72"/>
      <c r="V295" s="9"/>
      <c r="W295" s="9"/>
      <c r="X295" s="9"/>
      <c r="Y295" s="72"/>
      <c r="Z295" s="72"/>
      <c r="AA295" s="9"/>
      <c r="AB295" s="72"/>
      <c r="AC295" s="72"/>
      <c r="AD295" s="72"/>
      <c r="AE295" s="9"/>
      <c r="AF295" s="9"/>
      <c r="AH295" s="9"/>
      <c r="AI295" s="9"/>
      <c r="AJ295" s="9"/>
      <c r="AK295" s="9"/>
      <c r="AL295" s="9"/>
      <c r="AM295" s="9"/>
      <c r="AN295" s="9"/>
      <c r="AO295" s="9"/>
      <c r="AP295" s="9"/>
      <c r="AQ295" s="9"/>
      <c r="AR295" s="9"/>
      <c r="AS295" s="9"/>
      <c r="AT295" s="9"/>
      <c r="AU295" s="9"/>
      <c r="AV295" s="9"/>
      <c r="AW295" s="9"/>
      <c r="AX295" s="9"/>
      <c r="AY295" s="9"/>
    </row>
    <row r="296" spans="1:51" ht="12" customHeight="1">
      <c r="A296" s="9"/>
      <c r="B296" s="9"/>
      <c r="C296" s="9"/>
      <c r="D296" s="9"/>
      <c r="E296" s="9"/>
      <c r="F296" s="9"/>
      <c r="G296" s="70"/>
      <c r="H296" s="71"/>
      <c r="I296" s="9"/>
      <c r="J296" s="9"/>
      <c r="K296" s="9"/>
      <c r="L296" s="71"/>
      <c r="M296" s="71"/>
      <c r="N296" s="9"/>
      <c r="O296" s="9"/>
      <c r="P296" s="71"/>
      <c r="Q296" s="71"/>
      <c r="R296" s="9"/>
      <c r="S296" s="72"/>
      <c r="T296" s="72"/>
      <c r="U296" s="72"/>
      <c r="V296" s="9"/>
      <c r="W296" s="9"/>
      <c r="X296" s="9"/>
      <c r="Y296" s="72"/>
      <c r="Z296" s="72"/>
      <c r="AA296" s="9"/>
      <c r="AB296" s="72"/>
      <c r="AC296" s="72"/>
      <c r="AD296" s="72"/>
      <c r="AE296" s="9"/>
      <c r="AF296" s="9"/>
      <c r="AH296" s="9"/>
      <c r="AI296" s="9"/>
      <c r="AJ296" s="9"/>
      <c r="AK296" s="9"/>
      <c r="AL296" s="9"/>
      <c r="AM296" s="9"/>
      <c r="AN296" s="9"/>
      <c r="AO296" s="9"/>
      <c r="AP296" s="9"/>
      <c r="AQ296" s="9"/>
      <c r="AR296" s="9"/>
      <c r="AS296" s="9"/>
      <c r="AT296" s="9"/>
      <c r="AU296" s="9"/>
      <c r="AV296" s="9"/>
      <c r="AW296" s="9"/>
      <c r="AX296" s="9"/>
      <c r="AY296" s="9"/>
    </row>
    <row r="297" spans="1:51" ht="12" customHeight="1">
      <c r="A297" s="9"/>
      <c r="B297" s="9"/>
      <c r="C297" s="9"/>
      <c r="D297" s="9"/>
      <c r="E297" s="9"/>
      <c r="F297" s="9"/>
      <c r="G297" s="70"/>
      <c r="H297" s="71"/>
      <c r="I297" s="9"/>
      <c r="J297" s="9"/>
      <c r="K297" s="9"/>
      <c r="L297" s="71"/>
      <c r="M297" s="71"/>
      <c r="N297" s="9"/>
      <c r="O297" s="9"/>
      <c r="P297" s="71"/>
      <c r="Q297" s="71"/>
      <c r="R297" s="9"/>
      <c r="S297" s="72"/>
      <c r="T297" s="72"/>
      <c r="U297" s="72"/>
      <c r="V297" s="9"/>
      <c r="W297" s="9"/>
      <c r="X297" s="9"/>
      <c r="Y297" s="72"/>
      <c r="Z297" s="72"/>
      <c r="AA297" s="9"/>
      <c r="AB297" s="72"/>
      <c r="AC297" s="72"/>
      <c r="AD297" s="72"/>
      <c r="AE297" s="9"/>
      <c r="AF297" s="9"/>
      <c r="AH297" s="9"/>
      <c r="AI297" s="9"/>
      <c r="AJ297" s="9"/>
      <c r="AK297" s="9"/>
      <c r="AL297" s="9"/>
      <c r="AM297" s="9"/>
      <c r="AN297" s="9"/>
      <c r="AO297" s="9"/>
      <c r="AP297" s="9"/>
      <c r="AQ297" s="9"/>
      <c r="AR297" s="9"/>
      <c r="AS297" s="9"/>
      <c r="AT297" s="9"/>
      <c r="AU297" s="9"/>
      <c r="AV297" s="9"/>
      <c r="AW297" s="9"/>
      <c r="AX297" s="9"/>
      <c r="AY297" s="9"/>
    </row>
    <row r="298" spans="1:51" ht="12" customHeight="1">
      <c r="A298" s="9"/>
      <c r="B298" s="9"/>
      <c r="C298" s="9"/>
      <c r="D298" s="9"/>
      <c r="E298" s="9"/>
      <c r="F298" s="9"/>
      <c r="G298" s="70"/>
      <c r="H298" s="71"/>
      <c r="I298" s="9"/>
      <c r="J298" s="9"/>
      <c r="K298" s="9"/>
      <c r="L298" s="71"/>
      <c r="M298" s="71"/>
      <c r="N298" s="9"/>
      <c r="O298" s="9"/>
      <c r="P298" s="71"/>
      <c r="Q298" s="71"/>
      <c r="R298" s="9"/>
      <c r="S298" s="72"/>
      <c r="T298" s="72"/>
      <c r="U298" s="72"/>
      <c r="V298" s="9"/>
      <c r="W298" s="9"/>
      <c r="X298" s="9"/>
      <c r="Y298" s="72"/>
      <c r="Z298" s="72"/>
      <c r="AA298" s="9"/>
      <c r="AB298" s="72"/>
      <c r="AC298" s="72"/>
      <c r="AD298" s="72"/>
      <c r="AE298" s="9"/>
      <c r="AF298" s="9"/>
      <c r="AH298" s="9"/>
      <c r="AI298" s="9"/>
      <c r="AJ298" s="9"/>
      <c r="AK298" s="9"/>
      <c r="AL298" s="9"/>
      <c r="AM298" s="9"/>
      <c r="AN298" s="9"/>
      <c r="AO298" s="9"/>
      <c r="AP298" s="9"/>
      <c r="AQ298" s="9"/>
      <c r="AR298" s="9"/>
      <c r="AS298" s="9"/>
      <c r="AT298" s="9"/>
      <c r="AU298" s="9"/>
      <c r="AV298" s="9"/>
      <c r="AW298" s="9"/>
      <c r="AX298" s="9"/>
      <c r="AY298" s="9"/>
    </row>
    <row r="299" spans="1:51" ht="12" customHeight="1">
      <c r="A299" s="9"/>
      <c r="B299" s="9"/>
      <c r="C299" s="9"/>
      <c r="D299" s="9"/>
      <c r="E299" s="9"/>
      <c r="F299" s="9"/>
      <c r="G299" s="70"/>
      <c r="H299" s="71"/>
      <c r="I299" s="9"/>
      <c r="J299" s="9"/>
      <c r="K299" s="9"/>
      <c r="L299" s="71"/>
      <c r="M299" s="71"/>
      <c r="N299" s="9"/>
      <c r="O299" s="9"/>
      <c r="P299" s="71"/>
      <c r="Q299" s="71"/>
      <c r="R299" s="9"/>
      <c r="S299" s="72"/>
      <c r="T299" s="72"/>
      <c r="U299" s="72"/>
      <c r="V299" s="9"/>
      <c r="W299" s="9"/>
      <c r="X299" s="9"/>
      <c r="Y299" s="72"/>
      <c r="Z299" s="72"/>
      <c r="AA299" s="9"/>
      <c r="AB299" s="72"/>
      <c r="AC299" s="72"/>
      <c r="AD299" s="72"/>
      <c r="AE299" s="9"/>
      <c r="AF299" s="9"/>
      <c r="AH299" s="9"/>
      <c r="AI299" s="9"/>
      <c r="AJ299" s="9"/>
      <c r="AK299" s="9"/>
      <c r="AL299" s="9"/>
      <c r="AM299" s="9"/>
      <c r="AN299" s="9"/>
      <c r="AO299" s="9"/>
      <c r="AP299" s="9"/>
      <c r="AQ299" s="9"/>
      <c r="AR299" s="9"/>
      <c r="AS299" s="9"/>
      <c r="AT299" s="9"/>
      <c r="AU299" s="9"/>
      <c r="AV299" s="9"/>
      <c r="AW299" s="9"/>
      <c r="AX299" s="9"/>
      <c r="AY299" s="9"/>
    </row>
    <row r="300" spans="1:51" ht="12" customHeight="1">
      <c r="A300" s="9"/>
      <c r="B300" s="9"/>
      <c r="C300" s="9"/>
      <c r="D300" s="9"/>
      <c r="E300" s="9"/>
      <c r="F300" s="9"/>
      <c r="G300" s="70"/>
      <c r="H300" s="71"/>
      <c r="I300" s="9"/>
      <c r="J300" s="9"/>
      <c r="K300" s="9"/>
      <c r="L300" s="71"/>
      <c r="M300" s="71"/>
      <c r="N300" s="9"/>
      <c r="O300" s="9"/>
      <c r="P300" s="71"/>
      <c r="Q300" s="71"/>
      <c r="R300" s="9"/>
      <c r="S300" s="72"/>
      <c r="T300" s="72"/>
      <c r="U300" s="72"/>
      <c r="V300" s="9"/>
      <c r="W300" s="9"/>
      <c r="X300" s="9"/>
      <c r="Y300" s="72"/>
      <c r="Z300" s="72"/>
      <c r="AA300" s="9"/>
      <c r="AB300" s="72"/>
      <c r="AC300" s="72"/>
      <c r="AD300" s="72"/>
      <c r="AE300" s="9"/>
      <c r="AF300" s="9"/>
      <c r="AH300" s="9"/>
      <c r="AI300" s="9"/>
      <c r="AJ300" s="9"/>
      <c r="AK300" s="9"/>
      <c r="AL300" s="9"/>
      <c r="AM300" s="9"/>
      <c r="AN300" s="9"/>
      <c r="AO300" s="9"/>
      <c r="AP300" s="9"/>
      <c r="AQ300" s="9"/>
      <c r="AR300" s="9"/>
      <c r="AS300" s="9"/>
      <c r="AT300" s="9"/>
      <c r="AU300" s="9"/>
      <c r="AV300" s="9"/>
      <c r="AW300" s="9"/>
      <c r="AX300" s="9"/>
      <c r="AY300" s="9"/>
    </row>
    <row r="301" spans="1:51" ht="12" customHeight="1">
      <c r="A301" s="9"/>
      <c r="B301" s="9"/>
      <c r="C301" s="9"/>
      <c r="D301" s="9"/>
      <c r="E301" s="9"/>
      <c r="F301" s="9"/>
      <c r="G301" s="70"/>
      <c r="H301" s="71"/>
      <c r="I301" s="9"/>
      <c r="J301" s="9"/>
      <c r="K301" s="9"/>
      <c r="L301" s="71"/>
      <c r="M301" s="71"/>
      <c r="N301" s="9"/>
      <c r="O301" s="9"/>
      <c r="P301" s="71"/>
      <c r="Q301" s="71"/>
      <c r="R301" s="9"/>
      <c r="S301" s="72"/>
      <c r="T301" s="72"/>
      <c r="U301" s="72"/>
      <c r="V301" s="9"/>
      <c r="W301" s="9"/>
      <c r="X301" s="9"/>
      <c r="Y301" s="72"/>
      <c r="Z301" s="72"/>
      <c r="AA301" s="9"/>
      <c r="AB301" s="72"/>
      <c r="AC301" s="72"/>
      <c r="AD301" s="72"/>
      <c r="AE301" s="9"/>
      <c r="AF301" s="9"/>
      <c r="AH301" s="9"/>
      <c r="AI301" s="9"/>
      <c r="AJ301" s="9"/>
      <c r="AK301" s="9"/>
      <c r="AL301" s="9"/>
      <c r="AM301" s="9"/>
      <c r="AN301" s="9"/>
      <c r="AO301" s="9"/>
      <c r="AP301" s="9"/>
      <c r="AQ301" s="9"/>
      <c r="AR301" s="9"/>
      <c r="AS301" s="9"/>
      <c r="AT301" s="9"/>
      <c r="AU301" s="9"/>
      <c r="AV301" s="9"/>
      <c r="AW301" s="9"/>
      <c r="AX301" s="9"/>
      <c r="AY301" s="9"/>
    </row>
    <row r="302" spans="1:51" ht="12" customHeight="1">
      <c r="A302" s="9"/>
      <c r="B302" s="9"/>
      <c r="C302" s="9"/>
      <c r="D302" s="9"/>
      <c r="E302" s="9"/>
      <c r="F302" s="9"/>
      <c r="G302" s="70"/>
      <c r="H302" s="71"/>
      <c r="I302" s="9"/>
      <c r="J302" s="9"/>
      <c r="K302" s="9"/>
      <c r="L302" s="71"/>
      <c r="M302" s="71"/>
      <c r="N302" s="9"/>
      <c r="O302" s="9"/>
      <c r="P302" s="71"/>
      <c r="Q302" s="71"/>
      <c r="R302" s="9"/>
      <c r="S302" s="72"/>
      <c r="T302" s="72"/>
      <c r="U302" s="72"/>
      <c r="V302" s="9"/>
      <c r="W302" s="9"/>
      <c r="X302" s="9"/>
      <c r="Y302" s="72"/>
      <c r="Z302" s="72"/>
      <c r="AA302" s="9"/>
      <c r="AB302" s="72"/>
      <c r="AC302" s="72"/>
      <c r="AD302" s="72"/>
      <c r="AE302" s="9"/>
      <c r="AF302" s="9"/>
      <c r="AH302" s="9"/>
      <c r="AI302" s="9"/>
      <c r="AJ302" s="9"/>
      <c r="AK302" s="9"/>
      <c r="AL302" s="9"/>
      <c r="AM302" s="9"/>
      <c r="AN302" s="9"/>
      <c r="AO302" s="9"/>
      <c r="AP302" s="9"/>
      <c r="AQ302" s="9"/>
      <c r="AR302" s="9"/>
      <c r="AS302" s="9"/>
      <c r="AT302" s="9"/>
      <c r="AU302" s="9"/>
      <c r="AV302" s="9"/>
      <c r="AW302" s="9"/>
      <c r="AX302" s="9"/>
      <c r="AY302" s="9"/>
    </row>
    <row r="303" spans="1:51" ht="12" customHeight="1">
      <c r="A303" s="9"/>
      <c r="B303" s="9"/>
      <c r="C303" s="9"/>
      <c r="D303" s="9"/>
      <c r="E303" s="9"/>
      <c r="F303" s="9"/>
      <c r="G303" s="70"/>
      <c r="H303" s="71"/>
      <c r="I303" s="9"/>
      <c r="J303" s="9"/>
      <c r="K303" s="9"/>
      <c r="L303" s="71"/>
      <c r="M303" s="71"/>
      <c r="N303" s="9"/>
      <c r="O303" s="9"/>
      <c r="P303" s="71"/>
      <c r="Q303" s="71"/>
      <c r="R303" s="9"/>
      <c r="S303" s="72"/>
      <c r="T303" s="72"/>
      <c r="U303" s="72"/>
      <c r="V303" s="9"/>
      <c r="W303" s="9"/>
      <c r="X303" s="9"/>
      <c r="Y303" s="72"/>
      <c r="Z303" s="72"/>
      <c r="AA303" s="9"/>
      <c r="AB303" s="72"/>
      <c r="AC303" s="72"/>
      <c r="AD303" s="72"/>
      <c r="AE303" s="9"/>
      <c r="AF303" s="9"/>
      <c r="AH303" s="9"/>
      <c r="AI303" s="9"/>
      <c r="AJ303" s="9"/>
      <c r="AK303" s="9"/>
      <c r="AL303" s="9"/>
      <c r="AM303" s="9"/>
      <c r="AN303" s="9"/>
      <c r="AO303" s="9"/>
      <c r="AP303" s="9"/>
      <c r="AQ303" s="9"/>
      <c r="AR303" s="9"/>
      <c r="AS303" s="9"/>
      <c r="AT303" s="9"/>
      <c r="AU303" s="9"/>
      <c r="AV303" s="9"/>
      <c r="AW303" s="9"/>
      <c r="AX303" s="9"/>
      <c r="AY303" s="9"/>
    </row>
    <row r="304" spans="1:51" ht="12" customHeight="1">
      <c r="A304" s="9"/>
      <c r="B304" s="9"/>
      <c r="C304" s="9"/>
      <c r="D304" s="9"/>
      <c r="E304" s="9"/>
      <c r="F304" s="9"/>
      <c r="G304" s="70"/>
      <c r="H304" s="71"/>
      <c r="I304" s="9"/>
      <c r="J304" s="9"/>
      <c r="K304" s="9"/>
      <c r="L304" s="71"/>
      <c r="M304" s="71"/>
      <c r="N304" s="9"/>
      <c r="O304" s="9"/>
      <c r="P304" s="71"/>
      <c r="Q304" s="71"/>
      <c r="R304" s="9"/>
      <c r="S304" s="72"/>
      <c r="T304" s="72"/>
      <c r="U304" s="72"/>
      <c r="V304" s="9"/>
      <c r="W304" s="9"/>
      <c r="X304" s="9"/>
      <c r="Y304" s="72"/>
      <c r="Z304" s="72"/>
      <c r="AA304" s="9"/>
      <c r="AB304" s="72"/>
      <c r="AC304" s="72"/>
      <c r="AD304" s="72"/>
      <c r="AE304" s="9"/>
      <c r="AF304" s="9"/>
      <c r="AH304" s="9"/>
      <c r="AI304" s="9"/>
      <c r="AJ304" s="9"/>
      <c r="AK304" s="9"/>
      <c r="AL304" s="9"/>
      <c r="AM304" s="9"/>
      <c r="AN304" s="9"/>
      <c r="AO304" s="9"/>
      <c r="AP304" s="9"/>
      <c r="AQ304" s="9"/>
      <c r="AR304" s="9"/>
      <c r="AS304" s="9"/>
      <c r="AT304" s="9"/>
      <c r="AU304" s="9"/>
      <c r="AV304" s="9"/>
      <c r="AW304" s="9"/>
      <c r="AX304" s="9"/>
      <c r="AY304" s="9"/>
    </row>
    <row r="305" spans="1:51" ht="12" customHeight="1">
      <c r="A305" s="9"/>
      <c r="B305" s="9"/>
      <c r="C305" s="9"/>
      <c r="D305" s="9"/>
      <c r="E305" s="9"/>
      <c r="F305" s="9"/>
      <c r="G305" s="70"/>
      <c r="H305" s="71"/>
      <c r="I305" s="9"/>
      <c r="J305" s="9"/>
      <c r="K305" s="9"/>
      <c r="L305" s="71"/>
      <c r="M305" s="71"/>
      <c r="N305" s="9"/>
      <c r="O305" s="9"/>
      <c r="P305" s="71"/>
      <c r="Q305" s="71"/>
      <c r="R305" s="9"/>
      <c r="S305" s="72"/>
      <c r="T305" s="72"/>
      <c r="U305" s="72"/>
      <c r="V305" s="9"/>
      <c r="W305" s="9"/>
      <c r="X305" s="9"/>
      <c r="Y305" s="72"/>
      <c r="Z305" s="72"/>
      <c r="AA305" s="9"/>
      <c r="AB305" s="72"/>
      <c r="AC305" s="72"/>
      <c r="AD305" s="72"/>
      <c r="AE305" s="9"/>
      <c r="AF305" s="9"/>
      <c r="AH305" s="9"/>
      <c r="AI305" s="9"/>
      <c r="AJ305" s="9"/>
      <c r="AK305" s="9"/>
      <c r="AL305" s="9"/>
      <c r="AM305" s="9"/>
      <c r="AN305" s="9"/>
      <c r="AO305" s="9"/>
      <c r="AP305" s="9"/>
      <c r="AQ305" s="9"/>
      <c r="AR305" s="9"/>
      <c r="AS305" s="9"/>
      <c r="AT305" s="9"/>
      <c r="AU305" s="9"/>
      <c r="AV305" s="9"/>
      <c r="AW305" s="9"/>
      <c r="AX305" s="9"/>
      <c r="AY305" s="9"/>
    </row>
    <row r="306" spans="1:51" ht="12" customHeight="1">
      <c r="A306" s="9"/>
      <c r="B306" s="9"/>
      <c r="C306" s="9"/>
      <c r="D306" s="9"/>
      <c r="E306" s="9"/>
      <c r="F306" s="9"/>
      <c r="G306" s="70"/>
      <c r="H306" s="71"/>
      <c r="I306" s="9"/>
      <c r="J306" s="9"/>
      <c r="K306" s="9"/>
      <c r="L306" s="71"/>
      <c r="M306" s="71"/>
      <c r="N306" s="9"/>
      <c r="O306" s="9"/>
      <c r="P306" s="71"/>
      <c r="Q306" s="71"/>
      <c r="R306" s="9"/>
      <c r="S306" s="72"/>
      <c r="T306" s="72"/>
      <c r="U306" s="72"/>
      <c r="V306" s="9"/>
      <c r="W306" s="9"/>
      <c r="X306" s="9"/>
      <c r="Y306" s="72"/>
      <c r="Z306" s="72"/>
      <c r="AA306" s="9"/>
      <c r="AB306" s="72"/>
      <c r="AC306" s="72"/>
      <c r="AD306" s="72"/>
      <c r="AE306" s="9"/>
      <c r="AF306" s="9"/>
      <c r="AH306" s="9"/>
      <c r="AI306" s="9"/>
      <c r="AJ306" s="9"/>
      <c r="AK306" s="9"/>
      <c r="AL306" s="9"/>
      <c r="AM306" s="9"/>
      <c r="AN306" s="9"/>
      <c r="AO306" s="9"/>
      <c r="AP306" s="9"/>
      <c r="AQ306" s="9"/>
      <c r="AR306" s="9"/>
      <c r="AS306" s="9"/>
      <c r="AT306" s="9"/>
      <c r="AU306" s="9"/>
      <c r="AV306" s="9"/>
      <c r="AW306" s="9"/>
      <c r="AX306" s="9"/>
      <c r="AY306" s="9"/>
    </row>
    <row r="307" spans="1:51" ht="12" customHeight="1">
      <c r="A307" s="9"/>
      <c r="B307" s="9"/>
      <c r="C307" s="9"/>
      <c r="D307" s="9"/>
      <c r="E307" s="9"/>
      <c r="F307" s="9"/>
      <c r="G307" s="70"/>
      <c r="H307" s="71"/>
      <c r="I307" s="9"/>
      <c r="J307" s="9"/>
      <c r="K307" s="9"/>
      <c r="L307" s="71"/>
      <c r="M307" s="71"/>
      <c r="N307" s="9"/>
      <c r="O307" s="9"/>
      <c r="P307" s="71"/>
      <c r="Q307" s="71"/>
      <c r="R307" s="9"/>
      <c r="S307" s="72"/>
      <c r="T307" s="72"/>
      <c r="U307" s="72"/>
      <c r="V307" s="9"/>
      <c r="W307" s="9"/>
      <c r="X307" s="9"/>
      <c r="Y307" s="72"/>
      <c r="Z307" s="72"/>
      <c r="AA307" s="9"/>
      <c r="AB307" s="72"/>
      <c r="AC307" s="72"/>
      <c r="AD307" s="72"/>
      <c r="AE307" s="9"/>
      <c r="AF307" s="9"/>
      <c r="AH307" s="9"/>
      <c r="AI307" s="9"/>
      <c r="AJ307" s="9"/>
      <c r="AK307" s="9"/>
      <c r="AL307" s="9"/>
      <c r="AM307" s="9"/>
      <c r="AN307" s="9"/>
      <c r="AO307" s="9"/>
      <c r="AP307" s="9"/>
      <c r="AQ307" s="9"/>
      <c r="AR307" s="9"/>
      <c r="AS307" s="9"/>
      <c r="AT307" s="9"/>
      <c r="AU307" s="9"/>
      <c r="AV307" s="9"/>
      <c r="AW307" s="9"/>
      <c r="AX307" s="9"/>
      <c r="AY307" s="9"/>
    </row>
    <row r="308" spans="1:51" ht="12" customHeight="1">
      <c r="A308" s="9"/>
      <c r="B308" s="9"/>
      <c r="C308" s="9"/>
      <c r="D308" s="9"/>
      <c r="E308" s="9"/>
      <c r="F308" s="9"/>
      <c r="G308" s="70"/>
      <c r="H308" s="71"/>
      <c r="I308" s="9"/>
      <c r="J308" s="9"/>
      <c r="K308" s="9"/>
      <c r="L308" s="71"/>
      <c r="M308" s="71"/>
      <c r="N308" s="9"/>
      <c r="O308" s="9"/>
      <c r="P308" s="71"/>
      <c r="Q308" s="71"/>
      <c r="R308" s="9"/>
      <c r="S308" s="72"/>
      <c r="T308" s="72"/>
      <c r="U308" s="72"/>
      <c r="V308" s="9"/>
      <c r="W308" s="9"/>
      <c r="X308" s="9"/>
      <c r="Y308" s="72"/>
      <c r="Z308" s="72"/>
      <c r="AA308" s="9"/>
      <c r="AB308" s="72"/>
      <c r="AC308" s="72"/>
      <c r="AD308" s="72"/>
      <c r="AE308" s="9"/>
      <c r="AF308" s="9"/>
      <c r="AH308" s="9"/>
      <c r="AI308" s="9"/>
      <c r="AJ308" s="9"/>
      <c r="AK308" s="9"/>
      <c r="AL308" s="9"/>
      <c r="AM308" s="9"/>
      <c r="AN308" s="9"/>
      <c r="AO308" s="9"/>
      <c r="AP308" s="9"/>
      <c r="AQ308" s="9"/>
      <c r="AR308" s="9"/>
      <c r="AS308" s="9"/>
      <c r="AT308" s="9"/>
      <c r="AU308" s="9"/>
      <c r="AV308" s="9"/>
      <c r="AW308" s="9"/>
      <c r="AX308" s="9"/>
      <c r="AY308" s="9"/>
    </row>
    <row r="309" spans="1:51" ht="12" customHeight="1">
      <c r="A309" s="9"/>
      <c r="B309" s="9"/>
      <c r="C309" s="9"/>
      <c r="D309" s="9"/>
      <c r="E309" s="9"/>
      <c r="F309" s="9"/>
      <c r="G309" s="70"/>
      <c r="H309" s="71"/>
      <c r="I309" s="9"/>
      <c r="J309" s="9"/>
      <c r="K309" s="9"/>
      <c r="L309" s="71"/>
      <c r="M309" s="71"/>
      <c r="N309" s="9"/>
      <c r="O309" s="9"/>
      <c r="P309" s="71"/>
      <c r="Q309" s="71"/>
      <c r="R309" s="9"/>
      <c r="S309" s="72"/>
      <c r="T309" s="72"/>
      <c r="U309" s="72"/>
      <c r="V309" s="9"/>
      <c r="W309" s="9"/>
      <c r="X309" s="9"/>
      <c r="Y309" s="72"/>
      <c r="Z309" s="72"/>
      <c r="AA309" s="9"/>
      <c r="AB309" s="72"/>
      <c r="AC309" s="72"/>
      <c r="AD309" s="72"/>
      <c r="AE309" s="9"/>
      <c r="AF309" s="9"/>
      <c r="AH309" s="9"/>
      <c r="AI309" s="9"/>
      <c r="AJ309" s="9"/>
      <c r="AK309" s="9"/>
      <c r="AL309" s="9"/>
      <c r="AM309" s="9"/>
      <c r="AN309" s="9"/>
      <c r="AO309" s="9"/>
      <c r="AP309" s="9"/>
      <c r="AQ309" s="9"/>
      <c r="AR309" s="9"/>
      <c r="AS309" s="9"/>
      <c r="AT309" s="9"/>
      <c r="AU309" s="9"/>
      <c r="AV309" s="9"/>
      <c r="AW309" s="9"/>
      <c r="AX309" s="9"/>
      <c r="AY309" s="9"/>
    </row>
    <row r="310" spans="1:51" ht="12" customHeight="1">
      <c r="A310" s="9"/>
      <c r="B310" s="9"/>
      <c r="C310" s="9"/>
      <c r="D310" s="9"/>
      <c r="E310" s="9"/>
      <c r="F310" s="9"/>
      <c r="G310" s="70"/>
      <c r="H310" s="71"/>
      <c r="I310" s="9"/>
      <c r="J310" s="9"/>
      <c r="K310" s="9"/>
      <c r="L310" s="71"/>
      <c r="M310" s="71"/>
      <c r="N310" s="9"/>
      <c r="O310" s="9"/>
      <c r="P310" s="71"/>
      <c r="Q310" s="71"/>
      <c r="R310" s="9"/>
      <c r="S310" s="72"/>
      <c r="T310" s="72"/>
      <c r="U310" s="72"/>
      <c r="V310" s="9"/>
      <c r="W310" s="9"/>
      <c r="X310" s="9"/>
      <c r="Y310" s="72"/>
      <c r="Z310" s="72"/>
      <c r="AA310" s="9"/>
      <c r="AB310" s="72"/>
      <c r="AC310" s="72"/>
      <c r="AD310" s="72"/>
      <c r="AE310" s="9"/>
      <c r="AF310" s="9"/>
      <c r="AH310" s="9"/>
      <c r="AI310" s="9"/>
      <c r="AJ310" s="9"/>
      <c r="AK310" s="9"/>
      <c r="AL310" s="9"/>
      <c r="AM310" s="9"/>
      <c r="AN310" s="9"/>
      <c r="AO310" s="9"/>
      <c r="AP310" s="9"/>
      <c r="AQ310" s="9"/>
      <c r="AR310" s="9"/>
      <c r="AS310" s="9"/>
      <c r="AT310" s="9"/>
      <c r="AU310" s="9"/>
      <c r="AV310" s="9"/>
      <c r="AW310" s="9"/>
      <c r="AX310" s="9"/>
      <c r="AY310" s="9"/>
    </row>
    <row r="311" spans="1:51" ht="12" customHeight="1">
      <c r="A311" s="9"/>
      <c r="B311" s="9"/>
      <c r="C311" s="9"/>
      <c r="D311" s="9"/>
      <c r="E311" s="9"/>
      <c r="F311" s="9"/>
      <c r="G311" s="70"/>
      <c r="H311" s="71"/>
      <c r="I311" s="9"/>
      <c r="J311" s="9"/>
      <c r="K311" s="9"/>
      <c r="L311" s="71"/>
      <c r="M311" s="71"/>
      <c r="N311" s="9"/>
      <c r="O311" s="9"/>
      <c r="P311" s="71"/>
      <c r="Q311" s="71"/>
      <c r="R311" s="9"/>
      <c r="S311" s="72"/>
      <c r="T311" s="72"/>
      <c r="U311" s="72"/>
      <c r="V311" s="9"/>
      <c r="W311" s="9"/>
      <c r="X311" s="9"/>
      <c r="Y311" s="72"/>
      <c r="Z311" s="72"/>
      <c r="AA311" s="9"/>
      <c r="AB311" s="72"/>
      <c r="AC311" s="72"/>
      <c r="AD311" s="72"/>
      <c r="AE311" s="9"/>
      <c r="AF311" s="9"/>
      <c r="AH311" s="9"/>
      <c r="AI311" s="9"/>
      <c r="AJ311" s="9"/>
      <c r="AK311" s="9"/>
      <c r="AL311" s="9"/>
      <c r="AM311" s="9"/>
      <c r="AN311" s="9"/>
      <c r="AO311" s="9"/>
      <c r="AP311" s="9"/>
      <c r="AQ311" s="9"/>
      <c r="AR311" s="9"/>
      <c r="AS311" s="9"/>
      <c r="AT311" s="9"/>
      <c r="AU311" s="9"/>
      <c r="AV311" s="9"/>
      <c r="AW311" s="9"/>
      <c r="AX311" s="9"/>
      <c r="AY311" s="9"/>
    </row>
    <row r="312" spans="1:51" ht="12" customHeight="1">
      <c r="A312" s="9"/>
      <c r="B312" s="9"/>
      <c r="C312" s="9"/>
      <c r="D312" s="9"/>
      <c r="E312" s="9"/>
      <c r="F312" s="9"/>
      <c r="G312" s="70"/>
      <c r="H312" s="71"/>
      <c r="I312" s="9"/>
      <c r="J312" s="9"/>
      <c r="K312" s="9"/>
      <c r="L312" s="71"/>
      <c r="M312" s="71"/>
      <c r="N312" s="9"/>
      <c r="O312" s="9"/>
      <c r="P312" s="71"/>
      <c r="Q312" s="71"/>
      <c r="R312" s="9"/>
      <c r="S312" s="72"/>
      <c r="T312" s="72"/>
      <c r="U312" s="72"/>
      <c r="V312" s="9"/>
      <c r="W312" s="9"/>
      <c r="X312" s="9"/>
      <c r="Y312" s="72"/>
      <c r="Z312" s="72"/>
      <c r="AA312" s="9"/>
      <c r="AB312" s="72"/>
      <c r="AC312" s="72"/>
      <c r="AD312" s="72"/>
      <c r="AE312" s="9"/>
      <c r="AF312" s="9"/>
      <c r="AH312" s="9"/>
      <c r="AI312" s="9"/>
      <c r="AJ312" s="9"/>
      <c r="AK312" s="9"/>
      <c r="AL312" s="9"/>
      <c r="AM312" s="9"/>
      <c r="AN312" s="9"/>
      <c r="AO312" s="9"/>
      <c r="AP312" s="9"/>
      <c r="AQ312" s="9"/>
      <c r="AR312" s="9"/>
      <c r="AS312" s="9"/>
      <c r="AT312" s="9"/>
      <c r="AU312" s="9"/>
      <c r="AV312" s="9"/>
      <c r="AW312" s="9"/>
      <c r="AX312" s="9"/>
      <c r="AY312" s="9"/>
    </row>
    <row r="313" spans="1:51" ht="12" customHeight="1">
      <c r="A313" s="9"/>
      <c r="B313" s="9"/>
      <c r="C313" s="9"/>
      <c r="D313" s="9"/>
      <c r="E313" s="9"/>
      <c r="F313" s="9"/>
      <c r="G313" s="70"/>
      <c r="H313" s="71"/>
      <c r="I313" s="9"/>
      <c r="J313" s="9"/>
      <c r="K313" s="9"/>
      <c r="L313" s="71"/>
      <c r="M313" s="71"/>
      <c r="N313" s="9"/>
      <c r="O313" s="9"/>
      <c r="P313" s="71"/>
      <c r="Q313" s="71"/>
      <c r="R313" s="9"/>
      <c r="S313" s="72"/>
      <c r="T313" s="72"/>
      <c r="U313" s="72"/>
      <c r="V313" s="9"/>
      <c r="W313" s="9"/>
      <c r="X313" s="9"/>
      <c r="Y313" s="72"/>
      <c r="Z313" s="72"/>
      <c r="AA313" s="9"/>
      <c r="AB313" s="72"/>
      <c r="AC313" s="72"/>
      <c r="AD313" s="72"/>
      <c r="AE313" s="9"/>
      <c r="AF313" s="9"/>
      <c r="AH313" s="9"/>
      <c r="AI313" s="9"/>
      <c r="AJ313" s="9"/>
      <c r="AK313" s="9"/>
      <c r="AL313" s="9"/>
      <c r="AM313" s="9"/>
      <c r="AN313" s="9"/>
      <c r="AO313" s="9"/>
      <c r="AP313" s="9"/>
      <c r="AQ313" s="9"/>
      <c r="AR313" s="9"/>
      <c r="AS313" s="9"/>
      <c r="AT313" s="9"/>
      <c r="AU313" s="9"/>
      <c r="AV313" s="9"/>
      <c r="AW313" s="9"/>
      <c r="AX313" s="9"/>
      <c r="AY313" s="9"/>
    </row>
    <row r="314" spans="1:51" ht="12" customHeight="1">
      <c r="A314" s="9"/>
      <c r="B314" s="9"/>
      <c r="C314" s="9"/>
      <c r="D314" s="9"/>
      <c r="E314" s="9"/>
      <c r="F314" s="9"/>
      <c r="G314" s="70"/>
      <c r="H314" s="71"/>
      <c r="I314" s="9"/>
      <c r="J314" s="9"/>
      <c r="K314" s="9"/>
      <c r="L314" s="71"/>
      <c r="M314" s="71"/>
      <c r="N314" s="9"/>
      <c r="O314" s="9"/>
      <c r="P314" s="71"/>
      <c r="Q314" s="71"/>
      <c r="R314" s="9"/>
      <c r="S314" s="72"/>
      <c r="T314" s="72"/>
      <c r="U314" s="72"/>
      <c r="V314" s="9"/>
      <c r="W314" s="9"/>
      <c r="X314" s="9"/>
      <c r="Y314" s="72"/>
      <c r="Z314" s="72"/>
      <c r="AA314" s="9"/>
      <c r="AB314" s="72"/>
      <c r="AC314" s="72"/>
      <c r="AD314" s="72"/>
      <c r="AE314" s="9"/>
      <c r="AF314" s="9"/>
      <c r="AH314" s="9"/>
      <c r="AI314" s="9"/>
      <c r="AJ314" s="9"/>
      <c r="AK314" s="9"/>
      <c r="AL314" s="9"/>
      <c r="AM314" s="9"/>
      <c r="AN314" s="9"/>
      <c r="AO314" s="9"/>
      <c r="AP314" s="9"/>
      <c r="AQ314" s="9"/>
      <c r="AR314" s="9"/>
      <c r="AS314" s="9"/>
      <c r="AT314" s="9"/>
      <c r="AU314" s="9"/>
      <c r="AV314" s="9"/>
      <c r="AW314" s="9"/>
      <c r="AX314" s="9"/>
      <c r="AY314" s="9"/>
    </row>
    <row r="315" spans="1:51" ht="12" customHeight="1">
      <c r="A315" s="9"/>
      <c r="B315" s="9"/>
      <c r="C315" s="9"/>
      <c r="D315" s="9"/>
      <c r="E315" s="9"/>
      <c r="F315" s="9"/>
      <c r="G315" s="70"/>
      <c r="H315" s="71"/>
      <c r="I315" s="9"/>
      <c r="J315" s="9"/>
      <c r="K315" s="9"/>
      <c r="L315" s="71"/>
      <c r="M315" s="71"/>
      <c r="N315" s="9"/>
      <c r="O315" s="9"/>
      <c r="P315" s="71"/>
      <c r="Q315" s="71"/>
      <c r="R315" s="9"/>
      <c r="S315" s="72"/>
      <c r="T315" s="72"/>
      <c r="U315" s="72"/>
      <c r="V315" s="9"/>
      <c r="W315" s="9"/>
      <c r="X315" s="9"/>
      <c r="Y315" s="72"/>
      <c r="Z315" s="72"/>
      <c r="AA315" s="9"/>
      <c r="AB315" s="72"/>
      <c r="AC315" s="72"/>
      <c r="AD315" s="72"/>
      <c r="AE315" s="9"/>
      <c r="AF315" s="9"/>
      <c r="AH315" s="9"/>
      <c r="AI315" s="9"/>
      <c r="AJ315" s="9"/>
      <c r="AK315" s="9"/>
      <c r="AL315" s="9"/>
      <c r="AM315" s="9"/>
      <c r="AN315" s="9"/>
      <c r="AO315" s="9"/>
      <c r="AP315" s="9"/>
      <c r="AQ315" s="9"/>
      <c r="AR315" s="9"/>
      <c r="AS315" s="9"/>
      <c r="AT315" s="9"/>
      <c r="AU315" s="9"/>
      <c r="AV315" s="9"/>
      <c r="AW315" s="9"/>
      <c r="AX315" s="9"/>
      <c r="AY315" s="9"/>
    </row>
    <row r="316" spans="1:51" ht="12" customHeight="1">
      <c r="A316" s="9"/>
      <c r="B316" s="9"/>
      <c r="C316" s="9"/>
      <c r="D316" s="9"/>
      <c r="E316" s="9"/>
      <c r="F316" s="9"/>
      <c r="G316" s="70"/>
      <c r="H316" s="71"/>
      <c r="I316" s="9"/>
      <c r="J316" s="9"/>
      <c r="K316" s="9"/>
      <c r="L316" s="71"/>
      <c r="M316" s="71"/>
      <c r="N316" s="9"/>
      <c r="O316" s="9"/>
      <c r="P316" s="71"/>
      <c r="Q316" s="71"/>
      <c r="R316" s="9"/>
      <c r="S316" s="72"/>
      <c r="T316" s="72"/>
      <c r="U316" s="72"/>
      <c r="V316" s="9"/>
      <c r="W316" s="9"/>
      <c r="X316" s="9"/>
      <c r="Y316" s="72"/>
      <c r="Z316" s="72"/>
      <c r="AA316" s="9"/>
      <c r="AB316" s="72"/>
      <c r="AC316" s="72"/>
      <c r="AD316" s="72"/>
      <c r="AE316" s="9"/>
      <c r="AF316" s="9"/>
      <c r="AH316" s="9"/>
      <c r="AI316" s="9"/>
      <c r="AJ316" s="9"/>
      <c r="AK316" s="9"/>
      <c r="AL316" s="9"/>
      <c r="AM316" s="9"/>
      <c r="AN316" s="9"/>
      <c r="AO316" s="9"/>
      <c r="AP316" s="9"/>
      <c r="AQ316" s="9"/>
      <c r="AR316" s="9"/>
      <c r="AS316" s="9"/>
      <c r="AT316" s="9"/>
      <c r="AU316" s="9"/>
      <c r="AV316" s="9"/>
      <c r="AW316" s="9"/>
      <c r="AX316" s="9"/>
      <c r="AY316" s="9"/>
    </row>
    <row r="317" spans="1:51" ht="12" customHeight="1">
      <c r="A317" s="9"/>
      <c r="B317" s="9"/>
      <c r="C317" s="9"/>
      <c r="D317" s="9"/>
      <c r="E317" s="9"/>
      <c r="F317" s="9"/>
      <c r="G317" s="70"/>
      <c r="H317" s="71"/>
      <c r="I317" s="9"/>
      <c r="J317" s="9"/>
      <c r="K317" s="9"/>
      <c r="L317" s="71"/>
      <c r="M317" s="71"/>
      <c r="N317" s="9"/>
      <c r="O317" s="9"/>
      <c r="P317" s="71"/>
      <c r="Q317" s="71"/>
      <c r="R317" s="9"/>
      <c r="S317" s="72"/>
      <c r="T317" s="72"/>
      <c r="U317" s="72"/>
      <c r="V317" s="9"/>
      <c r="W317" s="9"/>
      <c r="X317" s="9"/>
      <c r="Y317" s="72"/>
      <c r="Z317" s="72"/>
      <c r="AA317" s="9"/>
      <c r="AB317" s="72"/>
      <c r="AC317" s="72"/>
      <c r="AD317" s="72"/>
      <c r="AE317" s="9"/>
      <c r="AF317" s="9"/>
      <c r="AH317" s="9"/>
      <c r="AI317" s="9"/>
      <c r="AJ317" s="9"/>
      <c r="AK317" s="9"/>
      <c r="AL317" s="9"/>
      <c r="AM317" s="9"/>
      <c r="AN317" s="9"/>
      <c r="AO317" s="9"/>
      <c r="AP317" s="9"/>
      <c r="AQ317" s="9"/>
      <c r="AR317" s="9"/>
      <c r="AS317" s="9"/>
      <c r="AT317" s="9"/>
      <c r="AU317" s="9"/>
      <c r="AV317" s="9"/>
      <c r="AW317" s="9"/>
      <c r="AX317" s="9"/>
      <c r="AY317" s="9"/>
    </row>
    <row r="318" spans="1:51" ht="12" customHeight="1">
      <c r="A318" s="9"/>
      <c r="B318" s="9"/>
      <c r="C318" s="9"/>
      <c r="D318" s="9"/>
      <c r="E318" s="9"/>
      <c r="F318" s="9"/>
      <c r="G318" s="70"/>
      <c r="H318" s="71"/>
      <c r="I318" s="9"/>
      <c r="J318" s="9"/>
      <c r="K318" s="9"/>
      <c r="L318" s="71"/>
      <c r="M318" s="71"/>
      <c r="N318" s="9"/>
      <c r="O318" s="9"/>
      <c r="P318" s="71"/>
      <c r="Q318" s="71"/>
      <c r="R318" s="9"/>
      <c r="S318" s="72"/>
      <c r="T318" s="72"/>
      <c r="U318" s="72"/>
      <c r="V318" s="9"/>
      <c r="W318" s="9"/>
      <c r="X318" s="9"/>
      <c r="Y318" s="72"/>
      <c r="Z318" s="72"/>
      <c r="AA318" s="9"/>
      <c r="AB318" s="72"/>
      <c r="AC318" s="72"/>
      <c r="AD318" s="72"/>
      <c r="AE318" s="9"/>
      <c r="AF318" s="9"/>
      <c r="AH318" s="9"/>
      <c r="AI318" s="9"/>
      <c r="AJ318" s="9"/>
      <c r="AK318" s="9"/>
      <c r="AL318" s="9"/>
      <c r="AM318" s="9"/>
      <c r="AN318" s="9"/>
      <c r="AO318" s="9"/>
      <c r="AP318" s="9"/>
      <c r="AQ318" s="9"/>
      <c r="AR318" s="9"/>
      <c r="AS318" s="9"/>
      <c r="AT318" s="9"/>
      <c r="AU318" s="9"/>
      <c r="AV318" s="9"/>
      <c r="AW318" s="9"/>
      <c r="AX318" s="9"/>
      <c r="AY318" s="9"/>
    </row>
    <row r="319" spans="1:51" ht="12" customHeight="1">
      <c r="A319" s="9"/>
      <c r="B319" s="9"/>
      <c r="C319" s="9"/>
      <c r="D319" s="9"/>
      <c r="E319" s="9"/>
      <c r="F319" s="9"/>
      <c r="G319" s="70"/>
      <c r="H319" s="71"/>
      <c r="I319" s="9"/>
      <c r="J319" s="9"/>
      <c r="K319" s="9"/>
      <c r="L319" s="71"/>
      <c r="M319" s="71"/>
      <c r="N319" s="9"/>
      <c r="O319" s="9"/>
      <c r="P319" s="71"/>
      <c r="Q319" s="71"/>
      <c r="R319" s="9"/>
      <c r="S319" s="72"/>
      <c r="T319" s="72"/>
      <c r="U319" s="72"/>
      <c r="V319" s="9"/>
      <c r="W319" s="9"/>
      <c r="X319" s="9"/>
      <c r="Y319" s="72"/>
      <c r="Z319" s="72"/>
      <c r="AA319" s="9"/>
      <c r="AB319" s="72"/>
      <c r="AC319" s="72"/>
      <c r="AD319" s="72"/>
      <c r="AE319" s="9"/>
      <c r="AF319" s="9"/>
      <c r="AH319" s="9"/>
      <c r="AI319" s="9"/>
      <c r="AJ319" s="9"/>
      <c r="AK319" s="9"/>
      <c r="AL319" s="9"/>
      <c r="AM319" s="9"/>
      <c r="AN319" s="9"/>
      <c r="AO319" s="9"/>
      <c r="AP319" s="9"/>
      <c r="AQ319" s="9"/>
      <c r="AR319" s="9"/>
      <c r="AS319" s="9"/>
      <c r="AT319" s="9"/>
      <c r="AU319" s="9"/>
      <c r="AV319" s="9"/>
      <c r="AW319" s="9"/>
      <c r="AX319" s="9"/>
      <c r="AY319" s="9"/>
    </row>
    <row r="320" spans="1:51" ht="12" customHeight="1">
      <c r="A320" s="9"/>
      <c r="B320" s="9"/>
      <c r="C320" s="9"/>
      <c r="D320" s="9"/>
      <c r="E320" s="9"/>
      <c r="F320" s="9"/>
      <c r="G320" s="70"/>
      <c r="H320" s="71"/>
      <c r="I320" s="9"/>
      <c r="J320" s="9"/>
      <c r="K320" s="9"/>
      <c r="L320" s="71"/>
      <c r="M320" s="71"/>
      <c r="N320" s="9"/>
      <c r="O320" s="9"/>
      <c r="P320" s="71"/>
      <c r="Q320" s="71"/>
      <c r="R320" s="9"/>
      <c r="S320" s="72"/>
      <c r="T320" s="72"/>
      <c r="U320" s="72"/>
      <c r="V320" s="9"/>
      <c r="W320" s="9"/>
      <c r="X320" s="9"/>
      <c r="Y320" s="72"/>
      <c r="Z320" s="72"/>
      <c r="AA320" s="9"/>
      <c r="AB320" s="72"/>
      <c r="AC320" s="72"/>
      <c r="AD320" s="72"/>
      <c r="AE320" s="9"/>
      <c r="AF320" s="9"/>
      <c r="AH320" s="9"/>
      <c r="AI320" s="9"/>
      <c r="AJ320" s="9"/>
      <c r="AK320" s="9"/>
      <c r="AL320" s="9"/>
      <c r="AM320" s="9"/>
      <c r="AN320" s="9"/>
      <c r="AO320" s="9"/>
      <c r="AP320" s="9"/>
      <c r="AQ320" s="9"/>
      <c r="AR320" s="9"/>
      <c r="AS320" s="9"/>
      <c r="AT320" s="9"/>
      <c r="AU320" s="9"/>
      <c r="AV320" s="9"/>
      <c r="AW320" s="9"/>
      <c r="AX320" s="9"/>
      <c r="AY320" s="9"/>
    </row>
    <row r="321" spans="1:51" ht="12" customHeight="1">
      <c r="A321" s="9"/>
      <c r="B321" s="9"/>
      <c r="C321" s="9"/>
      <c r="D321" s="9"/>
      <c r="E321" s="9"/>
      <c r="F321" s="9"/>
      <c r="G321" s="70"/>
      <c r="H321" s="71"/>
      <c r="I321" s="9"/>
      <c r="J321" s="9"/>
      <c r="K321" s="9"/>
      <c r="L321" s="71"/>
      <c r="M321" s="71"/>
      <c r="N321" s="9"/>
      <c r="O321" s="9"/>
      <c r="P321" s="71"/>
      <c r="Q321" s="71"/>
      <c r="R321" s="9"/>
      <c r="S321" s="72"/>
      <c r="T321" s="72"/>
      <c r="U321" s="72"/>
      <c r="V321" s="9"/>
      <c r="W321" s="9"/>
      <c r="X321" s="9"/>
      <c r="Y321" s="72"/>
      <c r="Z321" s="72"/>
      <c r="AA321" s="9"/>
      <c r="AB321" s="72"/>
      <c r="AC321" s="72"/>
      <c r="AD321" s="72"/>
      <c r="AE321" s="9"/>
      <c r="AF321" s="9"/>
      <c r="AH321" s="9"/>
      <c r="AI321" s="9"/>
      <c r="AJ321" s="9"/>
      <c r="AK321" s="9"/>
      <c r="AL321" s="9"/>
      <c r="AM321" s="9"/>
      <c r="AN321" s="9"/>
      <c r="AO321" s="9"/>
      <c r="AP321" s="9"/>
      <c r="AQ321" s="9"/>
      <c r="AR321" s="9"/>
      <c r="AS321" s="9"/>
      <c r="AT321" s="9"/>
      <c r="AU321" s="9"/>
      <c r="AV321" s="9"/>
      <c r="AW321" s="9"/>
      <c r="AX321" s="9"/>
      <c r="AY321" s="9"/>
    </row>
    <row r="322" spans="1:51" ht="12" customHeight="1">
      <c r="A322" s="9"/>
      <c r="B322" s="9"/>
      <c r="C322" s="9"/>
      <c r="D322" s="9"/>
      <c r="E322" s="9"/>
      <c r="F322" s="9"/>
      <c r="G322" s="70"/>
      <c r="H322" s="71"/>
      <c r="I322" s="9"/>
      <c r="J322" s="9"/>
      <c r="K322" s="9"/>
      <c r="L322" s="71"/>
      <c r="M322" s="71"/>
      <c r="N322" s="9"/>
      <c r="O322" s="9"/>
      <c r="P322" s="71"/>
      <c r="Q322" s="71"/>
      <c r="R322" s="9"/>
      <c r="S322" s="72"/>
      <c r="T322" s="72"/>
      <c r="U322" s="72"/>
      <c r="V322" s="9"/>
      <c r="W322" s="9"/>
      <c r="X322" s="9"/>
      <c r="Y322" s="72"/>
      <c r="Z322" s="72"/>
      <c r="AA322" s="9"/>
      <c r="AB322" s="72"/>
      <c r="AC322" s="72"/>
      <c r="AD322" s="72"/>
      <c r="AE322" s="9"/>
      <c r="AF322" s="9"/>
      <c r="AH322" s="9"/>
      <c r="AI322" s="9"/>
      <c r="AJ322" s="9"/>
      <c r="AK322" s="9"/>
      <c r="AL322" s="9"/>
      <c r="AM322" s="9"/>
      <c r="AN322" s="9"/>
      <c r="AO322" s="9"/>
      <c r="AP322" s="9"/>
      <c r="AQ322" s="9"/>
      <c r="AR322" s="9"/>
      <c r="AS322" s="9"/>
      <c r="AT322" s="9"/>
      <c r="AU322" s="9"/>
      <c r="AV322" s="9"/>
      <c r="AW322" s="9"/>
      <c r="AX322" s="9"/>
      <c r="AY322" s="9"/>
    </row>
    <row r="323" spans="1:51" ht="12" customHeight="1">
      <c r="A323" s="9"/>
      <c r="B323" s="9"/>
      <c r="C323" s="9"/>
      <c r="D323" s="9"/>
      <c r="E323" s="9"/>
      <c r="F323" s="9"/>
      <c r="G323" s="70"/>
      <c r="H323" s="71"/>
      <c r="I323" s="9"/>
      <c r="J323" s="9"/>
      <c r="K323" s="9"/>
      <c r="L323" s="71"/>
      <c r="M323" s="71"/>
      <c r="N323" s="9"/>
      <c r="O323" s="9"/>
      <c r="P323" s="71"/>
      <c r="Q323" s="71"/>
      <c r="R323" s="9"/>
      <c r="S323" s="72"/>
      <c r="T323" s="72"/>
      <c r="U323" s="72"/>
      <c r="V323" s="9"/>
      <c r="W323" s="9"/>
      <c r="X323" s="9"/>
      <c r="Y323" s="72"/>
      <c r="Z323" s="72"/>
      <c r="AA323" s="9"/>
      <c r="AB323" s="72"/>
      <c r="AC323" s="72"/>
      <c r="AD323" s="72"/>
      <c r="AE323" s="9"/>
      <c r="AF323" s="9"/>
      <c r="AH323" s="9"/>
      <c r="AI323" s="9"/>
      <c r="AJ323" s="9"/>
      <c r="AK323" s="9"/>
      <c r="AL323" s="9"/>
      <c r="AM323" s="9"/>
      <c r="AN323" s="9"/>
      <c r="AO323" s="9"/>
      <c r="AP323" s="9"/>
      <c r="AQ323" s="9"/>
      <c r="AR323" s="9"/>
      <c r="AS323" s="9"/>
      <c r="AT323" s="9"/>
      <c r="AU323" s="9"/>
      <c r="AV323" s="9"/>
      <c r="AW323" s="9"/>
      <c r="AX323" s="9"/>
      <c r="AY323" s="9"/>
    </row>
    <row r="324" spans="1:51" ht="12" customHeight="1">
      <c r="A324" s="9"/>
      <c r="B324" s="9"/>
      <c r="C324" s="9"/>
      <c r="D324" s="9"/>
      <c r="E324" s="9"/>
      <c r="F324" s="9"/>
      <c r="G324" s="70"/>
      <c r="H324" s="71"/>
      <c r="I324" s="9"/>
      <c r="J324" s="9"/>
      <c r="K324" s="9"/>
      <c r="L324" s="71"/>
      <c r="M324" s="71"/>
      <c r="N324" s="9"/>
      <c r="O324" s="9"/>
      <c r="P324" s="71"/>
      <c r="Q324" s="71"/>
      <c r="R324" s="9"/>
      <c r="S324" s="72"/>
      <c r="T324" s="72"/>
      <c r="U324" s="72"/>
      <c r="V324" s="9"/>
      <c r="W324" s="9"/>
      <c r="X324" s="9"/>
      <c r="Y324" s="72"/>
      <c r="Z324" s="72"/>
      <c r="AA324" s="9"/>
      <c r="AB324" s="72"/>
      <c r="AC324" s="72"/>
      <c r="AD324" s="72"/>
      <c r="AE324" s="9"/>
      <c r="AF324" s="9"/>
      <c r="AH324" s="9"/>
      <c r="AI324" s="9"/>
      <c r="AJ324" s="9"/>
      <c r="AK324" s="9"/>
      <c r="AL324" s="9"/>
      <c r="AM324" s="9"/>
      <c r="AN324" s="9"/>
      <c r="AO324" s="9"/>
      <c r="AP324" s="9"/>
      <c r="AQ324" s="9"/>
      <c r="AR324" s="9"/>
      <c r="AS324" s="9"/>
      <c r="AT324" s="9"/>
      <c r="AU324" s="9"/>
      <c r="AV324" s="9"/>
      <c r="AW324" s="9"/>
      <c r="AX324" s="9"/>
      <c r="AY324" s="9"/>
    </row>
    <row r="325" spans="1:51" ht="12" customHeight="1">
      <c r="A325" s="9"/>
      <c r="B325" s="9"/>
      <c r="C325" s="9"/>
      <c r="D325" s="9"/>
      <c r="E325" s="9"/>
      <c r="F325" s="9"/>
      <c r="G325" s="70"/>
      <c r="H325" s="71"/>
      <c r="I325" s="9"/>
      <c r="J325" s="9"/>
      <c r="K325" s="9"/>
      <c r="L325" s="71"/>
      <c r="M325" s="71"/>
      <c r="N325" s="9"/>
      <c r="O325" s="9"/>
      <c r="P325" s="71"/>
      <c r="Q325" s="71"/>
      <c r="R325" s="9"/>
      <c r="S325" s="72"/>
      <c r="T325" s="72"/>
      <c r="U325" s="72"/>
      <c r="V325" s="9"/>
      <c r="W325" s="9"/>
      <c r="X325" s="9"/>
      <c r="Y325" s="72"/>
      <c r="Z325" s="72"/>
      <c r="AA325" s="9"/>
      <c r="AB325" s="72"/>
      <c r="AC325" s="72"/>
      <c r="AD325" s="72"/>
      <c r="AE325" s="9"/>
      <c r="AF325" s="9"/>
      <c r="AH325" s="9"/>
      <c r="AI325" s="9"/>
      <c r="AJ325" s="9"/>
      <c r="AK325" s="9"/>
      <c r="AL325" s="9"/>
      <c r="AM325" s="9"/>
      <c r="AN325" s="9"/>
      <c r="AO325" s="9"/>
      <c r="AP325" s="9"/>
      <c r="AQ325" s="9"/>
      <c r="AR325" s="9"/>
      <c r="AS325" s="9"/>
      <c r="AT325" s="9"/>
      <c r="AU325" s="9"/>
      <c r="AV325" s="9"/>
      <c r="AW325" s="9"/>
      <c r="AX325" s="9"/>
      <c r="AY325" s="9"/>
    </row>
    <row r="326" spans="1:51" ht="12" customHeight="1">
      <c r="A326" s="9"/>
      <c r="B326" s="9"/>
      <c r="C326" s="9"/>
      <c r="D326" s="9"/>
      <c r="E326" s="9"/>
      <c r="F326" s="9"/>
      <c r="G326" s="70"/>
      <c r="H326" s="71"/>
      <c r="I326" s="9"/>
      <c r="J326" s="9"/>
      <c r="K326" s="9"/>
      <c r="L326" s="71"/>
      <c r="M326" s="71"/>
      <c r="N326" s="9"/>
      <c r="O326" s="9"/>
      <c r="P326" s="71"/>
      <c r="Q326" s="71"/>
      <c r="R326" s="9"/>
      <c r="S326" s="72"/>
      <c r="T326" s="72"/>
      <c r="U326" s="72"/>
      <c r="V326" s="9"/>
      <c r="W326" s="9"/>
      <c r="X326" s="9"/>
      <c r="Y326" s="72"/>
      <c r="Z326" s="72"/>
      <c r="AA326" s="9"/>
      <c r="AB326" s="72"/>
      <c r="AC326" s="72"/>
      <c r="AD326" s="72"/>
      <c r="AE326" s="9"/>
      <c r="AF326" s="9"/>
      <c r="AH326" s="9"/>
      <c r="AI326" s="9"/>
      <c r="AJ326" s="9"/>
      <c r="AK326" s="9"/>
      <c r="AL326" s="9"/>
      <c r="AM326" s="9"/>
      <c r="AN326" s="9"/>
      <c r="AO326" s="9"/>
      <c r="AP326" s="9"/>
      <c r="AQ326" s="9"/>
      <c r="AR326" s="9"/>
      <c r="AS326" s="9"/>
      <c r="AT326" s="9"/>
      <c r="AU326" s="9"/>
      <c r="AV326" s="9"/>
      <c r="AW326" s="9"/>
      <c r="AX326" s="9"/>
      <c r="AY326" s="9"/>
    </row>
    <row r="327" spans="1:51" ht="12" customHeight="1">
      <c r="A327" s="9"/>
      <c r="B327" s="9"/>
      <c r="C327" s="9"/>
      <c r="D327" s="9"/>
      <c r="E327" s="9"/>
      <c r="F327" s="9"/>
      <c r="G327" s="70"/>
      <c r="H327" s="71"/>
      <c r="I327" s="9"/>
      <c r="J327" s="9"/>
      <c r="K327" s="9"/>
      <c r="L327" s="71"/>
      <c r="M327" s="71"/>
      <c r="N327" s="9"/>
      <c r="O327" s="9"/>
      <c r="P327" s="71"/>
      <c r="Q327" s="71"/>
      <c r="R327" s="9"/>
      <c r="S327" s="72"/>
      <c r="T327" s="72"/>
      <c r="U327" s="72"/>
      <c r="V327" s="9"/>
      <c r="W327" s="9"/>
      <c r="X327" s="9"/>
      <c r="Y327" s="72"/>
      <c r="Z327" s="72"/>
      <c r="AA327" s="9"/>
      <c r="AB327" s="72"/>
      <c r="AC327" s="72"/>
      <c r="AD327" s="72"/>
      <c r="AE327" s="9"/>
      <c r="AF327" s="9"/>
      <c r="AH327" s="9"/>
      <c r="AI327" s="9"/>
      <c r="AJ327" s="9"/>
      <c r="AK327" s="9"/>
      <c r="AL327" s="9"/>
      <c r="AM327" s="9"/>
      <c r="AN327" s="9"/>
      <c r="AO327" s="9"/>
      <c r="AP327" s="9"/>
      <c r="AQ327" s="9"/>
      <c r="AR327" s="9"/>
      <c r="AS327" s="9"/>
      <c r="AT327" s="9"/>
      <c r="AU327" s="9"/>
      <c r="AV327" s="9"/>
      <c r="AW327" s="9"/>
      <c r="AX327" s="9"/>
      <c r="AY327" s="9"/>
    </row>
    <row r="328" spans="1:51" ht="12" customHeight="1">
      <c r="A328" s="9"/>
      <c r="B328" s="9"/>
      <c r="C328" s="9"/>
      <c r="D328" s="9"/>
      <c r="E328" s="9"/>
      <c r="F328" s="9"/>
      <c r="G328" s="70"/>
      <c r="H328" s="71"/>
      <c r="I328" s="9"/>
      <c r="J328" s="9"/>
      <c r="K328" s="9"/>
      <c r="L328" s="71"/>
      <c r="M328" s="71"/>
      <c r="N328" s="9"/>
      <c r="O328" s="9"/>
      <c r="P328" s="71"/>
      <c r="Q328" s="71"/>
      <c r="R328" s="9"/>
      <c r="S328" s="72"/>
      <c r="T328" s="72"/>
      <c r="U328" s="72"/>
      <c r="V328" s="9"/>
      <c r="W328" s="9"/>
      <c r="X328" s="9"/>
      <c r="Y328" s="72"/>
      <c r="Z328" s="72"/>
      <c r="AA328" s="9"/>
      <c r="AB328" s="72"/>
      <c r="AC328" s="72"/>
      <c r="AD328" s="72"/>
      <c r="AE328" s="9"/>
      <c r="AF328" s="9"/>
      <c r="AH328" s="9"/>
      <c r="AI328" s="9"/>
      <c r="AJ328" s="9"/>
      <c r="AK328" s="9"/>
      <c r="AL328" s="9"/>
      <c r="AM328" s="9"/>
      <c r="AN328" s="9"/>
      <c r="AO328" s="9"/>
      <c r="AP328" s="9"/>
      <c r="AQ328" s="9"/>
      <c r="AR328" s="9"/>
      <c r="AS328" s="9"/>
      <c r="AT328" s="9"/>
      <c r="AU328" s="9"/>
      <c r="AV328" s="9"/>
      <c r="AW328" s="9"/>
      <c r="AX328" s="9"/>
      <c r="AY328" s="9"/>
    </row>
    <row r="329" spans="1:51" ht="12" customHeight="1">
      <c r="A329" s="9"/>
      <c r="B329" s="9"/>
      <c r="C329" s="9"/>
      <c r="D329" s="9"/>
      <c r="E329" s="9"/>
      <c r="F329" s="9"/>
      <c r="G329" s="70"/>
      <c r="H329" s="71"/>
      <c r="I329" s="9"/>
      <c r="J329" s="9"/>
      <c r="K329" s="9"/>
      <c r="L329" s="71"/>
      <c r="M329" s="71"/>
      <c r="N329" s="9"/>
      <c r="O329" s="9"/>
      <c r="P329" s="71"/>
      <c r="Q329" s="71"/>
      <c r="R329" s="9"/>
      <c r="S329" s="72"/>
      <c r="T329" s="72"/>
      <c r="U329" s="72"/>
      <c r="V329" s="9"/>
      <c r="W329" s="9"/>
      <c r="X329" s="9"/>
      <c r="Y329" s="72"/>
      <c r="Z329" s="72"/>
      <c r="AA329" s="9"/>
      <c r="AB329" s="72"/>
      <c r="AC329" s="72"/>
      <c r="AD329" s="72"/>
      <c r="AE329" s="9"/>
      <c r="AF329" s="9"/>
      <c r="AH329" s="9"/>
      <c r="AI329" s="9"/>
      <c r="AJ329" s="9"/>
      <c r="AK329" s="9"/>
      <c r="AL329" s="9"/>
      <c r="AM329" s="9"/>
      <c r="AN329" s="9"/>
      <c r="AO329" s="9"/>
      <c r="AP329" s="9"/>
      <c r="AQ329" s="9"/>
      <c r="AR329" s="9"/>
      <c r="AS329" s="9"/>
      <c r="AT329" s="9"/>
      <c r="AU329" s="9"/>
      <c r="AV329" s="9"/>
      <c r="AW329" s="9"/>
      <c r="AX329" s="9"/>
      <c r="AY329" s="9"/>
    </row>
    <row r="330" spans="1:51" ht="12" customHeight="1">
      <c r="A330" s="9"/>
      <c r="B330" s="9"/>
      <c r="C330" s="9"/>
      <c r="D330" s="9"/>
      <c r="E330" s="9"/>
      <c r="F330" s="9"/>
      <c r="G330" s="70"/>
      <c r="H330" s="71"/>
      <c r="I330" s="9"/>
      <c r="J330" s="9"/>
      <c r="K330" s="9"/>
      <c r="L330" s="71"/>
      <c r="M330" s="71"/>
      <c r="N330" s="9"/>
      <c r="O330" s="9"/>
      <c r="P330" s="71"/>
      <c r="Q330" s="71"/>
      <c r="R330" s="9"/>
      <c r="S330" s="72"/>
      <c r="T330" s="72"/>
      <c r="U330" s="72"/>
      <c r="V330" s="9"/>
      <c r="W330" s="9"/>
      <c r="X330" s="9"/>
      <c r="Y330" s="72"/>
      <c r="Z330" s="72"/>
      <c r="AA330" s="9"/>
      <c r="AB330" s="72"/>
      <c r="AC330" s="72"/>
      <c r="AD330" s="72"/>
      <c r="AE330" s="9"/>
      <c r="AF330" s="9"/>
      <c r="AH330" s="9"/>
      <c r="AI330" s="9"/>
      <c r="AJ330" s="9"/>
      <c r="AK330" s="9"/>
      <c r="AL330" s="9"/>
      <c r="AM330" s="9"/>
      <c r="AN330" s="9"/>
      <c r="AO330" s="9"/>
      <c r="AP330" s="9"/>
      <c r="AQ330" s="9"/>
      <c r="AR330" s="9"/>
      <c r="AS330" s="9"/>
      <c r="AT330" s="9"/>
      <c r="AU330" s="9"/>
      <c r="AV330" s="9"/>
      <c r="AW330" s="9"/>
      <c r="AX330" s="9"/>
      <c r="AY330" s="9"/>
    </row>
    <row r="331" spans="1:51" ht="12" customHeight="1">
      <c r="A331" s="9"/>
      <c r="B331" s="9"/>
      <c r="C331" s="9"/>
      <c r="D331" s="9"/>
      <c r="E331" s="9"/>
      <c r="F331" s="9"/>
      <c r="G331" s="70"/>
      <c r="H331" s="71"/>
      <c r="I331" s="9"/>
      <c r="J331" s="9"/>
      <c r="K331" s="9"/>
      <c r="L331" s="71"/>
      <c r="M331" s="71"/>
      <c r="N331" s="9"/>
      <c r="O331" s="9"/>
      <c r="P331" s="71"/>
      <c r="Q331" s="71"/>
      <c r="R331" s="9"/>
      <c r="S331" s="72"/>
      <c r="T331" s="72"/>
      <c r="U331" s="72"/>
      <c r="V331" s="9"/>
      <c r="W331" s="9"/>
      <c r="X331" s="9"/>
      <c r="Y331" s="72"/>
      <c r="Z331" s="72"/>
      <c r="AA331" s="9"/>
      <c r="AB331" s="72"/>
      <c r="AC331" s="72"/>
      <c r="AD331" s="72"/>
      <c r="AE331" s="9"/>
      <c r="AF331" s="9"/>
      <c r="AH331" s="9"/>
      <c r="AI331" s="9"/>
      <c r="AJ331" s="9"/>
      <c r="AK331" s="9"/>
      <c r="AL331" s="9"/>
      <c r="AM331" s="9"/>
      <c r="AN331" s="9"/>
      <c r="AO331" s="9"/>
      <c r="AP331" s="9"/>
      <c r="AQ331" s="9"/>
      <c r="AR331" s="9"/>
      <c r="AS331" s="9"/>
      <c r="AT331" s="9"/>
      <c r="AU331" s="9"/>
      <c r="AV331" s="9"/>
      <c r="AW331" s="9"/>
      <c r="AX331" s="9"/>
      <c r="AY331" s="9"/>
    </row>
    <row r="332" spans="1:51" ht="12" customHeight="1">
      <c r="A332" s="9"/>
      <c r="B332" s="9"/>
      <c r="C332" s="9"/>
      <c r="D332" s="9"/>
      <c r="E332" s="9"/>
      <c r="F332" s="9"/>
      <c r="G332" s="70"/>
      <c r="H332" s="71"/>
      <c r="I332" s="9"/>
      <c r="J332" s="9"/>
      <c r="K332" s="9"/>
      <c r="L332" s="71"/>
      <c r="M332" s="71"/>
      <c r="N332" s="9"/>
      <c r="O332" s="9"/>
      <c r="P332" s="71"/>
      <c r="Q332" s="71"/>
      <c r="R332" s="9"/>
      <c r="S332" s="72"/>
      <c r="T332" s="72"/>
      <c r="U332" s="72"/>
      <c r="V332" s="9"/>
      <c r="W332" s="9"/>
      <c r="X332" s="9"/>
      <c r="Y332" s="72"/>
      <c r="Z332" s="72"/>
      <c r="AA332" s="9"/>
      <c r="AB332" s="72"/>
      <c r="AC332" s="72"/>
      <c r="AD332" s="72"/>
      <c r="AE332" s="9"/>
      <c r="AF332" s="9"/>
      <c r="AH332" s="9"/>
      <c r="AI332" s="9"/>
      <c r="AJ332" s="9"/>
      <c r="AK332" s="9"/>
      <c r="AL332" s="9"/>
      <c r="AM332" s="9"/>
      <c r="AN332" s="9"/>
      <c r="AO332" s="9"/>
      <c r="AP332" s="9"/>
      <c r="AQ332" s="9"/>
      <c r="AR332" s="9"/>
      <c r="AS332" s="9"/>
      <c r="AT332" s="9"/>
      <c r="AU332" s="9"/>
      <c r="AV332" s="9"/>
      <c r="AW332" s="9"/>
      <c r="AX332" s="9"/>
      <c r="AY332" s="9"/>
    </row>
    <row r="333" spans="1:51" ht="12" customHeight="1">
      <c r="A333" s="9"/>
      <c r="B333" s="9"/>
      <c r="C333" s="9"/>
      <c r="D333" s="9"/>
      <c r="E333" s="9"/>
      <c r="F333" s="9"/>
      <c r="G333" s="70"/>
      <c r="H333" s="71"/>
      <c r="I333" s="9"/>
      <c r="J333" s="9"/>
      <c r="K333" s="9"/>
      <c r="L333" s="71"/>
      <c r="M333" s="71"/>
      <c r="N333" s="9"/>
      <c r="O333" s="9"/>
      <c r="P333" s="71"/>
      <c r="Q333" s="71"/>
      <c r="R333" s="9"/>
      <c r="S333" s="72"/>
      <c r="T333" s="72"/>
      <c r="U333" s="72"/>
      <c r="V333" s="9"/>
      <c r="W333" s="9"/>
      <c r="X333" s="9"/>
      <c r="Y333" s="72"/>
      <c r="Z333" s="72"/>
      <c r="AA333" s="9"/>
      <c r="AB333" s="72"/>
      <c r="AC333" s="72"/>
      <c r="AD333" s="72"/>
      <c r="AE333" s="9"/>
      <c r="AF333" s="9"/>
      <c r="AH333" s="9"/>
      <c r="AI333" s="9"/>
      <c r="AJ333" s="9"/>
      <c r="AK333" s="9"/>
      <c r="AL333" s="9"/>
      <c r="AM333" s="9"/>
      <c r="AN333" s="9"/>
      <c r="AO333" s="9"/>
      <c r="AP333" s="9"/>
      <c r="AQ333" s="9"/>
      <c r="AR333" s="9"/>
      <c r="AS333" s="9"/>
      <c r="AT333" s="9"/>
      <c r="AU333" s="9"/>
      <c r="AV333" s="9"/>
      <c r="AW333" s="9"/>
      <c r="AX333" s="9"/>
      <c r="AY333" s="9"/>
    </row>
    <row r="334" spans="1:51" ht="12" customHeight="1">
      <c r="A334" s="9"/>
      <c r="B334" s="9"/>
      <c r="C334" s="9"/>
      <c r="D334" s="9"/>
      <c r="E334" s="9"/>
      <c r="F334" s="9"/>
      <c r="G334" s="70"/>
      <c r="H334" s="71"/>
      <c r="I334" s="9"/>
      <c r="J334" s="9"/>
      <c r="K334" s="9"/>
      <c r="L334" s="71"/>
      <c r="M334" s="71"/>
      <c r="N334" s="9"/>
      <c r="O334" s="9"/>
      <c r="P334" s="71"/>
      <c r="Q334" s="71"/>
      <c r="R334" s="9"/>
      <c r="S334" s="72"/>
      <c r="T334" s="72"/>
      <c r="U334" s="72"/>
      <c r="V334" s="9"/>
      <c r="W334" s="9"/>
      <c r="X334" s="9"/>
      <c r="Y334" s="72"/>
      <c r="Z334" s="72"/>
      <c r="AA334" s="9"/>
      <c r="AB334" s="72"/>
      <c r="AC334" s="72"/>
      <c r="AD334" s="72"/>
      <c r="AE334" s="9"/>
      <c r="AF334" s="9"/>
      <c r="AH334" s="9"/>
      <c r="AI334" s="9"/>
      <c r="AJ334" s="9"/>
      <c r="AK334" s="9"/>
      <c r="AL334" s="9"/>
      <c r="AM334" s="9"/>
      <c r="AN334" s="9"/>
      <c r="AO334" s="9"/>
      <c r="AP334" s="9"/>
      <c r="AQ334" s="9"/>
      <c r="AR334" s="9"/>
      <c r="AS334" s="9"/>
      <c r="AT334" s="9"/>
      <c r="AU334" s="9"/>
      <c r="AV334" s="9"/>
      <c r="AW334" s="9"/>
      <c r="AX334" s="9"/>
      <c r="AY334" s="9"/>
    </row>
    <row r="335" spans="1:51" ht="12" customHeight="1">
      <c r="A335" s="9"/>
      <c r="B335" s="9"/>
      <c r="C335" s="9"/>
      <c r="D335" s="9"/>
      <c r="E335" s="9"/>
      <c r="F335" s="9"/>
      <c r="G335" s="70"/>
      <c r="H335" s="71"/>
      <c r="I335" s="9"/>
      <c r="J335" s="9"/>
      <c r="K335" s="9"/>
      <c r="L335" s="71"/>
      <c r="M335" s="71"/>
      <c r="N335" s="9"/>
      <c r="O335" s="9"/>
      <c r="P335" s="71"/>
      <c r="Q335" s="71"/>
      <c r="R335" s="9"/>
      <c r="S335" s="72"/>
      <c r="T335" s="72"/>
      <c r="U335" s="72"/>
      <c r="V335" s="9"/>
      <c r="W335" s="9"/>
      <c r="X335" s="9"/>
      <c r="Y335" s="72"/>
      <c r="Z335" s="72"/>
      <c r="AA335" s="9"/>
      <c r="AB335" s="72"/>
      <c r="AC335" s="72"/>
      <c r="AD335" s="72"/>
      <c r="AE335" s="9"/>
      <c r="AF335" s="9"/>
      <c r="AH335" s="9"/>
      <c r="AI335" s="9"/>
      <c r="AJ335" s="9"/>
      <c r="AK335" s="9"/>
      <c r="AL335" s="9"/>
      <c r="AM335" s="9"/>
      <c r="AN335" s="9"/>
      <c r="AO335" s="9"/>
      <c r="AP335" s="9"/>
      <c r="AQ335" s="9"/>
      <c r="AR335" s="9"/>
      <c r="AS335" s="9"/>
      <c r="AT335" s="9"/>
      <c r="AU335" s="9"/>
      <c r="AV335" s="9"/>
      <c r="AW335" s="9"/>
      <c r="AX335" s="9"/>
      <c r="AY335" s="9"/>
    </row>
    <row r="336" spans="1:51" ht="12" customHeight="1">
      <c r="A336" s="9"/>
      <c r="B336" s="9"/>
      <c r="C336" s="9"/>
      <c r="D336" s="9"/>
      <c r="E336" s="9"/>
      <c r="F336" s="9"/>
      <c r="G336" s="70"/>
      <c r="H336" s="71"/>
      <c r="I336" s="9"/>
      <c r="J336" s="9"/>
      <c r="K336" s="9"/>
      <c r="L336" s="71"/>
      <c r="M336" s="71"/>
      <c r="N336" s="9"/>
      <c r="O336" s="9"/>
      <c r="P336" s="71"/>
      <c r="Q336" s="71"/>
      <c r="R336" s="9"/>
      <c r="S336" s="72"/>
      <c r="T336" s="72"/>
      <c r="U336" s="72"/>
      <c r="V336" s="9"/>
      <c r="W336" s="9"/>
      <c r="X336" s="9"/>
      <c r="Y336" s="72"/>
      <c r="Z336" s="72"/>
      <c r="AA336" s="9"/>
      <c r="AB336" s="72"/>
      <c r="AC336" s="72"/>
      <c r="AD336" s="72"/>
      <c r="AE336" s="9"/>
      <c r="AF336" s="9"/>
      <c r="AH336" s="9"/>
      <c r="AI336" s="9"/>
      <c r="AJ336" s="9"/>
      <c r="AK336" s="9"/>
      <c r="AL336" s="9"/>
      <c r="AM336" s="9"/>
      <c r="AN336" s="9"/>
      <c r="AO336" s="9"/>
      <c r="AP336" s="9"/>
      <c r="AQ336" s="9"/>
      <c r="AR336" s="9"/>
      <c r="AS336" s="9"/>
      <c r="AT336" s="9"/>
      <c r="AU336" s="9"/>
      <c r="AV336" s="9"/>
      <c r="AW336" s="9"/>
      <c r="AX336" s="9"/>
      <c r="AY336" s="9"/>
    </row>
    <row r="337" spans="1:51" ht="12" customHeight="1">
      <c r="A337" s="9"/>
      <c r="B337" s="9"/>
      <c r="C337" s="9"/>
      <c r="D337" s="9"/>
      <c r="E337" s="9"/>
      <c r="F337" s="9"/>
      <c r="G337" s="70"/>
      <c r="H337" s="71"/>
      <c r="I337" s="9"/>
      <c r="J337" s="9"/>
      <c r="K337" s="9"/>
      <c r="L337" s="71"/>
      <c r="M337" s="71"/>
      <c r="N337" s="9"/>
      <c r="O337" s="9"/>
      <c r="P337" s="71"/>
      <c r="Q337" s="71"/>
      <c r="R337" s="9"/>
      <c r="S337" s="72"/>
      <c r="T337" s="72"/>
      <c r="U337" s="72"/>
      <c r="V337" s="9"/>
      <c r="W337" s="9"/>
      <c r="X337" s="9"/>
      <c r="Y337" s="72"/>
      <c r="Z337" s="72"/>
      <c r="AA337" s="9"/>
      <c r="AB337" s="72"/>
      <c r="AC337" s="72"/>
      <c r="AD337" s="72"/>
      <c r="AE337" s="9"/>
      <c r="AF337" s="9"/>
      <c r="AH337" s="9"/>
      <c r="AI337" s="9"/>
      <c r="AJ337" s="9"/>
      <c r="AK337" s="9"/>
      <c r="AL337" s="9"/>
      <c r="AM337" s="9"/>
      <c r="AN337" s="9"/>
      <c r="AO337" s="9"/>
      <c r="AP337" s="9"/>
      <c r="AQ337" s="9"/>
      <c r="AR337" s="9"/>
      <c r="AS337" s="9"/>
      <c r="AT337" s="9"/>
      <c r="AU337" s="9"/>
      <c r="AV337" s="9"/>
      <c r="AW337" s="9"/>
      <c r="AX337" s="9"/>
      <c r="AY337" s="9"/>
    </row>
    <row r="338" spans="1:51" ht="12" customHeight="1">
      <c r="A338" s="9"/>
      <c r="B338" s="9"/>
      <c r="C338" s="9"/>
      <c r="D338" s="9"/>
      <c r="E338" s="9"/>
      <c r="F338" s="9"/>
      <c r="G338" s="70"/>
      <c r="H338" s="71"/>
      <c r="I338" s="9"/>
      <c r="J338" s="9"/>
      <c r="K338" s="9"/>
      <c r="L338" s="71"/>
      <c r="M338" s="71"/>
      <c r="N338" s="9"/>
      <c r="O338" s="9"/>
      <c r="P338" s="71"/>
      <c r="Q338" s="71"/>
      <c r="R338" s="9"/>
      <c r="S338" s="72"/>
      <c r="T338" s="72"/>
      <c r="U338" s="72"/>
      <c r="V338" s="9"/>
      <c r="W338" s="9"/>
      <c r="X338" s="9"/>
      <c r="Y338" s="72"/>
      <c r="Z338" s="72"/>
      <c r="AA338" s="9"/>
      <c r="AB338" s="72"/>
      <c r="AC338" s="72"/>
      <c r="AD338" s="72"/>
      <c r="AE338" s="9"/>
      <c r="AF338" s="9"/>
      <c r="AH338" s="9"/>
      <c r="AI338" s="9"/>
      <c r="AJ338" s="9"/>
      <c r="AK338" s="9"/>
      <c r="AL338" s="9"/>
      <c r="AM338" s="9"/>
      <c r="AN338" s="9"/>
      <c r="AO338" s="9"/>
      <c r="AP338" s="9"/>
      <c r="AQ338" s="9"/>
      <c r="AR338" s="9"/>
      <c r="AS338" s="9"/>
      <c r="AT338" s="9"/>
      <c r="AU338" s="9"/>
      <c r="AV338" s="9"/>
      <c r="AW338" s="9"/>
      <c r="AX338" s="9"/>
      <c r="AY338" s="9"/>
    </row>
    <row r="339" spans="1:51" ht="12" customHeight="1">
      <c r="A339" s="9"/>
      <c r="B339" s="9"/>
      <c r="C339" s="9"/>
      <c r="D339" s="9"/>
      <c r="E339" s="9"/>
      <c r="F339" s="9"/>
      <c r="G339" s="70"/>
      <c r="H339" s="71"/>
      <c r="I339" s="9"/>
      <c r="J339" s="9"/>
      <c r="K339" s="9"/>
      <c r="L339" s="71"/>
      <c r="M339" s="71"/>
      <c r="N339" s="9"/>
      <c r="O339" s="9"/>
      <c r="P339" s="71"/>
      <c r="Q339" s="71"/>
      <c r="R339" s="9"/>
      <c r="S339" s="72"/>
      <c r="T339" s="72"/>
      <c r="U339" s="72"/>
      <c r="V339" s="9"/>
      <c r="W339" s="9"/>
      <c r="X339" s="9"/>
      <c r="Y339" s="72"/>
      <c r="Z339" s="72"/>
      <c r="AA339" s="9"/>
      <c r="AB339" s="72"/>
      <c r="AC339" s="72"/>
      <c r="AD339" s="72"/>
      <c r="AE339" s="9"/>
      <c r="AF339" s="9"/>
      <c r="AH339" s="9"/>
      <c r="AI339" s="9"/>
      <c r="AJ339" s="9"/>
      <c r="AK339" s="9"/>
      <c r="AL339" s="9"/>
      <c r="AM339" s="9"/>
      <c r="AN339" s="9"/>
      <c r="AO339" s="9"/>
      <c r="AP339" s="9"/>
      <c r="AQ339" s="9"/>
      <c r="AR339" s="9"/>
      <c r="AS339" s="9"/>
      <c r="AT339" s="9"/>
      <c r="AU339" s="9"/>
      <c r="AV339" s="9"/>
      <c r="AW339" s="9"/>
      <c r="AX339" s="9"/>
      <c r="AY339" s="9"/>
    </row>
    <row r="340" spans="1:51" ht="12" customHeight="1">
      <c r="A340" s="9"/>
      <c r="B340" s="9"/>
      <c r="C340" s="9"/>
      <c r="D340" s="9"/>
      <c r="E340" s="9"/>
      <c r="F340" s="9"/>
      <c r="G340" s="70"/>
      <c r="H340" s="71"/>
      <c r="I340" s="9"/>
      <c r="J340" s="9"/>
      <c r="K340" s="9"/>
      <c r="L340" s="71"/>
      <c r="M340" s="71"/>
      <c r="N340" s="9"/>
      <c r="O340" s="9"/>
      <c r="P340" s="71"/>
      <c r="Q340" s="71"/>
      <c r="R340" s="9"/>
      <c r="S340" s="72"/>
      <c r="T340" s="72"/>
      <c r="U340" s="72"/>
      <c r="V340" s="9"/>
      <c r="W340" s="9"/>
      <c r="X340" s="9"/>
      <c r="Y340" s="72"/>
      <c r="Z340" s="72"/>
      <c r="AA340" s="9"/>
      <c r="AB340" s="72"/>
      <c r="AC340" s="72"/>
      <c r="AD340" s="72"/>
      <c r="AE340" s="9"/>
      <c r="AF340" s="9"/>
      <c r="AH340" s="9"/>
      <c r="AI340" s="9"/>
      <c r="AJ340" s="9"/>
      <c r="AK340" s="9"/>
      <c r="AL340" s="9"/>
      <c r="AM340" s="9"/>
      <c r="AN340" s="9"/>
      <c r="AO340" s="9"/>
      <c r="AP340" s="9"/>
      <c r="AQ340" s="9"/>
      <c r="AR340" s="9"/>
      <c r="AS340" s="9"/>
      <c r="AT340" s="9"/>
      <c r="AU340" s="9"/>
      <c r="AV340" s="9"/>
      <c r="AW340" s="9"/>
      <c r="AX340" s="9"/>
      <c r="AY340" s="9"/>
    </row>
    <row r="341" spans="1:51" ht="12" customHeight="1">
      <c r="A341" s="9"/>
      <c r="B341" s="9"/>
      <c r="C341" s="9"/>
      <c r="D341" s="9"/>
      <c r="E341" s="9"/>
      <c r="F341" s="9"/>
      <c r="G341" s="70"/>
      <c r="H341" s="71"/>
      <c r="I341" s="9"/>
      <c r="J341" s="9"/>
      <c r="K341" s="9"/>
      <c r="L341" s="71"/>
      <c r="M341" s="71"/>
      <c r="N341" s="9"/>
      <c r="O341" s="9"/>
      <c r="P341" s="71"/>
      <c r="Q341" s="71"/>
      <c r="R341" s="9"/>
      <c r="S341" s="72"/>
      <c r="T341" s="72"/>
      <c r="U341" s="72"/>
      <c r="V341" s="9"/>
      <c r="W341" s="9"/>
      <c r="X341" s="9"/>
      <c r="Y341" s="72"/>
      <c r="Z341" s="72"/>
      <c r="AA341" s="9"/>
      <c r="AB341" s="72"/>
      <c r="AC341" s="72"/>
      <c r="AD341" s="72"/>
      <c r="AE341" s="9"/>
      <c r="AF341" s="9"/>
      <c r="AH341" s="9"/>
      <c r="AI341" s="9"/>
      <c r="AJ341" s="9"/>
      <c r="AK341" s="9"/>
      <c r="AL341" s="9"/>
      <c r="AM341" s="9"/>
      <c r="AN341" s="9"/>
      <c r="AO341" s="9"/>
      <c r="AP341" s="9"/>
      <c r="AQ341" s="9"/>
      <c r="AR341" s="9"/>
      <c r="AS341" s="9"/>
      <c r="AT341" s="9"/>
      <c r="AU341" s="9"/>
      <c r="AV341" s="9"/>
      <c r="AW341" s="9"/>
      <c r="AX341" s="9"/>
      <c r="AY341" s="9"/>
    </row>
    <row r="342" spans="1:51" ht="12" customHeight="1">
      <c r="A342" s="9"/>
      <c r="B342" s="9"/>
      <c r="C342" s="9"/>
      <c r="D342" s="9"/>
      <c r="E342" s="9"/>
      <c r="F342" s="9"/>
      <c r="G342" s="70"/>
      <c r="H342" s="71"/>
      <c r="I342" s="9"/>
      <c r="J342" s="9"/>
      <c r="K342" s="9"/>
      <c r="L342" s="71"/>
      <c r="M342" s="71"/>
      <c r="N342" s="9"/>
      <c r="O342" s="9"/>
      <c r="P342" s="71"/>
      <c r="Q342" s="71"/>
      <c r="R342" s="9"/>
      <c r="S342" s="72"/>
      <c r="T342" s="72"/>
      <c r="U342" s="72"/>
      <c r="V342" s="9"/>
      <c r="W342" s="9"/>
      <c r="X342" s="9"/>
      <c r="Y342" s="72"/>
      <c r="Z342" s="72"/>
      <c r="AA342" s="9"/>
      <c r="AB342" s="72"/>
      <c r="AC342" s="72"/>
      <c r="AD342" s="72"/>
      <c r="AE342" s="9"/>
      <c r="AF342" s="9"/>
      <c r="AH342" s="9"/>
      <c r="AI342" s="9"/>
      <c r="AJ342" s="9"/>
      <c r="AK342" s="9"/>
      <c r="AL342" s="9"/>
      <c r="AM342" s="9"/>
      <c r="AN342" s="9"/>
      <c r="AO342" s="9"/>
      <c r="AP342" s="9"/>
      <c r="AQ342" s="9"/>
      <c r="AR342" s="9"/>
      <c r="AS342" s="9"/>
      <c r="AT342" s="9"/>
      <c r="AU342" s="9"/>
      <c r="AV342" s="9"/>
      <c r="AW342" s="9"/>
      <c r="AX342" s="9"/>
      <c r="AY342" s="9"/>
    </row>
    <row r="343" spans="1:51" ht="12" customHeight="1">
      <c r="A343" s="9"/>
      <c r="B343" s="9"/>
      <c r="C343" s="9"/>
      <c r="D343" s="9"/>
      <c r="E343" s="9"/>
      <c r="F343" s="9"/>
      <c r="G343" s="70"/>
      <c r="H343" s="71"/>
      <c r="I343" s="9"/>
      <c r="J343" s="9"/>
      <c r="K343" s="9"/>
      <c r="L343" s="71"/>
      <c r="M343" s="71"/>
      <c r="N343" s="9"/>
      <c r="O343" s="9"/>
      <c r="P343" s="71"/>
      <c r="Q343" s="71"/>
      <c r="R343" s="9"/>
      <c r="S343" s="72"/>
      <c r="T343" s="72"/>
      <c r="U343" s="72"/>
      <c r="V343" s="9"/>
      <c r="W343" s="9"/>
      <c r="X343" s="9"/>
      <c r="Y343" s="72"/>
      <c r="Z343" s="72"/>
      <c r="AA343" s="9"/>
      <c r="AB343" s="72"/>
      <c r="AC343" s="72"/>
      <c r="AD343" s="72"/>
      <c r="AE343" s="9"/>
      <c r="AF343" s="9"/>
      <c r="AH343" s="9"/>
      <c r="AI343" s="9"/>
      <c r="AJ343" s="9"/>
      <c r="AK343" s="9"/>
      <c r="AL343" s="9"/>
      <c r="AM343" s="9"/>
      <c r="AN343" s="9"/>
      <c r="AO343" s="9"/>
      <c r="AP343" s="9"/>
      <c r="AQ343" s="9"/>
      <c r="AR343" s="9"/>
      <c r="AS343" s="9"/>
      <c r="AT343" s="9"/>
      <c r="AU343" s="9"/>
      <c r="AV343" s="9"/>
      <c r="AW343" s="9"/>
      <c r="AX343" s="9"/>
      <c r="AY343" s="9"/>
    </row>
    <row r="344" spans="1:51" ht="12" customHeight="1">
      <c r="A344" s="9"/>
      <c r="B344" s="9"/>
      <c r="C344" s="9"/>
      <c r="D344" s="9"/>
      <c r="E344" s="9"/>
      <c r="F344" s="9"/>
      <c r="G344" s="70"/>
      <c r="H344" s="71"/>
      <c r="I344" s="9"/>
      <c r="J344" s="9"/>
      <c r="K344" s="9"/>
      <c r="L344" s="71"/>
      <c r="M344" s="71"/>
      <c r="N344" s="9"/>
      <c r="O344" s="9"/>
      <c r="P344" s="71"/>
      <c r="Q344" s="71"/>
      <c r="R344" s="9"/>
      <c r="S344" s="72"/>
      <c r="T344" s="72"/>
      <c r="U344" s="72"/>
      <c r="V344" s="9"/>
      <c r="W344" s="9"/>
      <c r="X344" s="9"/>
      <c r="Y344" s="72"/>
      <c r="Z344" s="72"/>
      <c r="AA344" s="9"/>
      <c r="AB344" s="72"/>
      <c r="AC344" s="72"/>
      <c r="AD344" s="72"/>
      <c r="AE344" s="9"/>
      <c r="AF344" s="9"/>
      <c r="AH344" s="9"/>
      <c r="AI344" s="9"/>
      <c r="AJ344" s="9"/>
      <c r="AK344" s="9"/>
      <c r="AL344" s="9"/>
      <c r="AM344" s="9"/>
      <c r="AN344" s="9"/>
      <c r="AO344" s="9"/>
      <c r="AP344" s="9"/>
      <c r="AQ344" s="9"/>
      <c r="AR344" s="9"/>
      <c r="AS344" s="9"/>
      <c r="AT344" s="9"/>
      <c r="AU344" s="9"/>
      <c r="AV344" s="9"/>
      <c r="AW344" s="9"/>
      <c r="AX344" s="9"/>
      <c r="AY344" s="9"/>
    </row>
    <row r="345" spans="1:51" ht="12" customHeight="1">
      <c r="A345" s="9"/>
      <c r="B345" s="9"/>
      <c r="C345" s="9"/>
      <c r="D345" s="9"/>
      <c r="E345" s="9"/>
      <c r="F345" s="9"/>
      <c r="G345" s="70"/>
      <c r="H345" s="71"/>
      <c r="I345" s="9"/>
      <c r="J345" s="9"/>
      <c r="K345" s="9"/>
      <c r="L345" s="71"/>
      <c r="M345" s="71"/>
      <c r="N345" s="9"/>
      <c r="O345" s="9"/>
      <c r="P345" s="71"/>
      <c r="Q345" s="71"/>
      <c r="R345" s="9"/>
      <c r="S345" s="72"/>
      <c r="T345" s="72"/>
      <c r="U345" s="72"/>
      <c r="V345" s="9"/>
      <c r="W345" s="9"/>
      <c r="X345" s="9"/>
      <c r="Y345" s="72"/>
      <c r="Z345" s="72"/>
      <c r="AA345" s="9"/>
      <c r="AB345" s="72"/>
      <c r="AC345" s="72"/>
      <c r="AD345" s="72"/>
      <c r="AE345" s="9"/>
      <c r="AF345" s="9"/>
      <c r="AH345" s="9"/>
      <c r="AI345" s="9"/>
      <c r="AJ345" s="9"/>
      <c r="AK345" s="9"/>
      <c r="AL345" s="9"/>
      <c r="AM345" s="9"/>
      <c r="AN345" s="9"/>
      <c r="AO345" s="9"/>
      <c r="AP345" s="9"/>
      <c r="AQ345" s="9"/>
      <c r="AR345" s="9"/>
      <c r="AS345" s="9"/>
      <c r="AT345" s="9"/>
      <c r="AU345" s="9"/>
      <c r="AV345" s="9"/>
      <c r="AW345" s="9"/>
      <c r="AX345" s="9"/>
      <c r="AY345" s="9"/>
    </row>
    <row r="346" spans="1:51" ht="12" customHeight="1">
      <c r="A346" s="9"/>
      <c r="B346" s="9"/>
      <c r="C346" s="9"/>
      <c r="D346" s="9"/>
      <c r="E346" s="9"/>
      <c r="F346" s="9"/>
      <c r="G346" s="70"/>
      <c r="H346" s="71"/>
      <c r="I346" s="9"/>
      <c r="J346" s="9"/>
      <c r="K346" s="9"/>
      <c r="L346" s="71"/>
      <c r="M346" s="71"/>
      <c r="N346" s="9"/>
      <c r="O346" s="9"/>
      <c r="P346" s="71"/>
      <c r="Q346" s="71"/>
      <c r="R346" s="9"/>
      <c r="S346" s="72"/>
      <c r="T346" s="72"/>
      <c r="U346" s="72"/>
      <c r="V346" s="9"/>
      <c r="W346" s="9"/>
      <c r="X346" s="9"/>
      <c r="Y346" s="72"/>
      <c r="Z346" s="72"/>
      <c r="AA346" s="9"/>
      <c r="AB346" s="72"/>
      <c r="AC346" s="72"/>
      <c r="AD346" s="72"/>
      <c r="AE346" s="9"/>
      <c r="AF346" s="9"/>
      <c r="AH346" s="9"/>
      <c r="AI346" s="9"/>
      <c r="AJ346" s="9"/>
      <c r="AK346" s="9"/>
      <c r="AL346" s="9"/>
      <c r="AM346" s="9"/>
      <c r="AN346" s="9"/>
      <c r="AO346" s="9"/>
      <c r="AP346" s="9"/>
      <c r="AQ346" s="9"/>
      <c r="AR346" s="9"/>
      <c r="AS346" s="9"/>
      <c r="AT346" s="9"/>
      <c r="AU346" s="9"/>
      <c r="AV346" s="9"/>
      <c r="AW346" s="9"/>
      <c r="AX346" s="9"/>
      <c r="AY346" s="9"/>
    </row>
    <row r="347" spans="1:51" ht="12" customHeight="1">
      <c r="A347" s="9"/>
      <c r="B347" s="9"/>
      <c r="C347" s="9"/>
      <c r="D347" s="9"/>
      <c r="E347" s="9"/>
      <c r="F347" s="9"/>
      <c r="G347" s="70"/>
      <c r="H347" s="71"/>
      <c r="I347" s="9"/>
      <c r="J347" s="9"/>
      <c r="K347" s="9"/>
      <c r="L347" s="71"/>
      <c r="M347" s="71"/>
      <c r="N347" s="9"/>
      <c r="O347" s="9"/>
      <c r="P347" s="71"/>
      <c r="Q347" s="71"/>
      <c r="R347" s="9"/>
      <c r="S347" s="72"/>
      <c r="T347" s="72"/>
      <c r="U347" s="72"/>
      <c r="V347" s="9"/>
      <c r="W347" s="9"/>
      <c r="X347" s="9"/>
      <c r="Y347" s="72"/>
      <c r="Z347" s="72"/>
      <c r="AA347" s="9"/>
      <c r="AB347" s="72"/>
      <c r="AC347" s="72"/>
      <c r="AD347" s="72"/>
      <c r="AE347" s="9"/>
      <c r="AF347" s="9"/>
      <c r="AH347" s="9"/>
      <c r="AI347" s="9"/>
      <c r="AJ347" s="9"/>
      <c r="AK347" s="9"/>
      <c r="AL347" s="9"/>
      <c r="AM347" s="9"/>
      <c r="AN347" s="9"/>
      <c r="AO347" s="9"/>
      <c r="AP347" s="9"/>
      <c r="AQ347" s="9"/>
      <c r="AR347" s="9"/>
      <c r="AS347" s="9"/>
      <c r="AT347" s="9"/>
      <c r="AU347" s="9"/>
      <c r="AV347" s="9"/>
      <c r="AW347" s="9"/>
      <c r="AX347" s="9"/>
      <c r="AY347" s="9"/>
    </row>
    <row r="348" spans="1:51" ht="12" customHeight="1">
      <c r="A348" s="9"/>
      <c r="B348" s="9"/>
      <c r="C348" s="9"/>
      <c r="D348" s="9"/>
      <c r="E348" s="9"/>
      <c r="F348" s="9"/>
      <c r="G348" s="70"/>
      <c r="H348" s="71"/>
      <c r="I348" s="9"/>
      <c r="J348" s="9"/>
      <c r="K348" s="9"/>
      <c r="L348" s="71"/>
      <c r="M348" s="71"/>
      <c r="N348" s="9"/>
      <c r="O348" s="9"/>
      <c r="P348" s="71"/>
      <c r="Q348" s="71"/>
      <c r="R348" s="9"/>
      <c r="S348" s="72"/>
      <c r="T348" s="72"/>
      <c r="U348" s="72"/>
      <c r="V348" s="9"/>
      <c r="W348" s="9"/>
      <c r="X348" s="9"/>
      <c r="Y348" s="72"/>
      <c r="Z348" s="72"/>
      <c r="AA348" s="9"/>
      <c r="AB348" s="72"/>
      <c r="AC348" s="72"/>
      <c r="AD348" s="72"/>
      <c r="AE348" s="9"/>
      <c r="AF348" s="9"/>
      <c r="AH348" s="9"/>
      <c r="AI348" s="9"/>
      <c r="AJ348" s="9"/>
      <c r="AK348" s="9"/>
      <c r="AL348" s="9"/>
      <c r="AM348" s="9"/>
      <c r="AN348" s="9"/>
      <c r="AO348" s="9"/>
      <c r="AP348" s="9"/>
      <c r="AQ348" s="9"/>
      <c r="AR348" s="9"/>
      <c r="AS348" s="9"/>
      <c r="AT348" s="9"/>
      <c r="AU348" s="9"/>
      <c r="AV348" s="9"/>
      <c r="AW348" s="9"/>
      <c r="AX348" s="9"/>
      <c r="AY348" s="9"/>
    </row>
    <row r="349" spans="1:51" ht="12" customHeight="1">
      <c r="A349" s="9"/>
      <c r="B349" s="9"/>
      <c r="C349" s="9"/>
      <c r="D349" s="9"/>
      <c r="E349" s="9"/>
      <c r="F349" s="9"/>
      <c r="G349" s="70"/>
      <c r="H349" s="71"/>
      <c r="I349" s="9"/>
      <c r="J349" s="9"/>
      <c r="K349" s="9"/>
      <c r="L349" s="71"/>
      <c r="M349" s="71"/>
      <c r="N349" s="9"/>
      <c r="O349" s="9"/>
      <c r="P349" s="71"/>
      <c r="Q349" s="71"/>
      <c r="R349" s="9"/>
      <c r="S349" s="72"/>
      <c r="T349" s="72"/>
      <c r="U349" s="72"/>
      <c r="V349" s="9"/>
      <c r="W349" s="9"/>
      <c r="X349" s="9"/>
      <c r="Y349" s="72"/>
      <c r="Z349" s="72"/>
      <c r="AA349" s="9"/>
      <c r="AB349" s="72"/>
      <c r="AC349" s="72"/>
      <c r="AD349" s="72"/>
      <c r="AE349" s="9"/>
      <c r="AF349" s="9"/>
      <c r="AH349" s="9"/>
      <c r="AI349" s="9"/>
      <c r="AJ349" s="9"/>
      <c r="AK349" s="9"/>
      <c r="AL349" s="9"/>
      <c r="AM349" s="9"/>
      <c r="AN349" s="9"/>
      <c r="AO349" s="9"/>
      <c r="AP349" s="9"/>
      <c r="AQ349" s="9"/>
      <c r="AR349" s="9"/>
      <c r="AS349" s="9"/>
      <c r="AT349" s="9"/>
      <c r="AU349" s="9"/>
      <c r="AV349" s="9"/>
      <c r="AW349" s="9"/>
      <c r="AX349" s="9"/>
      <c r="AY349" s="9"/>
    </row>
    <row r="350" spans="1:51" ht="12" customHeight="1">
      <c r="A350" s="9"/>
      <c r="B350" s="9"/>
      <c r="C350" s="9"/>
      <c r="D350" s="9"/>
      <c r="E350" s="9"/>
      <c r="F350" s="9"/>
      <c r="G350" s="70"/>
      <c r="H350" s="71"/>
      <c r="I350" s="9"/>
      <c r="J350" s="9"/>
      <c r="K350" s="9"/>
      <c r="L350" s="71"/>
      <c r="M350" s="71"/>
      <c r="N350" s="9"/>
      <c r="O350" s="9"/>
      <c r="P350" s="71"/>
      <c r="Q350" s="71"/>
      <c r="R350" s="9"/>
      <c r="S350" s="72"/>
      <c r="T350" s="72"/>
      <c r="U350" s="72"/>
      <c r="V350" s="9"/>
      <c r="W350" s="9"/>
      <c r="X350" s="9"/>
      <c r="Y350" s="72"/>
      <c r="Z350" s="72"/>
      <c r="AA350" s="9"/>
      <c r="AB350" s="72"/>
      <c r="AC350" s="72"/>
      <c r="AD350" s="72"/>
      <c r="AE350" s="9"/>
      <c r="AF350" s="9"/>
      <c r="AH350" s="9"/>
      <c r="AI350" s="9"/>
      <c r="AJ350" s="9"/>
      <c r="AK350" s="9"/>
      <c r="AL350" s="9"/>
      <c r="AM350" s="9"/>
      <c r="AN350" s="9"/>
      <c r="AO350" s="9"/>
      <c r="AP350" s="9"/>
      <c r="AQ350" s="9"/>
      <c r="AR350" s="9"/>
      <c r="AS350" s="9"/>
      <c r="AT350" s="9"/>
      <c r="AU350" s="9"/>
      <c r="AV350" s="9"/>
      <c r="AW350" s="9"/>
      <c r="AX350" s="9"/>
      <c r="AY350" s="9"/>
    </row>
    <row r="351" spans="1:51" ht="12" customHeight="1">
      <c r="A351" s="9"/>
      <c r="B351" s="9"/>
      <c r="C351" s="9"/>
      <c r="D351" s="9"/>
      <c r="E351" s="9"/>
      <c r="F351" s="9"/>
      <c r="G351" s="70"/>
      <c r="H351" s="71"/>
      <c r="I351" s="9"/>
      <c r="J351" s="9"/>
      <c r="K351" s="9"/>
      <c r="L351" s="71"/>
      <c r="M351" s="71"/>
      <c r="N351" s="9"/>
      <c r="O351" s="9"/>
      <c r="P351" s="71"/>
      <c r="Q351" s="71"/>
      <c r="R351" s="9"/>
      <c r="S351" s="72"/>
      <c r="T351" s="72"/>
      <c r="U351" s="72"/>
      <c r="V351" s="9"/>
      <c r="W351" s="9"/>
      <c r="X351" s="9"/>
      <c r="Y351" s="72"/>
      <c r="Z351" s="72"/>
      <c r="AA351" s="9"/>
      <c r="AB351" s="72"/>
      <c r="AC351" s="72"/>
      <c r="AD351" s="72"/>
      <c r="AE351" s="9"/>
      <c r="AF351" s="9"/>
      <c r="AH351" s="9"/>
      <c r="AI351" s="9"/>
      <c r="AJ351" s="9"/>
      <c r="AK351" s="9"/>
      <c r="AL351" s="9"/>
      <c r="AM351" s="9"/>
      <c r="AN351" s="9"/>
      <c r="AO351" s="9"/>
      <c r="AP351" s="9"/>
      <c r="AQ351" s="9"/>
      <c r="AR351" s="9"/>
      <c r="AS351" s="9"/>
      <c r="AT351" s="9"/>
      <c r="AU351" s="9"/>
      <c r="AV351" s="9"/>
      <c r="AW351" s="9"/>
      <c r="AX351" s="9"/>
      <c r="AY351" s="9"/>
    </row>
    <row r="352" spans="1:51" ht="12" customHeight="1">
      <c r="A352" s="9"/>
      <c r="B352" s="9"/>
      <c r="C352" s="9"/>
      <c r="D352" s="9"/>
      <c r="E352" s="9"/>
      <c r="F352" s="9"/>
      <c r="G352" s="70"/>
      <c r="H352" s="71"/>
      <c r="I352" s="9"/>
      <c r="J352" s="9"/>
      <c r="K352" s="9"/>
      <c r="L352" s="71"/>
      <c r="M352" s="71"/>
      <c r="N352" s="9"/>
      <c r="O352" s="9"/>
      <c r="P352" s="71"/>
      <c r="Q352" s="71"/>
      <c r="R352" s="9"/>
      <c r="S352" s="72"/>
      <c r="T352" s="72"/>
      <c r="U352" s="72"/>
      <c r="V352" s="9"/>
      <c r="W352" s="9"/>
      <c r="X352" s="9"/>
      <c r="Y352" s="72"/>
      <c r="Z352" s="72"/>
      <c r="AA352" s="9"/>
      <c r="AB352" s="72"/>
      <c r="AC352" s="72"/>
      <c r="AD352" s="72"/>
      <c r="AE352" s="9"/>
      <c r="AF352" s="9"/>
      <c r="AH352" s="9"/>
      <c r="AI352" s="9"/>
      <c r="AJ352" s="9"/>
      <c r="AK352" s="9"/>
      <c r="AL352" s="9"/>
      <c r="AM352" s="9"/>
      <c r="AN352" s="9"/>
      <c r="AO352" s="9"/>
      <c r="AP352" s="9"/>
      <c r="AQ352" s="9"/>
      <c r="AR352" s="9"/>
      <c r="AS352" s="9"/>
      <c r="AT352" s="9"/>
      <c r="AU352" s="9"/>
      <c r="AV352" s="9"/>
      <c r="AW352" s="9"/>
      <c r="AX352" s="9"/>
      <c r="AY352" s="9"/>
    </row>
    <row r="353" spans="1:51" ht="12" customHeight="1">
      <c r="A353" s="9"/>
      <c r="B353" s="9"/>
      <c r="C353" s="9"/>
      <c r="D353" s="9"/>
      <c r="E353" s="9"/>
      <c r="F353" s="9"/>
      <c r="G353" s="70"/>
      <c r="H353" s="71"/>
      <c r="I353" s="9"/>
      <c r="J353" s="9"/>
      <c r="K353" s="9"/>
      <c r="L353" s="71"/>
      <c r="M353" s="71"/>
      <c r="N353" s="9"/>
      <c r="O353" s="9"/>
      <c r="P353" s="71"/>
      <c r="Q353" s="71"/>
      <c r="R353" s="9"/>
      <c r="S353" s="72"/>
      <c r="T353" s="72"/>
      <c r="U353" s="72"/>
      <c r="V353" s="9"/>
      <c r="W353" s="9"/>
      <c r="X353" s="9"/>
      <c r="Y353" s="72"/>
      <c r="Z353" s="72"/>
      <c r="AA353" s="9"/>
      <c r="AB353" s="72"/>
      <c r="AC353" s="72"/>
      <c r="AD353" s="72"/>
      <c r="AE353" s="9"/>
      <c r="AF353" s="9"/>
      <c r="AH353" s="9"/>
      <c r="AI353" s="9"/>
      <c r="AJ353" s="9"/>
      <c r="AK353" s="9"/>
      <c r="AL353" s="9"/>
      <c r="AM353" s="9"/>
      <c r="AN353" s="9"/>
      <c r="AO353" s="9"/>
      <c r="AP353" s="9"/>
      <c r="AQ353" s="9"/>
      <c r="AR353" s="9"/>
      <c r="AS353" s="9"/>
      <c r="AT353" s="9"/>
      <c r="AU353" s="9"/>
      <c r="AV353" s="9"/>
      <c r="AW353" s="9"/>
      <c r="AX353" s="9"/>
      <c r="AY353" s="9"/>
    </row>
    <row r="354" spans="1:51" ht="12" customHeight="1">
      <c r="A354" s="9"/>
      <c r="B354" s="9"/>
      <c r="C354" s="9"/>
      <c r="D354" s="9"/>
      <c r="E354" s="9"/>
      <c r="F354" s="9"/>
      <c r="G354" s="70"/>
      <c r="H354" s="71"/>
      <c r="I354" s="9"/>
      <c r="J354" s="9"/>
      <c r="K354" s="9"/>
      <c r="L354" s="71"/>
      <c r="M354" s="71"/>
      <c r="N354" s="9"/>
      <c r="O354" s="9"/>
      <c r="P354" s="71"/>
      <c r="Q354" s="71"/>
      <c r="R354" s="9"/>
      <c r="S354" s="72"/>
      <c r="T354" s="72"/>
      <c r="U354" s="72"/>
      <c r="V354" s="9"/>
      <c r="W354" s="9"/>
      <c r="X354" s="9"/>
      <c r="Y354" s="72"/>
      <c r="Z354" s="72"/>
      <c r="AA354" s="9"/>
      <c r="AB354" s="72"/>
      <c r="AC354" s="72"/>
      <c r="AD354" s="72"/>
      <c r="AE354" s="9"/>
      <c r="AF354" s="9"/>
      <c r="AH354" s="9"/>
      <c r="AI354" s="9"/>
      <c r="AJ354" s="9"/>
      <c r="AK354" s="9"/>
      <c r="AL354" s="9"/>
      <c r="AM354" s="9"/>
      <c r="AN354" s="9"/>
      <c r="AO354" s="9"/>
      <c r="AP354" s="9"/>
      <c r="AQ354" s="9"/>
      <c r="AR354" s="9"/>
      <c r="AS354" s="9"/>
      <c r="AT354" s="9"/>
      <c r="AU354" s="9"/>
      <c r="AV354" s="9"/>
      <c r="AW354" s="9"/>
      <c r="AX354" s="9"/>
      <c r="AY354" s="9"/>
    </row>
    <row r="355" spans="1:51" ht="12" customHeight="1">
      <c r="A355" s="9"/>
      <c r="B355" s="9"/>
      <c r="C355" s="9"/>
      <c r="D355" s="9"/>
      <c r="E355" s="9"/>
      <c r="F355" s="9"/>
      <c r="G355" s="70"/>
      <c r="H355" s="71"/>
      <c r="I355" s="9"/>
      <c r="J355" s="9"/>
      <c r="K355" s="9"/>
      <c r="L355" s="71"/>
      <c r="M355" s="71"/>
      <c r="N355" s="9"/>
      <c r="O355" s="9"/>
      <c r="P355" s="71"/>
      <c r="Q355" s="71"/>
      <c r="R355" s="9"/>
      <c r="S355" s="72"/>
      <c r="T355" s="72"/>
      <c r="U355" s="72"/>
      <c r="V355" s="9"/>
      <c r="W355" s="9"/>
      <c r="X355" s="9"/>
      <c r="Y355" s="72"/>
      <c r="Z355" s="72"/>
      <c r="AA355" s="9"/>
      <c r="AB355" s="72"/>
      <c r="AC355" s="72"/>
      <c r="AD355" s="72"/>
      <c r="AE355" s="9"/>
      <c r="AF355" s="9"/>
      <c r="AH355" s="9"/>
      <c r="AI355" s="9"/>
      <c r="AJ355" s="9"/>
      <c r="AK355" s="9"/>
      <c r="AL355" s="9"/>
      <c r="AM355" s="9"/>
      <c r="AN355" s="9"/>
      <c r="AO355" s="9"/>
      <c r="AP355" s="9"/>
      <c r="AQ355" s="9"/>
      <c r="AR355" s="9"/>
      <c r="AS355" s="9"/>
      <c r="AT355" s="9"/>
      <c r="AU355" s="9"/>
      <c r="AV355" s="9"/>
      <c r="AW355" s="9"/>
      <c r="AX355" s="9"/>
      <c r="AY355" s="9"/>
    </row>
    <row r="356" spans="1:51" ht="12" customHeight="1">
      <c r="A356" s="9"/>
      <c r="B356" s="9"/>
      <c r="C356" s="9"/>
      <c r="D356" s="9"/>
      <c r="E356" s="9"/>
      <c r="F356" s="9"/>
      <c r="G356" s="70"/>
      <c r="H356" s="71"/>
      <c r="I356" s="9"/>
      <c r="J356" s="9"/>
      <c r="K356" s="9"/>
      <c r="L356" s="71"/>
      <c r="M356" s="71"/>
      <c r="N356" s="9"/>
      <c r="O356" s="9"/>
      <c r="P356" s="71"/>
      <c r="Q356" s="71"/>
      <c r="R356" s="9"/>
      <c r="S356" s="72"/>
      <c r="T356" s="72"/>
      <c r="U356" s="72"/>
      <c r="V356" s="9"/>
      <c r="W356" s="9"/>
      <c r="X356" s="9"/>
      <c r="Y356" s="72"/>
      <c r="Z356" s="72"/>
      <c r="AA356" s="9"/>
      <c r="AB356" s="72"/>
      <c r="AC356" s="72"/>
      <c r="AD356" s="72"/>
      <c r="AE356" s="9"/>
      <c r="AF356" s="9"/>
      <c r="AH356" s="9"/>
      <c r="AI356" s="9"/>
      <c r="AJ356" s="9"/>
      <c r="AK356" s="9"/>
      <c r="AL356" s="9"/>
      <c r="AM356" s="9"/>
      <c r="AN356" s="9"/>
      <c r="AO356" s="9"/>
      <c r="AP356" s="9"/>
      <c r="AQ356" s="9"/>
      <c r="AR356" s="9"/>
      <c r="AS356" s="9"/>
      <c r="AT356" s="9"/>
      <c r="AU356" s="9"/>
      <c r="AV356" s="9"/>
      <c r="AW356" s="9"/>
      <c r="AX356" s="9"/>
      <c r="AY356" s="9"/>
    </row>
    <row r="357" spans="1:51" ht="12" customHeight="1">
      <c r="A357" s="9"/>
      <c r="B357" s="9"/>
      <c r="C357" s="9"/>
      <c r="D357" s="9"/>
      <c r="E357" s="9"/>
      <c r="F357" s="9"/>
      <c r="G357" s="70"/>
      <c r="H357" s="71"/>
      <c r="I357" s="9"/>
      <c r="J357" s="9"/>
      <c r="K357" s="9"/>
      <c r="L357" s="71"/>
      <c r="M357" s="71"/>
      <c r="N357" s="9"/>
      <c r="O357" s="9"/>
      <c r="P357" s="71"/>
      <c r="Q357" s="71"/>
      <c r="R357" s="9"/>
      <c r="S357" s="72"/>
      <c r="T357" s="72"/>
      <c r="U357" s="72"/>
      <c r="V357" s="9"/>
      <c r="W357" s="9"/>
      <c r="X357" s="9"/>
      <c r="Y357" s="72"/>
      <c r="Z357" s="72"/>
      <c r="AA357" s="9"/>
      <c r="AB357" s="72"/>
      <c r="AC357" s="72"/>
      <c r="AD357" s="72"/>
      <c r="AE357" s="9"/>
      <c r="AF357" s="9"/>
      <c r="AH357" s="9"/>
      <c r="AI357" s="9"/>
      <c r="AJ357" s="9"/>
      <c r="AK357" s="9"/>
      <c r="AL357" s="9"/>
      <c r="AM357" s="9"/>
      <c r="AN357" s="9"/>
      <c r="AO357" s="9"/>
      <c r="AP357" s="9"/>
      <c r="AQ357" s="9"/>
      <c r="AR357" s="9"/>
      <c r="AS357" s="9"/>
      <c r="AT357" s="9"/>
      <c r="AU357" s="9"/>
      <c r="AV357" s="9"/>
      <c r="AW357" s="9"/>
      <c r="AX357" s="9"/>
      <c r="AY357" s="9"/>
    </row>
    <row r="358" spans="1:51" ht="12" customHeight="1">
      <c r="A358" s="9"/>
      <c r="B358" s="9"/>
      <c r="C358" s="9"/>
      <c r="D358" s="9"/>
      <c r="E358" s="9"/>
      <c r="F358" s="9"/>
      <c r="G358" s="70"/>
      <c r="H358" s="71"/>
      <c r="I358" s="9"/>
      <c r="J358" s="9"/>
      <c r="K358" s="9"/>
      <c r="L358" s="71"/>
      <c r="M358" s="71"/>
      <c r="N358" s="9"/>
      <c r="O358" s="9"/>
      <c r="P358" s="71"/>
      <c r="Q358" s="71"/>
      <c r="R358" s="9"/>
      <c r="S358" s="72"/>
      <c r="T358" s="72"/>
      <c r="U358" s="72"/>
      <c r="V358" s="9"/>
      <c r="W358" s="9"/>
      <c r="X358" s="9"/>
      <c r="Y358" s="72"/>
      <c r="Z358" s="72"/>
      <c r="AA358" s="9"/>
      <c r="AB358" s="72"/>
      <c r="AC358" s="72"/>
      <c r="AD358" s="72"/>
      <c r="AE358" s="9"/>
      <c r="AF358" s="9"/>
      <c r="AH358" s="9"/>
      <c r="AI358" s="9"/>
      <c r="AJ358" s="9"/>
      <c r="AK358" s="9"/>
      <c r="AL358" s="9"/>
      <c r="AM358" s="9"/>
      <c r="AN358" s="9"/>
      <c r="AO358" s="9"/>
      <c r="AP358" s="9"/>
      <c r="AQ358" s="9"/>
      <c r="AR358" s="9"/>
      <c r="AS358" s="9"/>
      <c r="AT358" s="9"/>
      <c r="AU358" s="9"/>
      <c r="AV358" s="9"/>
      <c r="AW358" s="9"/>
      <c r="AX358" s="9"/>
      <c r="AY358" s="9"/>
    </row>
    <row r="359" spans="1:51" ht="12" customHeight="1">
      <c r="A359" s="9"/>
      <c r="B359" s="9"/>
      <c r="C359" s="9"/>
      <c r="D359" s="9"/>
      <c r="E359" s="9"/>
      <c r="F359" s="9"/>
      <c r="G359" s="70"/>
      <c r="H359" s="71"/>
      <c r="I359" s="9"/>
      <c r="J359" s="9"/>
      <c r="K359" s="9"/>
      <c r="L359" s="71"/>
      <c r="M359" s="71"/>
      <c r="N359" s="9"/>
      <c r="O359" s="9"/>
      <c r="P359" s="71"/>
      <c r="Q359" s="71"/>
      <c r="R359" s="9"/>
      <c r="S359" s="72"/>
      <c r="T359" s="72"/>
      <c r="U359" s="72"/>
      <c r="V359" s="9"/>
      <c r="W359" s="9"/>
      <c r="X359" s="9"/>
      <c r="Y359" s="72"/>
      <c r="Z359" s="72"/>
      <c r="AA359" s="9"/>
      <c r="AB359" s="72"/>
      <c r="AC359" s="72"/>
      <c r="AD359" s="72"/>
      <c r="AE359" s="9"/>
      <c r="AF359" s="9"/>
      <c r="AH359" s="9"/>
      <c r="AI359" s="9"/>
      <c r="AJ359" s="9"/>
      <c r="AK359" s="9"/>
      <c r="AL359" s="9"/>
      <c r="AM359" s="9"/>
      <c r="AN359" s="9"/>
      <c r="AO359" s="9"/>
      <c r="AP359" s="9"/>
      <c r="AQ359" s="9"/>
      <c r="AR359" s="9"/>
      <c r="AS359" s="9"/>
      <c r="AT359" s="9"/>
      <c r="AU359" s="9"/>
      <c r="AV359" s="9"/>
      <c r="AW359" s="9"/>
      <c r="AX359" s="9"/>
      <c r="AY359" s="9"/>
    </row>
    <row r="360" spans="1:51" ht="12" customHeight="1">
      <c r="A360" s="9"/>
      <c r="B360" s="9"/>
      <c r="C360" s="9"/>
      <c r="D360" s="9"/>
      <c r="E360" s="9"/>
      <c r="F360" s="9"/>
      <c r="G360" s="70"/>
      <c r="H360" s="71"/>
      <c r="I360" s="9"/>
      <c r="J360" s="9"/>
      <c r="K360" s="9"/>
      <c r="L360" s="71"/>
      <c r="M360" s="71"/>
      <c r="N360" s="9"/>
      <c r="O360" s="9"/>
      <c r="P360" s="71"/>
      <c r="Q360" s="71"/>
      <c r="R360" s="9"/>
      <c r="S360" s="72"/>
      <c r="T360" s="72"/>
      <c r="U360" s="72"/>
      <c r="V360" s="9"/>
      <c r="W360" s="9"/>
      <c r="X360" s="9"/>
      <c r="Y360" s="72"/>
      <c r="Z360" s="72"/>
      <c r="AA360" s="9"/>
      <c r="AB360" s="72"/>
      <c r="AC360" s="72"/>
      <c r="AD360" s="72"/>
      <c r="AE360" s="9"/>
      <c r="AF360" s="9"/>
      <c r="AH360" s="9"/>
      <c r="AI360" s="9"/>
      <c r="AJ360" s="9"/>
      <c r="AK360" s="9"/>
      <c r="AL360" s="9"/>
      <c r="AM360" s="9"/>
      <c r="AN360" s="9"/>
      <c r="AO360" s="9"/>
      <c r="AP360" s="9"/>
      <c r="AQ360" s="9"/>
      <c r="AR360" s="9"/>
      <c r="AS360" s="9"/>
      <c r="AT360" s="9"/>
      <c r="AU360" s="9"/>
      <c r="AV360" s="9"/>
      <c r="AW360" s="9"/>
      <c r="AX360" s="9"/>
      <c r="AY360" s="9"/>
    </row>
    <row r="361" spans="1:51" ht="12" customHeight="1">
      <c r="A361" s="9"/>
      <c r="B361" s="9"/>
      <c r="C361" s="9"/>
      <c r="D361" s="9"/>
      <c r="E361" s="9"/>
      <c r="F361" s="9"/>
      <c r="G361" s="70"/>
      <c r="H361" s="71"/>
      <c r="I361" s="9"/>
      <c r="J361" s="9"/>
      <c r="K361" s="9"/>
      <c r="L361" s="71"/>
      <c r="M361" s="71"/>
      <c r="N361" s="9"/>
      <c r="O361" s="9"/>
      <c r="P361" s="71"/>
      <c r="Q361" s="71"/>
      <c r="R361" s="9"/>
      <c r="S361" s="72"/>
      <c r="T361" s="72"/>
      <c r="U361" s="72"/>
      <c r="V361" s="9"/>
      <c r="W361" s="9"/>
      <c r="X361" s="9"/>
      <c r="Y361" s="72"/>
      <c r="Z361" s="72"/>
      <c r="AA361" s="9"/>
      <c r="AB361" s="72"/>
      <c r="AC361" s="72"/>
      <c r="AD361" s="72"/>
      <c r="AE361" s="9"/>
      <c r="AF361" s="9"/>
      <c r="AH361" s="9"/>
      <c r="AI361" s="9"/>
      <c r="AJ361" s="9"/>
      <c r="AK361" s="9"/>
      <c r="AL361" s="9"/>
      <c r="AM361" s="9"/>
      <c r="AN361" s="9"/>
      <c r="AO361" s="9"/>
      <c r="AP361" s="9"/>
      <c r="AQ361" s="9"/>
      <c r="AR361" s="9"/>
      <c r="AS361" s="9"/>
      <c r="AT361" s="9"/>
      <c r="AU361" s="9"/>
      <c r="AV361" s="9"/>
      <c r="AW361" s="9"/>
      <c r="AX361" s="9"/>
      <c r="AY361" s="9"/>
    </row>
    <row r="362" spans="1:51" ht="12" customHeight="1">
      <c r="A362" s="9"/>
      <c r="B362" s="9"/>
      <c r="C362" s="9"/>
      <c r="D362" s="9"/>
      <c r="E362" s="9"/>
      <c r="F362" s="9"/>
      <c r="G362" s="70"/>
      <c r="H362" s="71"/>
      <c r="I362" s="9"/>
      <c r="J362" s="9"/>
      <c r="K362" s="9"/>
      <c r="L362" s="71"/>
      <c r="M362" s="71"/>
      <c r="N362" s="9"/>
      <c r="O362" s="9"/>
      <c r="P362" s="71"/>
      <c r="Q362" s="71"/>
      <c r="R362" s="9"/>
      <c r="S362" s="72"/>
      <c r="T362" s="72"/>
      <c r="U362" s="72"/>
      <c r="V362" s="9"/>
      <c r="W362" s="9"/>
      <c r="X362" s="9"/>
      <c r="Y362" s="72"/>
      <c r="Z362" s="72"/>
      <c r="AA362" s="9"/>
      <c r="AB362" s="72"/>
      <c r="AC362" s="72"/>
      <c r="AD362" s="72"/>
      <c r="AE362" s="9"/>
      <c r="AF362" s="9"/>
      <c r="AH362" s="9"/>
      <c r="AI362" s="9"/>
      <c r="AJ362" s="9"/>
      <c r="AK362" s="9"/>
      <c r="AL362" s="9"/>
      <c r="AM362" s="9"/>
      <c r="AN362" s="9"/>
      <c r="AO362" s="9"/>
      <c r="AP362" s="9"/>
      <c r="AQ362" s="9"/>
      <c r="AR362" s="9"/>
      <c r="AS362" s="9"/>
      <c r="AT362" s="9"/>
      <c r="AU362" s="9"/>
      <c r="AV362" s="9"/>
      <c r="AW362" s="9"/>
      <c r="AX362" s="9"/>
      <c r="AY362" s="9"/>
    </row>
    <row r="363" spans="1:51" ht="12" customHeight="1">
      <c r="A363" s="9"/>
      <c r="B363" s="9"/>
      <c r="C363" s="9"/>
      <c r="D363" s="9"/>
      <c r="E363" s="9"/>
      <c r="F363" s="9"/>
      <c r="G363" s="70"/>
      <c r="H363" s="71"/>
      <c r="I363" s="9"/>
      <c r="J363" s="9"/>
      <c r="K363" s="9"/>
      <c r="L363" s="71"/>
      <c r="M363" s="71"/>
      <c r="N363" s="9"/>
      <c r="O363" s="9"/>
      <c r="P363" s="71"/>
      <c r="Q363" s="71"/>
      <c r="R363" s="9"/>
      <c r="S363" s="72"/>
      <c r="T363" s="72"/>
      <c r="U363" s="72"/>
      <c r="V363" s="9"/>
      <c r="W363" s="9"/>
      <c r="X363" s="9"/>
      <c r="Y363" s="72"/>
      <c r="Z363" s="72"/>
      <c r="AA363" s="9"/>
      <c r="AB363" s="72"/>
      <c r="AC363" s="72"/>
      <c r="AD363" s="72"/>
      <c r="AE363" s="9"/>
      <c r="AF363" s="9"/>
      <c r="AH363" s="9"/>
      <c r="AI363" s="9"/>
      <c r="AJ363" s="9"/>
      <c r="AK363" s="9"/>
      <c r="AL363" s="9"/>
      <c r="AM363" s="9"/>
      <c r="AN363" s="9"/>
      <c r="AO363" s="9"/>
      <c r="AP363" s="9"/>
      <c r="AQ363" s="9"/>
      <c r="AR363" s="9"/>
      <c r="AS363" s="9"/>
      <c r="AT363" s="9"/>
      <c r="AU363" s="9"/>
      <c r="AV363" s="9"/>
      <c r="AW363" s="9"/>
      <c r="AX363" s="9"/>
      <c r="AY363" s="9"/>
    </row>
    <row r="364" spans="1:51" ht="12" customHeight="1">
      <c r="A364" s="9"/>
      <c r="B364" s="9"/>
      <c r="C364" s="9"/>
      <c r="D364" s="9"/>
      <c r="E364" s="9"/>
      <c r="F364" s="9"/>
      <c r="G364" s="70"/>
      <c r="H364" s="71"/>
      <c r="I364" s="9"/>
      <c r="J364" s="9"/>
      <c r="K364" s="9"/>
      <c r="L364" s="71"/>
      <c r="M364" s="71"/>
      <c r="N364" s="9"/>
      <c r="O364" s="9"/>
      <c r="P364" s="71"/>
      <c r="Q364" s="71"/>
      <c r="R364" s="9"/>
      <c r="S364" s="72"/>
      <c r="T364" s="72"/>
      <c r="U364" s="72"/>
      <c r="V364" s="9"/>
      <c r="W364" s="9"/>
      <c r="X364" s="9"/>
      <c r="Y364" s="72"/>
      <c r="Z364" s="72"/>
      <c r="AA364" s="9"/>
      <c r="AB364" s="72"/>
      <c r="AC364" s="72"/>
      <c r="AD364" s="72"/>
      <c r="AE364" s="9"/>
      <c r="AF364" s="9"/>
      <c r="AH364" s="9"/>
      <c r="AI364" s="9"/>
      <c r="AJ364" s="9"/>
      <c r="AK364" s="9"/>
      <c r="AL364" s="9"/>
      <c r="AM364" s="9"/>
      <c r="AN364" s="9"/>
      <c r="AO364" s="9"/>
      <c r="AP364" s="9"/>
      <c r="AQ364" s="9"/>
      <c r="AR364" s="9"/>
      <c r="AS364" s="9"/>
      <c r="AT364" s="9"/>
      <c r="AU364" s="9"/>
      <c r="AV364" s="9"/>
      <c r="AW364" s="9"/>
      <c r="AX364" s="9"/>
      <c r="AY364" s="9"/>
    </row>
    <row r="365" spans="1:51" ht="12" customHeight="1">
      <c r="A365" s="9"/>
      <c r="B365" s="9"/>
      <c r="C365" s="9"/>
      <c r="D365" s="9"/>
      <c r="E365" s="9"/>
      <c r="F365" s="9"/>
      <c r="G365" s="70"/>
      <c r="H365" s="71"/>
      <c r="I365" s="9"/>
      <c r="J365" s="9"/>
      <c r="K365" s="9"/>
      <c r="L365" s="71"/>
      <c r="M365" s="71"/>
      <c r="N365" s="9"/>
      <c r="O365" s="9"/>
      <c r="P365" s="71"/>
      <c r="Q365" s="71"/>
      <c r="R365" s="9"/>
      <c r="S365" s="72"/>
      <c r="T365" s="72"/>
      <c r="U365" s="72"/>
      <c r="V365" s="9"/>
      <c r="W365" s="9"/>
      <c r="X365" s="9"/>
      <c r="Y365" s="72"/>
      <c r="Z365" s="72"/>
      <c r="AA365" s="9"/>
      <c r="AB365" s="72"/>
      <c r="AC365" s="72"/>
      <c r="AD365" s="72"/>
      <c r="AE365" s="9"/>
      <c r="AF365" s="9"/>
      <c r="AH365" s="9"/>
      <c r="AI365" s="9"/>
      <c r="AJ365" s="9"/>
      <c r="AK365" s="9"/>
      <c r="AL365" s="9"/>
      <c r="AM365" s="9"/>
      <c r="AN365" s="9"/>
      <c r="AO365" s="9"/>
      <c r="AP365" s="9"/>
      <c r="AQ365" s="9"/>
      <c r="AR365" s="9"/>
      <c r="AS365" s="9"/>
      <c r="AT365" s="9"/>
      <c r="AU365" s="9"/>
      <c r="AV365" s="9"/>
      <c r="AW365" s="9"/>
      <c r="AX365" s="9"/>
      <c r="AY365" s="9"/>
    </row>
    <row r="366" spans="1:51" ht="12" customHeight="1">
      <c r="A366" s="9"/>
      <c r="B366" s="9"/>
      <c r="C366" s="9"/>
      <c r="D366" s="9"/>
      <c r="E366" s="9"/>
      <c r="F366" s="9"/>
      <c r="G366" s="70"/>
      <c r="H366" s="71"/>
      <c r="I366" s="9"/>
      <c r="J366" s="9"/>
      <c r="K366" s="9"/>
      <c r="L366" s="71"/>
      <c r="M366" s="71"/>
      <c r="N366" s="9"/>
      <c r="O366" s="9"/>
      <c r="P366" s="71"/>
      <c r="Q366" s="71"/>
      <c r="R366" s="9"/>
      <c r="S366" s="72"/>
      <c r="T366" s="72"/>
      <c r="U366" s="72"/>
      <c r="V366" s="9"/>
      <c r="W366" s="9"/>
      <c r="X366" s="9"/>
      <c r="Y366" s="72"/>
      <c r="Z366" s="72"/>
      <c r="AA366" s="9"/>
      <c r="AB366" s="72"/>
      <c r="AC366" s="72"/>
      <c r="AD366" s="72"/>
      <c r="AE366" s="9"/>
      <c r="AF366" s="9"/>
      <c r="AH366" s="9"/>
      <c r="AI366" s="9"/>
      <c r="AJ366" s="9"/>
      <c r="AK366" s="9"/>
      <c r="AL366" s="9"/>
      <c r="AM366" s="9"/>
      <c r="AN366" s="9"/>
      <c r="AO366" s="9"/>
      <c r="AP366" s="9"/>
      <c r="AQ366" s="9"/>
      <c r="AR366" s="9"/>
      <c r="AS366" s="9"/>
      <c r="AT366" s="9"/>
      <c r="AU366" s="9"/>
      <c r="AV366" s="9"/>
      <c r="AW366" s="9"/>
      <c r="AX366" s="9"/>
      <c r="AY366" s="9"/>
    </row>
    <row r="367" spans="1:51" ht="12" customHeight="1">
      <c r="A367" s="9"/>
      <c r="B367" s="9"/>
      <c r="C367" s="9"/>
      <c r="D367" s="9"/>
      <c r="E367" s="9"/>
      <c r="F367" s="9"/>
      <c r="G367" s="70"/>
      <c r="H367" s="71"/>
      <c r="I367" s="9"/>
      <c r="J367" s="9"/>
      <c r="K367" s="9"/>
      <c r="L367" s="71"/>
      <c r="M367" s="71"/>
      <c r="N367" s="9"/>
      <c r="O367" s="9"/>
      <c r="P367" s="71"/>
      <c r="Q367" s="71"/>
      <c r="R367" s="9"/>
      <c r="S367" s="72"/>
      <c r="T367" s="72"/>
      <c r="U367" s="72"/>
      <c r="V367" s="9"/>
      <c r="W367" s="9"/>
      <c r="X367" s="9"/>
      <c r="Y367" s="72"/>
      <c r="Z367" s="72"/>
      <c r="AA367" s="9"/>
      <c r="AB367" s="72"/>
      <c r="AC367" s="72"/>
      <c r="AD367" s="72"/>
      <c r="AE367" s="9"/>
      <c r="AF367" s="9"/>
      <c r="AH367" s="9"/>
      <c r="AI367" s="9"/>
      <c r="AJ367" s="9"/>
      <c r="AK367" s="9"/>
      <c r="AL367" s="9"/>
      <c r="AM367" s="9"/>
      <c r="AN367" s="9"/>
      <c r="AO367" s="9"/>
      <c r="AP367" s="9"/>
      <c r="AQ367" s="9"/>
      <c r="AR367" s="9"/>
      <c r="AS367" s="9"/>
      <c r="AT367" s="9"/>
      <c r="AU367" s="9"/>
      <c r="AV367" s="9"/>
      <c r="AW367" s="9"/>
      <c r="AX367" s="9"/>
      <c r="AY367" s="9"/>
    </row>
    <row r="368" spans="1:51" ht="12" customHeight="1">
      <c r="A368" s="9"/>
      <c r="B368" s="9"/>
      <c r="C368" s="9"/>
      <c r="D368" s="9"/>
      <c r="E368" s="9"/>
      <c r="F368" s="9"/>
      <c r="G368" s="70"/>
      <c r="H368" s="71"/>
      <c r="I368" s="9"/>
      <c r="J368" s="9"/>
      <c r="K368" s="9"/>
      <c r="L368" s="71"/>
      <c r="M368" s="71"/>
      <c r="N368" s="9"/>
      <c r="O368" s="9"/>
      <c r="P368" s="71"/>
      <c r="Q368" s="71"/>
      <c r="R368" s="9"/>
      <c r="S368" s="72"/>
      <c r="T368" s="72"/>
      <c r="U368" s="72"/>
      <c r="V368" s="9"/>
      <c r="W368" s="9"/>
      <c r="X368" s="9"/>
      <c r="Y368" s="72"/>
      <c r="Z368" s="72"/>
      <c r="AA368" s="9"/>
      <c r="AB368" s="72"/>
      <c r="AC368" s="72"/>
      <c r="AD368" s="72"/>
      <c r="AE368" s="9"/>
      <c r="AF368" s="9"/>
      <c r="AH368" s="9"/>
      <c r="AI368" s="9"/>
      <c r="AJ368" s="9"/>
      <c r="AK368" s="9"/>
      <c r="AL368" s="9"/>
      <c r="AM368" s="9"/>
      <c r="AN368" s="9"/>
      <c r="AO368" s="9"/>
      <c r="AP368" s="9"/>
      <c r="AQ368" s="9"/>
      <c r="AR368" s="9"/>
      <c r="AS368" s="9"/>
      <c r="AT368" s="9"/>
      <c r="AU368" s="9"/>
      <c r="AV368" s="9"/>
      <c r="AW368" s="9"/>
      <c r="AX368" s="9"/>
      <c r="AY368" s="9"/>
    </row>
    <row r="369" spans="1:51" ht="12" customHeight="1">
      <c r="A369" s="9"/>
      <c r="B369" s="9"/>
      <c r="C369" s="9"/>
      <c r="D369" s="9"/>
      <c r="E369" s="9"/>
      <c r="F369" s="9"/>
      <c r="G369" s="70"/>
      <c r="H369" s="71"/>
      <c r="I369" s="9"/>
      <c r="J369" s="9"/>
      <c r="K369" s="9"/>
      <c r="L369" s="71"/>
      <c r="M369" s="71"/>
      <c r="N369" s="9"/>
      <c r="O369" s="9"/>
      <c r="P369" s="71"/>
      <c r="Q369" s="71"/>
      <c r="R369" s="9"/>
      <c r="S369" s="72"/>
      <c r="T369" s="72"/>
      <c r="U369" s="72"/>
      <c r="V369" s="9"/>
      <c r="W369" s="9"/>
      <c r="X369" s="9"/>
      <c r="Y369" s="72"/>
      <c r="Z369" s="72"/>
      <c r="AA369" s="9"/>
      <c r="AB369" s="72"/>
      <c r="AC369" s="72"/>
      <c r="AD369" s="72"/>
      <c r="AE369" s="9"/>
      <c r="AF369" s="9"/>
      <c r="AH369" s="9"/>
      <c r="AI369" s="9"/>
      <c r="AJ369" s="9"/>
      <c r="AK369" s="9"/>
      <c r="AL369" s="9"/>
      <c r="AM369" s="9"/>
      <c r="AN369" s="9"/>
      <c r="AO369" s="9"/>
      <c r="AP369" s="9"/>
      <c r="AQ369" s="9"/>
      <c r="AR369" s="9"/>
      <c r="AS369" s="9"/>
      <c r="AT369" s="9"/>
      <c r="AU369" s="9"/>
      <c r="AV369" s="9"/>
      <c r="AW369" s="9"/>
      <c r="AX369" s="9"/>
      <c r="AY369" s="9"/>
    </row>
    <row r="370" spans="1:51" ht="12" customHeight="1">
      <c r="A370" s="9"/>
      <c r="B370" s="9"/>
      <c r="C370" s="9"/>
      <c r="D370" s="9"/>
      <c r="E370" s="9"/>
      <c r="F370" s="9"/>
      <c r="G370" s="70"/>
      <c r="H370" s="71"/>
      <c r="I370" s="9"/>
      <c r="J370" s="9"/>
      <c r="K370" s="9"/>
      <c r="L370" s="71"/>
      <c r="M370" s="71"/>
      <c r="N370" s="9"/>
      <c r="O370" s="9"/>
      <c r="P370" s="71"/>
      <c r="Q370" s="71"/>
      <c r="R370" s="9"/>
      <c r="S370" s="72"/>
      <c r="T370" s="72"/>
      <c r="U370" s="72"/>
      <c r="V370" s="9"/>
      <c r="W370" s="9"/>
      <c r="X370" s="9"/>
      <c r="Y370" s="72"/>
      <c r="Z370" s="72"/>
      <c r="AA370" s="9"/>
      <c r="AB370" s="72"/>
      <c r="AC370" s="72"/>
      <c r="AD370" s="72"/>
      <c r="AE370" s="9"/>
      <c r="AF370" s="9"/>
      <c r="AH370" s="9"/>
      <c r="AI370" s="9"/>
      <c r="AJ370" s="9"/>
      <c r="AK370" s="9"/>
      <c r="AL370" s="9"/>
      <c r="AM370" s="9"/>
      <c r="AN370" s="9"/>
      <c r="AO370" s="9"/>
      <c r="AP370" s="9"/>
      <c r="AQ370" s="9"/>
      <c r="AR370" s="9"/>
      <c r="AS370" s="9"/>
      <c r="AT370" s="9"/>
      <c r="AU370" s="9"/>
      <c r="AV370" s="9"/>
      <c r="AW370" s="9"/>
      <c r="AX370" s="9"/>
      <c r="AY370" s="9"/>
    </row>
    <row r="371" spans="1:51" ht="12" customHeight="1">
      <c r="A371" s="9"/>
      <c r="B371" s="9"/>
      <c r="C371" s="9"/>
      <c r="D371" s="9"/>
      <c r="E371" s="9"/>
      <c r="F371" s="9"/>
      <c r="G371" s="70"/>
      <c r="H371" s="71"/>
      <c r="I371" s="9"/>
      <c r="J371" s="9"/>
      <c r="K371" s="9"/>
      <c r="L371" s="71"/>
      <c r="M371" s="71"/>
      <c r="N371" s="9"/>
      <c r="O371" s="9"/>
      <c r="P371" s="71"/>
      <c r="Q371" s="71"/>
      <c r="R371" s="9"/>
      <c r="S371" s="72"/>
      <c r="T371" s="72"/>
      <c r="U371" s="72"/>
      <c r="V371" s="9"/>
      <c r="W371" s="9"/>
      <c r="X371" s="9"/>
      <c r="Y371" s="72"/>
      <c r="Z371" s="72"/>
      <c r="AA371" s="9"/>
      <c r="AB371" s="72"/>
      <c r="AC371" s="72"/>
      <c r="AD371" s="72"/>
      <c r="AE371" s="9"/>
      <c r="AF371" s="9"/>
      <c r="AH371" s="9"/>
      <c r="AI371" s="9"/>
      <c r="AJ371" s="9"/>
      <c r="AK371" s="9"/>
      <c r="AL371" s="9"/>
      <c r="AM371" s="9"/>
      <c r="AN371" s="9"/>
      <c r="AO371" s="9"/>
      <c r="AP371" s="9"/>
      <c r="AQ371" s="9"/>
      <c r="AR371" s="9"/>
      <c r="AS371" s="9"/>
      <c r="AT371" s="9"/>
      <c r="AU371" s="9"/>
      <c r="AV371" s="9"/>
      <c r="AW371" s="9"/>
      <c r="AX371" s="9"/>
      <c r="AY371" s="9"/>
    </row>
    <row r="372" spans="1:51" ht="12" customHeight="1">
      <c r="A372" s="9"/>
      <c r="B372" s="9"/>
      <c r="C372" s="9"/>
      <c r="D372" s="9"/>
      <c r="E372" s="9"/>
      <c r="F372" s="9"/>
      <c r="G372" s="70"/>
      <c r="H372" s="71"/>
      <c r="I372" s="9"/>
      <c r="J372" s="9"/>
      <c r="K372" s="9"/>
      <c r="L372" s="71"/>
      <c r="M372" s="71"/>
      <c r="N372" s="9"/>
      <c r="O372" s="9"/>
      <c r="P372" s="71"/>
      <c r="Q372" s="71"/>
      <c r="R372" s="9"/>
      <c r="S372" s="72"/>
      <c r="T372" s="72"/>
      <c r="U372" s="72"/>
      <c r="V372" s="9"/>
      <c r="W372" s="9"/>
      <c r="X372" s="9"/>
      <c r="Y372" s="72"/>
      <c r="Z372" s="72"/>
      <c r="AA372" s="9"/>
      <c r="AB372" s="72"/>
      <c r="AC372" s="72"/>
      <c r="AD372" s="72"/>
      <c r="AE372" s="9"/>
      <c r="AF372" s="9"/>
      <c r="AH372" s="9"/>
      <c r="AI372" s="9"/>
      <c r="AJ372" s="9"/>
      <c r="AK372" s="9"/>
      <c r="AL372" s="9"/>
      <c r="AM372" s="9"/>
      <c r="AN372" s="9"/>
      <c r="AO372" s="9"/>
      <c r="AP372" s="9"/>
      <c r="AQ372" s="9"/>
      <c r="AR372" s="9"/>
      <c r="AS372" s="9"/>
      <c r="AT372" s="9"/>
      <c r="AU372" s="9"/>
      <c r="AV372" s="9"/>
      <c r="AW372" s="9"/>
      <c r="AX372" s="9"/>
      <c r="AY372" s="9"/>
    </row>
    <row r="373" spans="1:51" ht="12" customHeight="1">
      <c r="A373" s="9"/>
      <c r="B373" s="9"/>
      <c r="C373" s="9"/>
      <c r="D373" s="9"/>
      <c r="E373" s="9"/>
      <c r="F373" s="9"/>
      <c r="G373" s="70"/>
      <c r="H373" s="71"/>
      <c r="I373" s="9"/>
      <c r="J373" s="9"/>
      <c r="K373" s="9"/>
      <c r="L373" s="71"/>
      <c r="M373" s="71"/>
      <c r="N373" s="9"/>
      <c r="O373" s="9"/>
      <c r="P373" s="71"/>
      <c r="Q373" s="71"/>
      <c r="R373" s="9"/>
      <c r="S373" s="72"/>
      <c r="T373" s="72"/>
      <c r="U373" s="72"/>
      <c r="V373" s="9"/>
      <c r="W373" s="9"/>
      <c r="X373" s="9"/>
      <c r="Y373" s="72"/>
      <c r="Z373" s="72"/>
      <c r="AA373" s="9"/>
      <c r="AB373" s="72"/>
      <c r="AC373" s="72"/>
      <c r="AD373" s="72"/>
      <c r="AE373" s="9"/>
      <c r="AF373" s="9"/>
      <c r="AH373" s="9"/>
      <c r="AI373" s="9"/>
      <c r="AJ373" s="9"/>
      <c r="AK373" s="9"/>
      <c r="AL373" s="9"/>
      <c r="AM373" s="9"/>
      <c r="AN373" s="9"/>
      <c r="AO373" s="9"/>
      <c r="AP373" s="9"/>
      <c r="AQ373" s="9"/>
      <c r="AR373" s="9"/>
      <c r="AS373" s="9"/>
      <c r="AT373" s="9"/>
      <c r="AU373" s="9"/>
      <c r="AV373" s="9"/>
      <c r="AW373" s="9"/>
      <c r="AX373" s="9"/>
      <c r="AY373" s="9"/>
    </row>
    <row r="374" spans="1:51" ht="12" customHeight="1">
      <c r="A374" s="9"/>
      <c r="B374" s="9"/>
      <c r="C374" s="9"/>
      <c r="D374" s="9"/>
      <c r="E374" s="9"/>
      <c r="F374" s="9"/>
      <c r="G374" s="70"/>
      <c r="H374" s="71"/>
      <c r="I374" s="9"/>
      <c r="J374" s="9"/>
      <c r="K374" s="9"/>
      <c r="L374" s="71"/>
      <c r="M374" s="71"/>
      <c r="N374" s="9"/>
      <c r="O374" s="9"/>
      <c r="P374" s="71"/>
      <c r="Q374" s="71"/>
      <c r="R374" s="9"/>
      <c r="S374" s="72"/>
      <c r="T374" s="72"/>
      <c r="U374" s="72"/>
      <c r="V374" s="9"/>
      <c r="W374" s="9"/>
      <c r="X374" s="9"/>
      <c r="Y374" s="72"/>
      <c r="Z374" s="72"/>
      <c r="AA374" s="9"/>
      <c r="AB374" s="72"/>
      <c r="AC374" s="72"/>
      <c r="AD374" s="72"/>
      <c r="AE374" s="9"/>
      <c r="AF374" s="9"/>
      <c r="AH374" s="9"/>
      <c r="AI374" s="9"/>
      <c r="AJ374" s="9"/>
      <c r="AK374" s="9"/>
      <c r="AL374" s="9"/>
      <c r="AM374" s="9"/>
      <c r="AN374" s="9"/>
      <c r="AO374" s="9"/>
      <c r="AP374" s="9"/>
      <c r="AQ374" s="9"/>
      <c r="AR374" s="9"/>
      <c r="AS374" s="9"/>
      <c r="AT374" s="9"/>
      <c r="AU374" s="9"/>
      <c r="AV374" s="9"/>
      <c r="AW374" s="9"/>
      <c r="AX374" s="9"/>
      <c r="AY374" s="9"/>
    </row>
    <row r="375" spans="1:51" ht="12" customHeight="1">
      <c r="A375" s="9"/>
      <c r="B375" s="9"/>
      <c r="C375" s="9"/>
      <c r="D375" s="9"/>
      <c r="E375" s="9"/>
      <c r="F375" s="9"/>
      <c r="G375" s="70"/>
      <c r="H375" s="71"/>
      <c r="I375" s="9"/>
      <c r="J375" s="9"/>
      <c r="K375" s="9"/>
      <c r="L375" s="71"/>
      <c r="M375" s="71"/>
      <c r="N375" s="9"/>
      <c r="O375" s="9"/>
      <c r="P375" s="71"/>
      <c r="Q375" s="71"/>
      <c r="R375" s="9"/>
      <c r="S375" s="72"/>
      <c r="T375" s="72"/>
      <c r="U375" s="72"/>
      <c r="V375" s="9"/>
      <c r="W375" s="9"/>
      <c r="X375" s="9"/>
      <c r="Y375" s="72"/>
      <c r="Z375" s="72"/>
      <c r="AA375" s="9"/>
      <c r="AB375" s="72"/>
      <c r="AC375" s="72"/>
      <c r="AD375" s="72"/>
      <c r="AE375" s="9"/>
      <c r="AF375" s="9"/>
      <c r="AH375" s="9"/>
      <c r="AI375" s="9"/>
      <c r="AJ375" s="9"/>
      <c r="AK375" s="9"/>
      <c r="AL375" s="9"/>
      <c r="AM375" s="9"/>
      <c r="AN375" s="9"/>
      <c r="AO375" s="9"/>
      <c r="AP375" s="9"/>
      <c r="AQ375" s="9"/>
      <c r="AR375" s="9"/>
      <c r="AS375" s="9"/>
      <c r="AT375" s="9"/>
      <c r="AU375" s="9"/>
      <c r="AV375" s="9"/>
      <c r="AW375" s="9"/>
      <c r="AX375" s="9"/>
      <c r="AY375" s="9"/>
    </row>
    <row r="376" spans="1:51" ht="12" customHeight="1">
      <c r="A376" s="9"/>
      <c r="B376" s="9"/>
      <c r="C376" s="9"/>
      <c r="D376" s="9"/>
      <c r="E376" s="9"/>
      <c r="F376" s="9"/>
      <c r="G376" s="70"/>
      <c r="H376" s="71"/>
      <c r="I376" s="9"/>
      <c r="J376" s="9"/>
      <c r="K376" s="9"/>
      <c r="L376" s="71"/>
      <c r="M376" s="71"/>
      <c r="N376" s="9"/>
      <c r="O376" s="9"/>
      <c r="P376" s="71"/>
      <c r="Q376" s="71"/>
      <c r="R376" s="9"/>
      <c r="S376" s="72"/>
      <c r="T376" s="72"/>
      <c r="U376" s="72"/>
      <c r="V376" s="9"/>
      <c r="W376" s="9"/>
      <c r="X376" s="9"/>
      <c r="Y376" s="72"/>
      <c r="Z376" s="72"/>
      <c r="AA376" s="9"/>
      <c r="AB376" s="72"/>
      <c r="AC376" s="72"/>
      <c r="AD376" s="72"/>
      <c r="AE376" s="9"/>
      <c r="AF376" s="9"/>
      <c r="AH376" s="9"/>
      <c r="AI376" s="9"/>
      <c r="AJ376" s="9"/>
      <c r="AK376" s="9"/>
      <c r="AL376" s="9"/>
      <c r="AM376" s="9"/>
      <c r="AN376" s="9"/>
      <c r="AO376" s="9"/>
      <c r="AP376" s="9"/>
      <c r="AQ376" s="9"/>
      <c r="AR376" s="9"/>
      <c r="AS376" s="9"/>
      <c r="AT376" s="9"/>
      <c r="AU376" s="9"/>
      <c r="AV376" s="9"/>
      <c r="AW376" s="9"/>
      <c r="AX376" s="9"/>
      <c r="AY376" s="9"/>
    </row>
    <row r="377" spans="1:51" ht="12" customHeight="1">
      <c r="A377" s="9"/>
      <c r="B377" s="9"/>
      <c r="C377" s="9"/>
      <c r="D377" s="9"/>
      <c r="E377" s="9"/>
      <c r="F377" s="9"/>
      <c r="G377" s="70"/>
      <c r="H377" s="71"/>
      <c r="I377" s="9"/>
      <c r="J377" s="9"/>
      <c r="K377" s="9"/>
      <c r="L377" s="71"/>
      <c r="M377" s="71"/>
      <c r="N377" s="9"/>
      <c r="O377" s="9"/>
      <c r="P377" s="71"/>
      <c r="Q377" s="71"/>
      <c r="R377" s="9"/>
      <c r="S377" s="72"/>
      <c r="T377" s="72"/>
      <c r="U377" s="72"/>
      <c r="V377" s="9"/>
      <c r="W377" s="9"/>
      <c r="X377" s="9"/>
      <c r="Y377" s="72"/>
      <c r="Z377" s="72"/>
      <c r="AA377" s="9"/>
      <c r="AB377" s="72"/>
      <c r="AC377" s="72"/>
      <c r="AD377" s="72"/>
      <c r="AE377" s="9"/>
      <c r="AF377" s="9"/>
      <c r="AH377" s="9"/>
      <c r="AI377" s="9"/>
      <c r="AJ377" s="9"/>
      <c r="AK377" s="9"/>
      <c r="AL377" s="9"/>
      <c r="AM377" s="9"/>
      <c r="AN377" s="9"/>
      <c r="AO377" s="9"/>
      <c r="AP377" s="9"/>
      <c r="AQ377" s="9"/>
      <c r="AR377" s="9"/>
      <c r="AS377" s="9"/>
      <c r="AT377" s="9"/>
      <c r="AU377" s="9"/>
      <c r="AV377" s="9"/>
      <c r="AW377" s="9"/>
      <c r="AX377" s="9"/>
      <c r="AY377" s="9"/>
    </row>
    <row r="378" spans="1:51" ht="12" customHeight="1">
      <c r="A378" s="9"/>
      <c r="B378" s="9"/>
      <c r="C378" s="9"/>
      <c r="D378" s="9"/>
      <c r="E378" s="9"/>
      <c r="F378" s="9"/>
      <c r="G378" s="70"/>
      <c r="H378" s="71"/>
      <c r="I378" s="9"/>
      <c r="J378" s="9"/>
      <c r="K378" s="9"/>
      <c r="L378" s="71"/>
      <c r="M378" s="71"/>
      <c r="N378" s="9"/>
      <c r="O378" s="9"/>
      <c r="P378" s="71"/>
      <c r="Q378" s="71"/>
      <c r="R378" s="9"/>
      <c r="S378" s="72"/>
      <c r="T378" s="72"/>
      <c r="U378" s="72"/>
      <c r="V378" s="9"/>
      <c r="W378" s="9"/>
      <c r="X378" s="9"/>
      <c r="Y378" s="72"/>
      <c r="Z378" s="72"/>
      <c r="AA378" s="9"/>
      <c r="AB378" s="72"/>
      <c r="AC378" s="72"/>
      <c r="AD378" s="72"/>
      <c r="AE378" s="9"/>
      <c r="AF378" s="9"/>
      <c r="AH378" s="9"/>
      <c r="AI378" s="9"/>
      <c r="AJ378" s="9"/>
      <c r="AK378" s="9"/>
      <c r="AL378" s="9"/>
      <c r="AM378" s="9"/>
      <c r="AN378" s="9"/>
      <c r="AO378" s="9"/>
      <c r="AP378" s="9"/>
      <c r="AQ378" s="9"/>
      <c r="AR378" s="9"/>
      <c r="AS378" s="9"/>
      <c r="AT378" s="9"/>
      <c r="AU378" s="9"/>
      <c r="AV378" s="9"/>
      <c r="AW378" s="9"/>
      <c r="AX378" s="9"/>
      <c r="AY378" s="9"/>
    </row>
    <row r="379" spans="1:51" ht="12" customHeight="1">
      <c r="A379" s="9"/>
      <c r="B379" s="9"/>
      <c r="C379" s="9"/>
      <c r="D379" s="9"/>
      <c r="E379" s="9"/>
      <c r="F379" s="9"/>
      <c r="G379" s="70"/>
      <c r="H379" s="71"/>
      <c r="I379" s="9"/>
      <c r="J379" s="9"/>
      <c r="K379" s="9"/>
      <c r="L379" s="71"/>
      <c r="M379" s="71"/>
      <c r="N379" s="9"/>
      <c r="O379" s="9"/>
      <c r="P379" s="71"/>
      <c r="Q379" s="71"/>
      <c r="R379" s="9"/>
      <c r="S379" s="72"/>
      <c r="T379" s="72"/>
      <c r="U379" s="72"/>
      <c r="V379" s="9"/>
      <c r="W379" s="9"/>
      <c r="X379" s="9"/>
      <c r="Y379" s="72"/>
      <c r="Z379" s="72"/>
      <c r="AA379" s="9"/>
      <c r="AB379" s="72"/>
      <c r="AC379" s="72"/>
      <c r="AD379" s="72"/>
      <c r="AE379" s="9"/>
      <c r="AF379" s="9"/>
      <c r="AH379" s="9"/>
      <c r="AI379" s="9"/>
      <c r="AJ379" s="9"/>
      <c r="AK379" s="9"/>
      <c r="AL379" s="9"/>
      <c r="AM379" s="9"/>
      <c r="AN379" s="9"/>
      <c r="AO379" s="9"/>
      <c r="AP379" s="9"/>
      <c r="AQ379" s="9"/>
      <c r="AR379" s="9"/>
      <c r="AS379" s="9"/>
      <c r="AT379" s="9"/>
      <c r="AU379" s="9"/>
      <c r="AV379" s="9"/>
      <c r="AW379" s="9"/>
      <c r="AX379" s="9"/>
      <c r="AY379" s="9"/>
    </row>
    <row r="380" spans="1:51" ht="12" customHeight="1">
      <c r="A380" s="9"/>
      <c r="B380" s="9"/>
      <c r="C380" s="9"/>
      <c r="D380" s="9"/>
      <c r="E380" s="9"/>
      <c r="F380" s="9"/>
      <c r="G380" s="70"/>
      <c r="H380" s="71"/>
      <c r="I380" s="9"/>
      <c r="J380" s="9"/>
      <c r="K380" s="9"/>
      <c r="L380" s="71"/>
      <c r="M380" s="71"/>
      <c r="N380" s="9"/>
      <c r="O380" s="9"/>
      <c r="P380" s="71"/>
      <c r="Q380" s="71"/>
      <c r="R380" s="9"/>
      <c r="S380" s="72"/>
      <c r="T380" s="72"/>
      <c r="U380" s="72"/>
      <c r="V380" s="9"/>
      <c r="W380" s="9"/>
      <c r="X380" s="9"/>
      <c r="Y380" s="72"/>
      <c r="Z380" s="72"/>
      <c r="AA380" s="9"/>
      <c r="AB380" s="72"/>
      <c r="AC380" s="72"/>
      <c r="AD380" s="72"/>
      <c r="AE380" s="9"/>
      <c r="AF380" s="9"/>
      <c r="AH380" s="9"/>
      <c r="AI380" s="9"/>
      <c r="AJ380" s="9"/>
      <c r="AK380" s="9"/>
      <c r="AL380" s="9"/>
      <c r="AM380" s="9"/>
      <c r="AN380" s="9"/>
      <c r="AO380" s="9"/>
      <c r="AP380" s="9"/>
      <c r="AQ380" s="9"/>
      <c r="AR380" s="9"/>
      <c r="AS380" s="9"/>
      <c r="AT380" s="9"/>
      <c r="AU380" s="9"/>
      <c r="AV380" s="9"/>
      <c r="AW380" s="9"/>
      <c r="AX380" s="9"/>
      <c r="AY380" s="9"/>
    </row>
    <row r="381" spans="1:51" ht="12" customHeight="1">
      <c r="A381" s="9"/>
      <c r="B381" s="9"/>
      <c r="C381" s="9"/>
      <c r="D381" s="9"/>
      <c r="E381" s="9"/>
      <c r="F381" s="9"/>
      <c r="G381" s="70"/>
      <c r="H381" s="71"/>
      <c r="I381" s="9"/>
      <c r="J381" s="9"/>
      <c r="K381" s="9"/>
      <c r="L381" s="71"/>
      <c r="M381" s="71"/>
      <c r="N381" s="9"/>
      <c r="O381" s="9"/>
      <c r="P381" s="71"/>
      <c r="Q381" s="71"/>
      <c r="R381" s="9"/>
      <c r="S381" s="72"/>
      <c r="T381" s="72"/>
      <c r="U381" s="72"/>
      <c r="V381" s="9"/>
      <c r="W381" s="9"/>
      <c r="X381" s="9"/>
      <c r="Y381" s="72"/>
      <c r="Z381" s="72"/>
      <c r="AA381" s="9"/>
      <c r="AB381" s="72"/>
      <c r="AC381" s="72"/>
      <c r="AD381" s="72"/>
      <c r="AE381" s="9"/>
      <c r="AF381" s="9"/>
      <c r="AH381" s="9"/>
      <c r="AI381" s="9"/>
      <c r="AJ381" s="9"/>
      <c r="AK381" s="9"/>
      <c r="AL381" s="9"/>
      <c r="AM381" s="9"/>
      <c r="AN381" s="9"/>
      <c r="AO381" s="9"/>
      <c r="AP381" s="9"/>
      <c r="AQ381" s="9"/>
      <c r="AR381" s="9"/>
      <c r="AS381" s="9"/>
      <c r="AT381" s="9"/>
      <c r="AU381" s="9"/>
      <c r="AV381" s="9"/>
      <c r="AW381" s="9"/>
      <c r="AX381" s="9"/>
      <c r="AY381" s="9"/>
    </row>
    <row r="382" spans="1:51" ht="12" customHeight="1">
      <c r="A382" s="9"/>
      <c r="B382" s="9"/>
      <c r="C382" s="9"/>
      <c r="D382" s="9"/>
      <c r="E382" s="9"/>
      <c r="F382" s="9"/>
      <c r="G382" s="70"/>
      <c r="H382" s="71"/>
      <c r="I382" s="9"/>
      <c r="J382" s="9"/>
      <c r="K382" s="9"/>
      <c r="L382" s="71"/>
      <c r="M382" s="71"/>
      <c r="N382" s="9"/>
      <c r="O382" s="9"/>
      <c r="P382" s="71"/>
      <c r="Q382" s="71"/>
      <c r="R382" s="9"/>
      <c r="S382" s="72"/>
      <c r="T382" s="72"/>
      <c r="U382" s="72"/>
      <c r="V382" s="9"/>
      <c r="W382" s="9"/>
      <c r="X382" s="9"/>
      <c r="Y382" s="72"/>
      <c r="Z382" s="72"/>
      <c r="AA382" s="9"/>
      <c r="AB382" s="72"/>
      <c r="AC382" s="72"/>
      <c r="AD382" s="72"/>
      <c r="AE382" s="9"/>
      <c r="AF382" s="9"/>
      <c r="AH382" s="9"/>
      <c r="AI382" s="9"/>
      <c r="AJ382" s="9"/>
      <c r="AK382" s="9"/>
      <c r="AL382" s="9"/>
      <c r="AM382" s="9"/>
      <c r="AN382" s="9"/>
      <c r="AO382" s="9"/>
      <c r="AP382" s="9"/>
      <c r="AQ382" s="9"/>
      <c r="AR382" s="9"/>
      <c r="AS382" s="9"/>
      <c r="AT382" s="9"/>
      <c r="AU382" s="9"/>
      <c r="AV382" s="9"/>
      <c r="AW382" s="9"/>
      <c r="AX382" s="9"/>
      <c r="AY382" s="9"/>
    </row>
    <row r="383" spans="1:51" ht="12" customHeight="1">
      <c r="A383" s="9"/>
      <c r="B383" s="9"/>
      <c r="C383" s="9"/>
      <c r="D383" s="9"/>
      <c r="E383" s="9"/>
      <c r="F383" s="9"/>
      <c r="G383" s="70"/>
      <c r="H383" s="71"/>
      <c r="I383" s="9"/>
      <c r="J383" s="9"/>
      <c r="K383" s="9"/>
      <c r="L383" s="71"/>
      <c r="M383" s="71"/>
      <c r="N383" s="9"/>
      <c r="O383" s="9"/>
      <c r="P383" s="71"/>
      <c r="Q383" s="71"/>
      <c r="R383" s="9"/>
      <c r="S383" s="72"/>
      <c r="T383" s="72"/>
      <c r="U383" s="72"/>
      <c r="V383" s="9"/>
      <c r="W383" s="9"/>
      <c r="X383" s="9"/>
      <c r="Y383" s="72"/>
      <c r="Z383" s="72"/>
      <c r="AA383" s="9"/>
      <c r="AB383" s="72"/>
      <c r="AC383" s="72"/>
      <c r="AD383" s="72"/>
      <c r="AE383" s="9"/>
      <c r="AF383" s="9"/>
      <c r="AH383" s="9"/>
      <c r="AI383" s="9"/>
      <c r="AJ383" s="9"/>
      <c r="AK383" s="9"/>
      <c r="AL383" s="9"/>
      <c r="AM383" s="9"/>
      <c r="AN383" s="9"/>
      <c r="AO383" s="9"/>
      <c r="AP383" s="9"/>
      <c r="AQ383" s="9"/>
      <c r="AR383" s="9"/>
      <c r="AS383" s="9"/>
      <c r="AT383" s="9"/>
      <c r="AU383" s="9"/>
      <c r="AV383" s="9"/>
      <c r="AW383" s="9"/>
      <c r="AX383" s="9"/>
      <c r="AY383" s="9"/>
    </row>
    <row r="384" spans="1:51" ht="12" customHeight="1">
      <c r="A384" s="9"/>
      <c r="B384" s="9"/>
      <c r="C384" s="9"/>
      <c r="D384" s="9"/>
      <c r="E384" s="9"/>
      <c r="F384" s="9"/>
      <c r="G384" s="70"/>
      <c r="H384" s="71"/>
      <c r="I384" s="9"/>
      <c r="J384" s="9"/>
      <c r="K384" s="9"/>
      <c r="L384" s="71"/>
      <c r="M384" s="71"/>
      <c r="N384" s="9"/>
      <c r="O384" s="9"/>
      <c r="P384" s="71"/>
      <c r="Q384" s="71"/>
      <c r="R384" s="9"/>
      <c r="S384" s="72"/>
      <c r="T384" s="72"/>
      <c r="U384" s="72"/>
      <c r="V384" s="9"/>
      <c r="W384" s="9"/>
      <c r="X384" s="9"/>
      <c r="Y384" s="72"/>
      <c r="Z384" s="72"/>
      <c r="AA384" s="9"/>
      <c r="AB384" s="72"/>
      <c r="AC384" s="72"/>
      <c r="AD384" s="72"/>
      <c r="AE384" s="9"/>
      <c r="AF384" s="9"/>
      <c r="AH384" s="9"/>
      <c r="AI384" s="9"/>
      <c r="AJ384" s="9"/>
      <c r="AK384" s="9"/>
      <c r="AL384" s="9"/>
      <c r="AM384" s="9"/>
      <c r="AN384" s="9"/>
      <c r="AO384" s="9"/>
      <c r="AP384" s="9"/>
      <c r="AQ384" s="9"/>
      <c r="AR384" s="9"/>
      <c r="AS384" s="9"/>
      <c r="AT384" s="9"/>
      <c r="AU384" s="9"/>
      <c r="AV384" s="9"/>
      <c r="AW384" s="9"/>
      <c r="AX384" s="9"/>
      <c r="AY384" s="9"/>
    </row>
    <row r="385" spans="1:51" ht="12" customHeight="1">
      <c r="A385" s="9"/>
      <c r="B385" s="9"/>
      <c r="C385" s="9"/>
      <c r="D385" s="9"/>
      <c r="E385" s="9"/>
      <c r="F385" s="9"/>
      <c r="G385" s="70"/>
      <c r="H385" s="71"/>
      <c r="I385" s="9"/>
      <c r="J385" s="9"/>
      <c r="K385" s="9"/>
      <c r="L385" s="71"/>
      <c r="M385" s="71"/>
      <c r="N385" s="9"/>
      <c r="O385" s="9"/>
      <c r="P385" s="71"/>
      <c r="Q385" s="71"/>
      <c r="R385" s="9"/>
      <c r="S385" s="72"/>
      <c r="T385" s="72"/>
      <c r="U385" s="72"/>
      <c r="V385" s="9"/>
      <c r="W385" s="9"/>
      <c r="X385" s="9"/>
      <c r="Y385" s="72"/>
      <c r="Z385" s="72"/>
      <c r="AA385" s="9"/>
      <c r="AB385" s="72"/>
      <c r="AC385" s="72"/>
      <c r="AD385" s="72"/>
      <c r="AE385" s="9"/>
      <c r="AF385" s="9"/>
      <c r="AH385" s="9"/>
      <c r="AI385" s="9"/>
      <c r="AJ385" s="9"/>
      <c r="AK385" s="9"/>
      <c r="AL385" s="9"/>
      <c r="AM385" s="9"/>
      <c r="AN385" s="9"/>
      <c r="AO385" s="9"/>
      <c r="AP385" s="9"/>
      <c r="AQ385" s="9"/>
      <c r="AR385" s="9"/>
      <c r="AS385" s="9"/>
      <c r="AT385" s="9"/>
      <c r="AU385" s="9"/>
      <c r="AV385" s="9"/>
      <c r="AW385" s="9"/>
      <c r="AX385" s="9"/>
      <c r="AY385" s="9"/>
    </row>
    <row r="386" spans="1:51" ht="12" customHeight="1">
      <c r="A386" s="9"/>
      <c r="B386" s="9"/>
      <c r="C386" s="9"/>
      <c r="D386" s="9"/>
      <c r="E386" s="9"/>
      <c r="F386" s="9"/>
      <c r="G386" s="70"/>
      <c r="H386" s="71"/>
      <c r="I386" s="9"/>
      <c r="J386" s="9"/>
      <c r="K386" s="9"/>
      <c r="L386" s="71"/>
      <c r="M386" s="71"/>
      <c r="N386" s="9"/>
      <c r="O386" s="9"/>
      <c r="P386" s="71"/>
      <c r="Q386" s="71"/>
      <c r="R386" s="9"/>
      <c r="S386" s="72"/>
      <c r="T386" s="72"/>
      <c r="U386" s="72"/>
      <c r="V386" s="9"/>
      <c r="W386" s="9"/>
      <c r="X386" s="9"/>
      <c r="Y386" s="72"/>
      <c r="Z386" s="72"/>
      <c r="AA386" s="9"/>
      <c r="AB386" s="72"/>
      <c r="AC386" s="72"/>
      <c r="AD386" s="72"/>
      <c r="AE386" s="9"/>
      <c r="AF386" s="9"/>
      <c r="AH386" s="9"/>
      <c r="AI386" s="9"/>
      <c r="AJ386" s="9"/>
      <c r="AK386" s="9"/>
      <c r="AL386" s="9"/>
      <c r="AM386" s="9"/>
      <c r="AN386" s="9"/>
      <c r="AO386" s="9"/>
      <c r="AP386" s="9"/>
      <c r="AQ386" s="9"/>
      <c r="AR386" s="9"/>
      <c r="AS386" s="9"/>
      <c r="AT386" s="9"/>
      <c r="AU386" s="9"/>
      <c r="AV386" s="9"/>
      <c r="AW386" s="9"/>
      <c r="AX386" s="9"/>
      <c r="AY386" s="9"/>
    </row>
    <row r="387" spans="1:51" ht="12" customHeight="1">
      <c r="A387" s="9"/>
      <c r="B387" s="9"/>
      <c r="C387" s="9"/>
      <c r="D387" s="9"/>
      <c r="E387" s="9"/>
      <c r="F387" s="9"/>
      <c r="G387" s="70"/>
      <c r="H387" s="71"/>
      <c r="I387" s="9"/>
      <c r="J387" s="9"/>
      <c r="K387" s="9"/>
      <c r="L387" s="71"/>
      <c r="M387" s="71"/>
      <c r="N387" s="9"/>
      <c r="O387" s="9"/>
      <c r="P387" s="71"/>
      <c r="Q387" s="71"/>
      <c r="R387" s="9"/>
      <c r="S387" s="72"/>
      <c r="T387" s="72"/>
      <c r="U387" s="72"/>
      <c r="V387" s="9"/>
      <c r="W387" s="9"/>
      <c r="X387" s="9"/>
      <c r="Y387" s="72"/>
      <c r="Z387" s="72"/>
      <c r="AA387" s="9"/>
      <c r="AB387" s="72"/>
      <c r="AC387" s="72"/>
      <c r="AD387" s="72"/>
      <c r="AE387" s="9"/>
      <c r="AF387" s="9"/>
      <c r="AH387" s="9"/>
      <c r="AI387" s="9"/>
      <c r="AJ387" s="9"/>
      <c r="AK387" s="9"/>
      <c r="AL387" s="9"/>
      <c r="AM387" s="9"/>
      <c r="AN387" s="9"/>
      <c r="AO387" s="9"/>
      <c r="AP387" s="9"/>
      <c r="AQ387" s="9"/>
      <c r="AR387" s="9"/>
      <c r="AS387" s="9"/>
      <c r="AT387" s="9"/>
      <c r="AU387" s="9"/>
      <c r="AV387" s="9"/>
      <c r="AW387" s="9"/>
      <c r="AX387" s="9"/>
      <c r="AY387" s="9"/>
    </row>
    <row r="388" spans="1:51" ht="12" customHeight="1">
      <c r="A388" s="9"/>
      <c r="B388" s="9"/>
      <c r="C388" s="9"/>
      <c r="D388" s="9"/>
      <c r="E388" s="9"/>
      <c r="F388" s="9"/>
      <c r="G388" s="70"/>
      <c r="H388" s="71"/>
      <c r="I388" s="9"/>
      <c r="J388" s="9"/>
      <c r="K388" s="9"/>
      <c r="L388" s="71"/>
      <c r="M388" s="71"/>
      <c r="N388" s="9"/>
      <c r="O388" s="9"/>
      <c r="P388" s="71"/>
      <c r="Q388" s="71"/>
      <c r="R388" s="9"/>
      <c r="S388" s="72"/>
      <c r="T388" s="72"/>
      <c r="U388" s="72"/>
      <c r="V388" s="9"/>
      <c r="W388" s="9"/>
      <c r="X388" s="9"/>
      <c r="Y388" s="72"/>
      <c r="Z388" s="72"/>
      <c r="AA388" s="9"/>
      <c r="AB388" s="72"/>
      <c r="AC388" s="72"/>
      <c r="AD388" s="72"/>
      <c r="AE388" s="9"/>
      <c r="AF388" s="9"/>
      <c r="AH388" s="9"/>
      <c r="AI388" s="9"/>
      <c r="AJ388" s="9"/>
      <c r="AK388" s="9"/>
      <c r="AL388" s="9"/>
      <c r="AM388" s="9"/>
      <c r="AN388" s="9"/>
      <c r="AO388" s="9"/>
      <c r="AP388" s="9"/>
      <c r="AQ388" s="9"/>
      <c r="AR388" s="9"/>
      <c r="AS388" s="9"/>
      <c r="AT388" s="9"/>
      <c r="AU388" s="9"/>
      <c r="AV388" s="9"/>
      <c r="AW388" s="9"/>
      <c r="AX388" s="9"/>
      <c r="AY388" s="9"/>
    </row>
    <row r="389" spans="1:51" ht="12" customHeight="1">
      <c r="A389" s="9"/>
      <c r="B389" s="9"/>
      <c r="C389" s="9"/>
      <c r="D389" s="9"/>
      <c r="E389" s="9"/>
      <c r="F389" s="9"/>
      <c r="G389" s="70"/>
      <c r="H389" s="71"/>
      <c r="I389" s="9"/>
      <c r="J389" s="9"/>
      <c r="K389" s="9"/>
      <c r="L389" s="71"/>
      <c r="M389" s="71"/>
      <c r="N389" s="9"/>
      <c r="O389" s="9"/>
      <c r="P389" s="71"/>
      <c r="Q389" s="71"/>
      <c r="R389" s="9"/>
      <c r="S389" s="72"/>
      <c r="T389" s="72"/>
      <c r="U389" s="72"/>
      <c r="V389" s="9"/>
      <c r="W389" s="9"/>
      <c r="X389" s="9"/>
      <c r="Y389" s="72"/>
      <c r="Z389" s="72"/>
      <c r="AA389" s="9"/>
      <c r="AB389" s="72"/>
      <c r="AC389" s="72"/>
      <c r="AD389" s="72"/>
      <c r="AE389" s="9"/>
      <c r="AF389" s="9"/>
      <c r="AH389" s="9"/>
      <c r="AI389" s="9"/>
      <c r="AJ389" s="9"/>
      <c r="AK389" s="9"/>
      <c r="AL389" s="9"/>
      <c r="AM389" s="9"/>
      <c r="AN389" s="9"/>
      <c r="AO389" s="9"/>
      <c r="AP389" s="9"/>
      <c r="AQ389" s="9"/>
      <c r="AR389" s="9"/>
      <c r="AS389" s="9"/>
      <c r="AT389" s="9"/>
      <c r="AU389" s="9"/>
      <c r="AV389" s="9"/>
      <c r="AW389" s="9"/>
      <c r="AX389" s="9"/>
      <c r="AY389" s="9"/>
    </row>
    <row r="390" spans="1:51" ht="12" customHeight="1">
      <c r="A390" s="9"/>
      <c r="B390" s="9"/>
      <c r="C390" s="9"/>
      <c r="D390" s="9"/>
      <c r="E390" s="9"/>
      <c r="F390" s="9"/>
      <c r="G390" s="70"/>
      <c r="H390" s="71"/>
      <c r="I390" s="9"/>
      <c r="J390" s="9"/>
      <c r="K390" s="9"/>
      <c r="L390" s="71"/>
      <c r="M390" s="71"/>
      <c r="N390" s="9"/>
      <c r="O390" s="9"/>
      <c r="P390" s="71"/>
      <c r="Q390" s="71"/>
      <c r="R390" s="9"/>
      <c r="S390" s="72"/>
      <c r="T390" s="72"/>
      <c r="U390" s="72"/>
      <c r="V390" s="9"/>
      <c r="W390" s="9"/>
      <c r="X390" s="9"/>
      <c r="Y390" s="72"/>
      <c r="Z390" s="72"/>
      <c r="AA390" s="9"/>
      <c r="AB390" s="72"/>
      <c r="AC390" s="72"/>
      <c r="AD390" s="72"/>
      <c r="AE390" s="9"/>
      <c r="AF390" s="9"/>
      <c r="AH390" s="9"/>
      <c r="AI390" s="9"/>
      <c r="AJ390" s="9"/>
      <c r="AK390" s="9"/>
      <c r="AL390" s="9"/>
      <c r="AM390" s="9"/>
      <c r="AN390" s="9"/>
      <c r="AO390" s="9"/>
      <c r="AP390" s="9"/>
      <c r="AQ390" s="9"/>
      <c r="AR390" s="9"/>
      <c r="AS390" s="9"/>
      <c r="AT390" s="9"/>
      <c r="AU390" s="9"/>
      <c r="AV390" s="9"/>
      <c r="AW390" s="9"/>
      <c r="AX390" s="9"/>
      <c r="AY390" s="9"/>
    </row>
    <row r="391" spans="1:51" ht="12" customHeight="1">
      <c r="A391" s="9"/>
      <c r="B391" s="9"/>
      <c r="C391" s="9"/>
      <c r="D391" s="9"/>
      <c r="E391" s="9"/>
      <c r="F391" s="9"/>
      <c r="G391" s="70"/>
      <c r="H391" s="71"/>
      <c r="I391" s="9"/>
      <c r="J391" s="9"/>
      <c r="K391" s="9"/>
      <c r="L391" s="71"/>
      <c r="M391" s="71"/>
      <c r="N391" s="9"/>
      <c r="O391" s="9"/>
      <c r="P391" s="71"/>
      <c r="Q391" s="71"/>
      <c r="R391" s="9"/>
      <c r="S391" s="72"/>
      <c r="T391" s="72"/>
      <c r="U391" s="72"/>
      <c r="V391" s="9"/>
      <c r="W391" s="9"/>
      <c r="X391" s="9"/>
      <c r="Y391" s="72"/>
      <c r="Z391" s="72"/>
      <c r="AA391" s="9"/>
      <c r="AB391" s="72"/>
      <c r="AC391" s="72"/>
      <c r="AD391" s="72"/>
      <c r="AE391" s="9"/>
      <c r="AF391" s="9"/>
      <c r="AH391" s="9"/>
      <c r="AI391" s="9"/>
      <c r="AJ391" s="9"/>
      <c r="AK391" s="9"/>
      <c r="AL391" s="9"/>
      <c r="AM391" s="9"/>
      <c r="AN391" s="9"/>
      <c r="AO391" s="9"/>
      <c r="AP391" s="9"/>
      <c r="AQ391" s="9"/>
      <c r="AR391" s="9"/>
      <c r="AS391" s="9"/>
      <c r="AT391" s="9"/>
      <c r="AU391" s="9"/>
      <c r="AV391" s="9"/>
      <c r="AW391" s="9"/>
      <c r="AX391" s="9"/>
      <c r="AY391" s="9"/>
    </row>
    <row r="392" spans="1:51" ht="12" customHeight="1">
      <c r="A392" s="9"/>
      <c r="B392" s="9"/>
      <c r="C392" s="9"/>
      <c r="D392" s="9"/>
      <c r="E392" s="9"/>
      <c r="F392" s="9"/>
      <c r="G392" s="70"/>
      <c r="H392" s="71"/>
      <c r="I392" s="9"/>
      <c r="J392" s="9"/>
      <c r="K392" s="9"/>
      <c r="L392" s="71"/>
      <c r="M392" s="71"/>
      <c r="N392" s="9"/>
      <c r="O392" s="9"/>
      <c r="P392" s="71"/>
      <c r="Q392" s="71"/>
      <c r="R392" s="9"/>
      <c r="S392" s="72"/>
      <c r="T392" s="72"/>
      <c r="U392" s="72"/>
      <c r="V392" s="9"/>
      <c r="W392" s="9"/>
      <c r="X392" s="9"/>
      <c r="Y392" s="72"/>
      <c r="Z392" s="72"/>
      <c r="AA392" s="9"/>
      <c r="AB392" s="72"/>
      <c r="AC392" s="72"/>
      <c r="AD392" s="72"/>
      <c r="AE392" s="9"/>
      <c r="AF392" s="9"/>
      <c r="AH392" s="9"/>
      <c r="AI392" s="9"/>
      <c r="AJ392" s="9"/>
      <c r="AK392" s="9"/>
      <c r="AL392" s="9"/>
      <c r="AM392" s="9"/>
      <c r="AN392" s="9"/>
      <c r="AO392" s="9"/>
      <c r="AP392" s="9"/>
      <c r="AQ392" s="9"/>
      <c r="AR392" s="9"/>
      <c r="AS392" s="9"/>
      <c r="AT392" s="9"/>
      <c r="AU392" s="9"/>
      <c r="AV392" s="9"/>
      <c r="AW392" s="9"/>
      <c r="AX392" s="9"/>
      <c r="AY392" s="9"/>
    </row>
    <row r="393" spans="1:51" ht="12" customHeight="1">
      <c r="A393" s="9"/>
      <c r="B393" s="9"/>
      <c r="C393" s="9"/>
      <c r="D393" s="9"/>
      <c r="E393" s="9"/>
      <c r="F393" s="9"/>
      <c r="G393" s="70"/>
      <c r="H393" s="71"/>
      <c r="I393" s="9"/>
      <c r="J393" s="9"/>
      <c r="K393" s="9"/>
      <c r="L393" s="71"/>
      <c r="M393" s="71"/>
      <c r="N393" s="9"/>
      <c r="O393" s="9"/>
      <c r="P393" s="71"/>
      <c r="Q393" s="71"/>
      <c r="R393" s="9"/>
      <c r="S393" s="72"/>
      <c r="T393" s="72"/>
      <c r="U393" s="72"/>
      <c r="V393" s="9"/>
      <c r="W393" s="9"/>
      <c r="X393" s="9"/>
      <c r="Y393" s="72"/>
      <c r="Z393" s="72"/>
      <c r="AA393" s="9"/>
      <c r="AB393" s="72"/>
      <c r="AC393" s="72"/>
      <c r="AD393" s="72"/>
      <c r="AE393" s="9"/>
      <c r="AF393" s="9"/>
      <c r="AH393" s="9"/>
      <c r="AI393" s="9"/>
      <c r="AJ393" s="9"/>
      <c r="AK393" s="9"/>
      <c r="AL393" s="9"/>
      <c r="AM393" s="9"/>
      <c r="AN393" s="9"/>
      <c r="AO393" s="9"/>
      <c r="AP393" s="9"/>
      <c r="AQ393" s="9"/>
      <c r="AR393" s="9"/>
      <c r="AS393" s="9"/>
      <c r="AT393" s="9"/>
      <c r="AU393" s="9"/>
      <c r="AV393" s="9"/>
      <c r="AW393" s="9"/>
      <c r="AX393" s="9"/>
      <c r="AY393" s="9"/>
    </row>
    <row r="394" spans="1:51" ht="12" customHeight="1">
      <c r="A394" s="9"/>
      <c r="B394" s="9"/>
      <c r="C394" s="9"/>
      <c r="D394" s="9"/>
      <c r="E394" s="9"/>
      <c r="F394" s="9"/>
      <c r="G394" s="70"/>
      <c r="H394" s="71"/>
      <c r="I394" s="9"/>
      <c r="J394" s="9"/>
      <c r="K394" s="9"/>
      <c r="L394" s="71"/>
      <c r="M394" s="71"/>
      <c r="N394" s="9"/>
      <c r="O394" s="9"/>
      <c r="P394" s="71"/>
      <c r="Q394" s="71"/>
      <c r="R394" s="9"/>
      <c r="S394" s="72"/>
      <c r="T394" s="72"/>
      <c r="U394" s="72"/>
      <c r="V394" s="9"/>
      <c r="W394" s="9"/>
      <c r="X394" s="9"/>
      <c r="Y394" s="72"/>
      <c r="Z394" s="72"/>
      <c r="AA394" s="9"/>
      <c r="AB394" s="72"/>
      <c r="AC394" s="72"/>
      <c r="AD394" s="72"/>
      <c r="AE394" s="9"/>
      <c r="AF394" s="9"/>
      <c r="AH394" s="9"/>
      <c r="AI394" s="9"/>
      <c r="AJ394" s="9"/>
      <c r="AK394" s="9"/>
      <c r="AL394" s="9"/>
      <c r="AM394" s="9"/>
      <c r="AN394" s="9"/>
      <c r="AO394" s="9"/>
      <c r="AP394" s="9"/>
      <c r="AQ394" s="9"/>
      <c r="AR394" s="9"/>
      <c r="AS394" s="9"/>
      <c r="AT394" s="9"/>
      <c r="AU394" s="9"/>
      <c r="AV394" s="9"/>
      <c r="AW394" s="9"/>
      <c r="AX394" s="9"/>
      <c r="AY394" s="9"/>
    </row>
    <row r="395" spans="1:51" ht="12" customHeight="1">
      <c r="A395" s="9"/>
      <c r="B395" s="9"/>
      <c r="C395" s="9"/>
      <c r="D395" s="9"/>
      <c r="E395" s="9"/>
      <c r="F395" s="9"/>
      <c r="G395" s="70"/>
      <c r="H395" s="71"/>
      <c r="I395" s="9"/>
      <c r="J395" s="9"/>
      <c r="K395" s="9"/>
      <c r="L395" s="71"/>
      <c r="M395" s="71"/>
      <c r="N395" s="9"/>
      <c r="O395" s="9"/>
      <c r="P395" s="71"/>
      <c r="Q395" s="71"/>
      <c r="R395" s="9"/>
      <c r="S395" s="72"/>
      <c r="T395" s="72"/>
      <c r="U395" s="72"/>
      <c r="V395" s="9"/>
      <c r="W395" s="9"/>
      <c r="X395" s="9"/>
      <c r="Y395" s="72"/>
      <c r="Z395" s="72"/>
      <c r="AA395" s="9"/>
      <c r="AB395" s="72"/>
      <c r="AC395" s="72"/>
      <c r="AD395" s="72"/>
      <c r="AE395" s="9"/>
      <c r="AF395" s="9"/>
      <c r="AH395" s="9"/>
      <c r="AI395" s="9"/>
      <c r="AJ395" s="9"/>
      <c r="AK395" s="9"/>
      <c r="AL395" s="9"/>
      <c r="AM395" s="9"/>
      <c r="AN395" s="9"/>
      <c r="AO395" s="9"/>
      <c r="AP395" s="9"/>
      <c r="AQ395" s="9"/>
      <c r="AR395" s="9"/>
      <c r="AS395" s="9"/>
      <c r="AT395" s="9"/>
      <c r="AU395" s="9"/>
      <c r="AV395" s="9"/>
      <c r="AW395" s="9"/>
      <c r="AX395" s="9"/>
      <c r="AY395" s="9"/>
    </row>
    <row r="396" spans="1:51" ht="12" customHeight="1">
      <c r="A396" s="9"/>
      <c r="B396" s="9"/>
      <c r="C396" s="9"/>
      <c r="D396" s="9"/>
      <c r="E396" s="9"/>
      <c r="F396" s="9"/>
      <c r="G396" s="70"/>
      <c r="H396" s="71"/>
      <c r="I396" s="9"/>
      <c r="J396" s="9"/>
      <c r="K396" s="9"/>
      <c r="L396" s="71"/>
      <c r="M396" s="71"/>
      <c r="N396" s="9"/>
      <c r="O396" s="9"/>
      <c r="P396" s="71"/>
      <c r="Q396" s="71"/>
      <c r="R396" s="9"/>
      <c r="S396" s="72"/>
      <c r="T396" s="72"/>
      <c r="U396" s="72"/>
      <c r="V396" s="9"/>
      <c r="W396" s="9"/>
      <c r="X396" s="9"/>
      <c r="Y396" s="72"/>
      <c r="Z396" s="72"/>
      <c r="AA396" s="9"/>
      <c r="AB396" s="72"/>
      <c r="AC396" s="72"/>
      <c r="AD396" s="72"/>
      <c r="AE396" s="9"/>
      <c r="AF396" s="9"/>
      <c r="AH396" s="9"/>
      <c r="AI396" s="9"/>
      <c r="AJ396" s="9"/>
      <c r="AK396" s="9"/>
      <c r="AL396" s="9"/>
      <c r="AM396" s="9"/>
      <c r="AN396" s="9"/>
      <c r="AO396" s="9"/>
      <c r="AP396" s="9"/>
      <c r="AQ396" s="9"/>
      <c r="AR396" s="9"/>
      <c r="AS396" s="9"/>
      <c r="AT396" s="9"/>
      <c r="AU396" s="9"/>
      <c r="AV396" s="9"/>
      <c r="AW396" s="9"/>
      <c r="AX396" s="9"/>
      <c r="AY396" s="9"/>
    </row>
    <row r="397" spans="1:51" ht="12" customHeight="1">
      <c r="A397" s="9"/>
      <c r="B397" s="9"/>
      <c r="C397" s="9"/>
      <c r="D397" s="9"/>
      <c r="E397" s="9"/>
      <c r="F397" s="9"/>
      <c r="G397" s="70"/>
      <c r="H397" s="71"/>
      <c r="I397" s="9"/>
      <c r="J397" s="9"/>
      <c r="K397" s="9"/>
      <c r="L397" s="71"/>
      <c r="M397" s="71"/>
      <c r="N397" s="9"/>
      <c r="O397" s="9"/>
      <c r="P397" s="71"/>
      <c r="Q397" s="71"/>
      <c r="R397" s="9"/>
      <c r="S397" s="72"/>
      <c r="T397" s="72"/>
      <c r="U397" s="72"/>
      <c r="V397" s="9"/>
      <c r="W397" s="9"/>
      <c r="X397" s="9"/>
      <c r="Y397" s="72"/>
      <c r="Z397" s="72"/>
      <c r="AA397" s="9"/>
      <c r="AB397" s="72"/>
      <c r="AC397" s="72"/>
      <c r="AD397" s="72"/>
      <c r="AE397" s="9"/>
      <c r="AF397" s="9"/>
      <c r="AH397" s="9"/>
      <c r="AI397" s="9"/>
      <c r="AJ397" s="9"/>
      <c r="AK397" s="9"/>
      <c r="AL397" s="9"/>
      <c r="AM397" s="9"/>
      <c r="AN397" s="9"/>
      <c r="AO397" s="9"/>
      <c r="AP397" s="9"/>
      <c r="AQ397" s="9"/>
      <c r="AR397" s="9"/>
      <c r="AS397" s="9"/>
      <c r="AT397" s="9"/>
      <c r="AU397" s="9"/>
      <c r="AV397" s="9"/>
      <c r="AW397" s="9"/>
      <c r="AX397" s="9"/>
      <c r="AY397" s="9"/>
    </row>
    <row r="398" spans="1:51" ht="12" customHeight="1">
      <c r="A398" s="9"/>
      <c r="B398" s="9"/>
      <c r="C398" s="9"/>
      <c r="D398" s="9"/>
      <c r="E398" s="9"/>
      <c r="F398" s="9"/>
      <c r="G398" s="70"/>
      <c r="H398" s="71"/>
      <c r="I398" s="9"/>
      <c r="J398" s="9"/>
      <c r="K398" s="9"/>
      <c r="L398" s="71"/>
      <c r="M398" s="71"/>
      <c r="N398" s="9"/>
      <c r="O398" s="9"/>
      <c r="P398" s="71"/>
      <c r="Q398" s="71"/>
      <c r="R398" s="9"/>
      <c r="S398" s="72"/>
      <c r="T398" s="72"/>
      <c r="U398" s="72"/>
      <c r="V398" s="9"/>
      <c r="W398" s="9"/>
      <c r="X398" s="9"/>
      <c r="Y398" s="72"/>
      <c r="Z398" s="72"/>
      <c r="AA398" s="9"/>
      <c r="AB398" s="72"/>
      <c r="AC398" s="72"/>
      <c r="AD398" s="72"/>
      <c r="AE398" s="9"/>
      <c r="AF398" s="9"/>
      <c r="AH398" s="9"/>
      <c r="AI398" s="9"/>
      <c r="AJ398" s="9"/>
      <c r="AK398" s="9"/>
      <c r="AL398" s="9"/>
      <c r="AM398" s="9"/>
      <c r="AN398" s="9"/>
      <c r="AO398" s="9"/>
      <c r="AP398" s="9"/>
      <c r="AQ398" s="9"/>
      <c r="AR398" s="9"/>
      <c r="AS398" s="9"/>
      <c r="AT398" s="9"/>
      <c r="AU398" s="9"/>
      <c r="AV398" s="9"/>
      <c r="AW398" s="9"/>
      <c r="AX398" s="9"/>
      <c r="AY398" s="9"/>
    </row>
    <row r="399" spans="1:51" ht="12" customHeight="1">
      <c r="A399" s="9"/>
      <c r="B399" s="9"/>
      <c r="C399" s="9"/>
      <c r="D399" s="9"/>
      <c r="E399" s="9"/>
      <c r="F399" s="9"/>
      <c r="G399" s="70"/>
      <c r="H399" s="71"/>
      <c r="I399" s="9"/>
      <c r="J399" s="9"/>
      <c r="K399" s="9"/>
      <c r="L399" s="71"/>
      <c r="M399" s="71"/>
      <c r="N399" s="9"/>
      <c r="O399" s="9"/>
      <c r="P399" s="71"/>
      <c r="Q399" s="71"/>
      <c r="R399" s="9"/>
      <c r="S399" s="72"/>
      <c r="T399" s="72"/>
      <c r="U399" s="72"/>
      <c r="V399" s="9"/>
      <c r="W399" s="9"/>
      <c r="X399" s="9"/>
      <c r="Y399" s="72"/>
      <c r="Z399" s="72"/>
      <c r="AA399" s="9"/>
      <c r="AB399" s="72"/>
      <c r="AC399" s="72"/>
      <c r="AD399" s="72"/>
      <c r="AE399" s="9"/>
      <c r="AF399" s="9"/>
      <c r="AH399" s="9"/>
      <c r="AI399" s="9"/>
      <c r="AJ399" s="9"/>
      <c r="AK399" s="9"/>
      <c r="AL399" s="9"/>
      <c r="AM399" s="9"/>
      <c r="AN399" s="9"/>
      <c r="AO399" s="9"/>
      <c r="AP399" s="9"/>
      <c r="AQ399" s="9"/>
      <c r="AR399" s="9"/>
      <c r="AS399" s="9"/>
      <c r="AT399" s="9"/>
      <c r="AU399" s="9"/>
      <c r="AV399" s="9"/>
      <c r="AW399" s="9"/>
      <c r="AX399" s="9"/>
      <c r="AY399" s="9"/>
    </row>
    <row r="400" spans="1:51" ht="12" customHeight="1">
      <c r="A400" s="9"/>
      <c r="B400" s="9"/>
      <c r="C400" s="9"/>
      <c r="D400" s="9"/>
      <c r="E400" s="9"/>
      <c r="F400" s="9"/>
      <c r="G400" s="70"/>
      <c r="H400" s="71"/>
      <c r="I400" s="9"/>
      <c r="J400" s="9"/>
      <c r="K400" s="9"/>
      <c r="L400" s="71"/>
      <c r="M400" s="71"/>
      <c r="N400" s="9"/>
      <c r="O400" s="9"/>
      <c r="P400" s="71"/>
      <c r="Q400" s="71"/>
      <c r="R400" s="9"/>
      <c r="S400" s="72"/>
      <c r="T400" s="72"/>
      <c r="U400" s="72"/>
      <c r="V400" s="9"/>
      <c r="W400" s="9"/>
      <c r="X400" s="9"/>
      <c r="Y400" s="72"/>
      <c r="Z400" s="72"/>
      <c r="AA400" s="9"/>
      <c r="AB400" s="72"/>
      <c r="AC400" s="72"/>
      <c r="AD400" s="72"/>
      <c r="AE400" s="9"/>
      <c r="AF400" s="9"/>
      <c r="AH400" s="9"/>
      <c r="AI400" s="9"/>
      <c r="AJ400" s="9"/>
      <c r="AK400" s="9"/>
      <c r="AL400" s="9"/>
      <c r="AM400" s="9"/>
      <c r="AN400" s="9"/>
      <c r="AO400" s="9"/>
      <c r="AP400" s="9"/>
      <c r="AQ400" s="9"/>
      <c r="AR400" s="9"/>
      <c r="AS400" s="9"/>
      <c r="AT400" s="9"/>
      <c r="AU400" s="9"/>
      <c r="AV400" s="9"/>
      <c r="AW400" s="9"/>
      <c r="AX400" s="9"/>
      <c r="AY400" s="9"/>
    </row>
    <row r="401" spans="1:51" ht="12" customHeight="1">
      <c r="A401" s="9"/>
      <c r="B401" s="9"/>
      <c r="C401" s="9"/>
      <c r="D401" s="9"/>
      <c r="E401" s="9"/>
      <c r="F401" s="9"/>
      <c r="G401" s="70"/>
      <c r="H401" s="71"/>
      <c r="I401" s="9"/>
      <c r="J401" s="9"/>
      <c r="K401" s="9"/>
      <c r="L401" s="71"/>
      <c r="M401" s="71"/>
      <c r="N401" s="9"/>
      <c r="O401" s="9"/>
      <c r="P401" s="71"/>
      <c r="Q401" s="71"/>
      <c r="R401" s="9"/>
      <c r="S401" s="72"/>
      <c r="T401" s="72"/>
      <c r="U401" s="72"/>
      <c r="V401" s="9"/>
      <c r="W401" s="9"/>
      <c r="X401" s="9"/>
      <c r="Y401" s="72"/>
      <c r="Z401" s="72"/>
      <c r="AA401" s="9"/>
      <c r="AB401" s="72"/>
      <c r="AC401" s="72"/>
      <c r="AD401" s="72"/>
      <c r="AE401" s="9"/>
      <c r="AF401" s="9"/>
      <c r="AH401" s="9"/>
      <c r="AI401" s="9"/>
      <c r="AJ401" s="9"/>
      <c r="AK401" s="9"/>
      <c r="AL401" s="9"/>
      <c r="AM401" s="9"/>
      <c r="AN401" s="9"/>
      <c r="AO401" s="9"/>
      <c r="AP401" s="9"/>
      <c r="AQ401" s="9"/>
      <c r="AR401" s="9"/>
      <c r="AS401" s="9"/>
      <c r="AT401" s="9"/>
      <c r="AU401" s="9"/>
      <c r="AV401" s="9"/>
      <c r="AW401" s="9"/>
      <c r="AX401" s="9"/>
      <c r="AY401" s="9"/>
    </row>
    <row r="402" spans="1:51" ht="12" customHeight="1">
      <c r="A402" s="9"/>
      <c r="B402" s="9"/>
      <c r="C402" s="9"/>
      <c r="D402" s="9"/>
      <c r="E402" s="9"/>
      <c r="F402" s="9"/>
      <c r="G402" s="70"/>
      <c r="H402" s="71"/>
      <c r="I402" s="9"/>
      <c r="J402" s="9"/>
      <c r="K402" s="9"/>
      <c r="L402" s="71"/>
      <c r="M402" s="71"/>
      <c r="N402" s="9"/>
      <c r="O402" s="9"/>
      <c r="P402" s="71"/>
      <c r="Q402" s="71"/>
      <c r="R402" s="9"/>
      <c r="S402" s="72"/>
      <c r="T402" s="72"/>
      <c r="U402" s="72"/>
      <c r="V402" s="9"/>
      <c r="W402" s="9"/>
      <c r="X402" s="9"/>
      <c r="Y402" s="72"/>
      <c r="Z402" s="72"/>
      <c r="AA402" s="9"/>
      <c r="AB402" s="72"/>
      <c r="AC402" s="72"/>
      <c r="AD402" s="72"/>
      <c r="AE402" s="9"/>
      <c r="AF402" s="9"/>
      <c r="AH402" s="9"/>
      <c r="AI402" s="9"/>
      <c r="AJ402" s="9"/>
      <c r="AK402" s="9"/>
      <c r="AL402" s="9"/>
      <c r="AM402" s="9"/>
      <c r="AN402" s="9"/>
      <c r="AO402" s="9"/>
      <c r="AP402" s="9"/>
      <c r="AQ402" s="9"/>
      <c r="AR402" s="9"/>
      <c r="AS402" s="9"/>
      <c r="AT402" s="9"/>
      <c r="AU402" s="9"/>
      <c r="AV402" s="9"/>
      <c r="AW402" s="9"/>
      <c r="AX402" s="9"/>
      <c r="AY402" s="9"/>
    </row>
    <row r="403" spans="1:51" ht="12" customHeight="1">
      <c r="A403" s="9"/>
      <c r="B403" s="9"/>
      <c r="C403" s="9"/>
      <c r="D403" s="9"/>
      <c r="E403" s="9"/>
      <c r="F403" s="9"/>
      <c r="G403" s="70"/>
      <c r="H403" s="71"/>
      <c r="I403" s="9"/>
      <c r="J403" s="9"/>
      <c r="K403" s="9"/>
      <c r="L403" s="71"/>
      <c r="M403" s="71"/>
      <c r="N403" s="9"/>
      <c r="O403" s="9"/>
      <c r="P403" s="71"/>
      <c r="Q403" s="71"/>
      <c r="R403" s="9"/>
      <c r="S403" s="72"/>
      <c r="T403" s="72"/>
      <c r="U403" s="72"/>
      <c r="V403" s="9"/>
      <c r="W403" s="9"/>
      <c r="X403" s="9"/>
      <c r="Y403" s="72"/>
      <c r="Z403" s="72"/>
      <c r="AA403" s="9"/>
      <c r="AB403" s="72"/>
      <c r="AC403" s="72"/>
      <c r="AD403" s="72"/>
      <c r="AE403" s="9"/>
      <c r="AF403" s="9"/>
      <c r="AH403" s="9"/>
      <c r="AI403" s="9"/>
      <c r="AJ403" s="9"/>
      <c r="AK403" s="9"/>
      <c r="AL403" s="9"/>
      <c r="AM403" s="9"/>
      <c r="AN403" s="9"/>
      <c r="AO403" s="9"/>
      <c r="AP403" s="9"/>
      <c r="AQ403" s="9"/>
      <c r="AR403" s="9"/>
      <c r="AS403" s="9"/>
      <c r="AT403" s="9"/>
      <c r="AU403" s="9"/>
      <c r="AV403" s="9"/>
      <c r="AW403" s="9"/>
      <c r="AX403" s="9"/>
      <c r="AY403" s="9"/>
    </row>
    <row r="404" spans="1:51" ht="12" customHeight="1">
      <c r="A404" s="9"/>
      <c r="B404" s="9"/>
      <c r="C404" s="9"/>
      <c r="D404" s="9"/>
      <c r="E404" s="9"/>
      <c r="F404" s="9"/>
      <c r="G404" s="70"/>
      <c r="H404" s="71"/>
      <c r="I404" s="9"/>
      <c r="J404" s="9"/>
      <c r="K404" s="9"/>
      <c r="L404" s="71"/>
      <c r="M404" s="71"/>
      <c r="N404" s="9"/>
      <c r="O404" s="9"/>
      <c r="P404" s="71"/>
      <c r="Q404" s="71"/>
      <c r="R404" s="9"/>
      <c r="S404" s="72"/>
      <c r="T404" s="72"/>
      <c r="U404" s="72"/>
      <c r="V404" s="9"/>
      <c r="W404" s="9"/>
      <c r="X404" s="9"/>
      <c r="Y404" s="72"/>
      <c r="Z404" s="72"/>
      <c r="AA404" s="9"/>
      <c r="AB404" s="72"/>
      <c r="AC404" s="72"/>
      <c r="AD404" s="72"/>
      <c r="AE404" s="9"/>
      <c r="AF404" s="9"/>
      <c r="AH404" s="9"/>
      <c r="AI404" s="9"/>
      <c r="AJ404" s="9"/>
      <c r="AK404" s="9"/>
      <c r="AL404" s="9"/>
      <c r="AM404" s="9"/>
      <c r="AN404" s="9"/>
      <c r="AO404" s="9"/>
      <c r="AP404" s="9"/>
      <c r="AQ404" s="9"/>
      <c r="AR404" s="9"/>
      <c r="AS404" s="9"/>
      <c r="AT404" s="9"/>
      <c r="AU404" s="9"/>
      <c r="AV404" s="9"/>
      <c r="AW404" s="9"/>
      <c r="AX404" s="9"/>
      <c r="AY404" s="9"/>
    </row>
    <row r="405" spans="1:51" ht="12" customHeight="1">
      <c r="A405" s="9"/>
      <c r="B405" s="9"/>
      <c r="C405" s="9"/>
      <c r="D405" s="9"/>
      <c r="E405" s="9"/>
      <c r="F405" s="9"/>
      <c r="G405" s="70"/>
      <c r="H405" s="71"/>
      <c r="I405" s="9"/>
      <c r="J405" s="9"/>
      <c r="K405" s="9"/>
      <c r="L405" s="71"/>
      <c r="M405" s="71"/>
      <c r="N405" s="9"/>
      <c r="O405" s="9"/>
      <c r="P405" s="71"/>
      <c r="Q405" s="71"/>
      <c r="R405" s="9"/>
      <c r="S405" s="72"/>
      <c r="T405" s="72"/>
      <c r="U405" s="72"/>
      <c r="V405" s="9"/>
      <c r="W405" s="9"/>
      <c r="X405" s="9"/>
      <c r="Y405" s="72"/>
      <c r="Z405" s="72"/>
      <c r="AA405" s="9"/>
      <c r="AB405" s="72"/>
      <c r="AC405" s="72"/>
      <c r="AD405" s="72"/>
      <c r="AE405" s="9"/>
      <c r="AF405" s="9"/>
      <c r="AH405" s="9"/>
      <c r="AI405" s="9"/>
      <c r="AJ405" s="9"/>
      <c r="AK405" s="9"/>
      <c r="AL405" s="9"/>
      <c r="AM405" s="9"/>
      <c r="AN405" s="9"/>
      <c r="AO405" s="9"/>
      <c r="AP405" s="9"/>
      <c r="AQ405" s="9"/>
      <c r="AR405" s="9"/>
      <c r="AS405" s="9"/>
      <c r="AT405" s="9"/>
      <c r="AU405" s="9"/>
      <c r="AV405" s="9"/>
      <c r="AW405" s="9"/>
      <c r="AX405" s="9"/>
      <c r="AY405" s="9"/>
    </row>
    <row r="406" spans="1:51" ht="12" customHeight="1">
      <c r="A406" s="9"/>
      <c r="B406" s="9"/>
      <c r="C406" s="9"/>
      <c r="D406" s="9"/>
      <c r="E406" s="9"/>
      <c r="F406" s="9"/>
      <c r="G406" s="70"/>
      <c r="H406" s="71"/>
      <c r="I406" s="9"/>
      <c r="J406" s="9"/>
      <c r="K406" s="9"/>
      <c r="L406" s="71"/>
      <c r="M406" s="71"/>
      <c r="N406" s="9"/>
      <c r="O406" s="9"/>
      <c r="P406" s="71"/>
      <c r="Q406" s="71"/>
      <c r="R406" s="9"/>
      <c r="S406" s="72"/>
      <c r="T406" s="72"/>
      <c r="U406" s="72"/>
      <c r="V406" s="9"/>
      <c r="W406" s="9"/>
      <c r="X406" s="9"/>
      <c r="Y406" s="72"/>
      <c r="Z406" s="72"/>
      <c r="AA406" s="9"/>
      <c r="AB406" s="72"/>
      <c r="AC406" s="72"/>
      <c r="AD406" s="72"/>
      <c r="AE406" s="9"/>
      <c r="AF406" s="9"/>
      <c r="AH406" s="9"/>
      <c r="AI406" s="9"/>
      <c r="AJ406" s="9"/>
      <c r="AK406" s="9"/>
      <c r="AL406" s="9"/>
      <c r="AM406" s="9"/>
      <c r="AN406" s="9"/>
      <c r="AO406" s="9"/>
      <c r="AP406" s="9"/>
      <c r="AQ406" s="9"/>
      <c r="AR406" s="9"/>
      <c r="AS406" s="9"/>
      <c r="AT406" s="9"/>
      <c r="AU406" s="9"/>
      <c r="AV406" s="9"/>
      <c r="AW406" s="9"/>
      <c r="AX406" s="9"/>
      <c r="AY406" s="9"/>
    </row>
    <row r="407" spans="1:51" ht="12" customHeight="1">
      <c r="A407" s="9"/>
      <c r="B407" s="9"/>
      <c r="C407" s="9"/>
      <c r="D407" s="9"/>
      <c r="E407" s="9"/>
      <c r="F407" s="9"/>
      <c r="G407" s="70"/>
      <c r="H407" s="71"/>
      <c r="I407" s="9"/>
      <c r="J407" s="9"/>
      <c r="K407" s="9"/>
      <c r="L407" s="71"/>
      <c r="M407" s="71"/>
      <c r="N407" s="9"/>
      <c r="O407" s="9"/>
      <c r="P407" s="71"/>
      <c r="Q407" s="71"/>
      <c r="R407" s="9"/>
      <c r="S407" s="72"/>
      <c r="T407" s="72"/>
      <c r="U407" s="72"/>
      <c r="V407" s="9"/>
      <c r="W407" s="9"/>
      <c r="X407" s="9"/>
      <c r="Y407" s="72"/>
      <c r="Z407" s="72"/>
      <c r="AA407" s="9"/>
      <c r="AB407" s="72"/>
      <c r="AC407" s="72"/>
      <c r="AD407" s="72"/>
      <c r="AE407" s="9"/>
      <c r="AF407" s="9"/>
      <c r="AH407" s="9"/>
      <c r="AI407" s="9"/>
      <c r="AJ407" s="9"/>
      <c r="AK407" s="9"/>
      <c r="AL407" s="9"/>
      <c r="AM407" s="9"/>
      <c r="AN407" s="9"/>
      <c r="AO407" s="9"/>
      <c r="AP407" s="9"/>
      <c r="AQ407" s="9"/>
      <c r="AR407" s="9"/>
      <c r="AS407" s="9"/>
      <c r="AT407" s="9"/>
      <c r="AU407" s="9"/>
      <c r="AV407" s="9"/>
      <c r="AW407" s="9"/>
      <c r="AX407" s="9"/>
      <c r="AY407" s="9"/>
    </row>
    <row r="408" spans="1:51" ht="12" customHeight="1">
      <c r="A408" s="9"/>
      <c r="B408" s="9"/>
      <c r="C408" s="9"/>
      <c r="D408" s="9"/>
      <c r="E408" s="9"/>
      <c r="F408" s="9"/>
      <c r="G408" s="70"/>
      <c r="H408" s="71"/>
      <c r="I408" s="9"/>
      <c r="J408" s="9"/>
      <c r="K408" s="9"/>
      <c r="L408" s="71"/>
      <c r="M408" s="71"/>
      <c r="N408" s="9"/>
      <c r="O408" s="9"/>
      <c r="P408" s="71"/>
      <c r="Q408" s="71"/>
      <c r="R408" s="9"/>
      <c r="S408" s="72"/>
      <c r="T408" s="72"/>
      <c r="U408" s="72"/>
      <c r="V408" s="9"/>
      <c r="W408" s="9"/>
      <c r="X408" s="9"/>
      <c r="Y408" s="72"/>
      <c r="Z408" s="72"/>
      <c r="AA408" s="9"/>
      <c r="AB408" s="72"/>
      <c r="AC408" s="72"/>
      <c r="AD408" s="72"/>
      <c r="AE408" s="9"/>
      <c r="AF408" s="9"/>
      <c r="AH408" s="9"/>
      <c r="AI408" s="9"/>
      <c r="AJ408" s="9"/>
      <c r="AK408" s="9"/>
      <c r="AL408" s="9"/>
      <c r="AM408" s="9"/>
      <c r="AN408" s="9"/>
      <c r="AO408" s="9"/>
      <c r="AP408" s="9"/>
      <c r="AQ408" s="9"/>
      <c r="AR408" s="9"/>
      <c r="AS408" s="9"/>
      <c r="AT408" s="9"/>
      <c r="AU408" s="9"/>
      <c r="AV408" s="9"/>
      <c r="AW408" s="9"/>
      <c r="AX408" s="9"/>
      <c r="AY408" s="9"/>
    </row>
    <row r="409" spans="1:51" ht="12" customHeight="1">
      <c r="A409" s="9"/>
      <c r="B409" s="9"/>
      <c r="C409" s="9"/>
      <c r="D409" s="9"/>
      <c r="E409" s="9"/>
      <c r="F409" s="9"/>
      <c r="G409" s="70"/>
      <c r="H409" s="71"/>
      <c r="I409" s="9"/>
      <c r="J409" s="9"/>
      <c r="K409" s="9"/>
      <c r="L409" s="71"/>
      <c r="M409" s="71"/>
      <c r="N409" s="9"/>
      <c r="O409" s="9"/>
      <c r="P409" s="71"/>
      <c r="Q409" s="71"/>
      <c r="R409" s="9"/>
      <c r="S409" s="72"/>
      <c r="T409" s="72"/>
      <c r="U409" s="72"/>
      <c r="V409" s="9"/>
      <c r="W409" s="9"/>
      <c r="X409" s="9"/>
      <c r="Y409" s="72"/>
      <c r="Z409" s="72"/>
      <c r="AA409" s="9"/>
      <c r="AB409" s="72"/>
      <c r="AC409" s="72"/>
      <c r="AD409" s="72"/>
      <c r="AE409" s="9"/>
      <c r="AF409" s="9"/>
      <c r="AH409" s="9"/>
      <c r="AI409" s="9"/>
      <c r="AJ409" s="9"/>
      <c r="AK409" s="9"/>
      <c r="AL409" s="9"/>
      <c r="AM409" s="9"/>
      <c r="AN409" s="9"/>
      <c r="AO409" s="9"/>
      <c r="AP409" s="9"/>
      <c r="AQ409" s="9"/>
      <c r="AR409" s="9"/>
      <c r="AS409" s="9"/>
      <c r="AT409" s="9"/>
      <c r="AU409" s="9"/>
      <c r="AV409" s="9"/>
      <c r="AW409" s="9"/>
      <c r="AX409" s="9"/>
      <c r="AY409" s="9"/>
    </row>
    <row r="410" spans="1:51" ht="12" customHeight="1">
      <c r="A410" s="9"/>
      <c r="B410" s="9"/>
      <c r="C410" s="9"/>
      <c r="D410" s="9"/>
      <c r="E410" s="9"/>
      <c r="F410" s="9"/>
      <c r="G410" s="70"/>
      <c r="H410" s="71"/>
      <c r="I410" s="9"/>
      <c r="J410" s="9"/>
      <c r="K410" s="9"/>
      <c r="L410" s="71"/>
      <c r="M410" s="71"/>
      <c r="N410" s="9"/>
      <c r="O410" s="9"/>
      <c r="P410" s="71"/>
      <c r="Q410" s="71"/>
      <c r="R410" s="9"/>
      <c r="S410" s="72"/>
      <c r="T410" s="72"/>
      <c r="U410" s="72"/>
      <c r="V410" s="9"/>
      <c r="W410" s="9"/>
      <c r="X410" s="9"/>
      <c r="Y410" s="72"/>
      <c r="Z410" s="72"/>
      <c r="AA410" s="9"/>
      <c r="AB410" s="72"/>
      <c r="AC410" s="72"/>
      <c r="AD410" s="72"/>
      <c r="AE410" s="9"/>
      <c r="AF410" s="9"/>
      <c r="AH410" s="9"/>
      <c r="AI410" s="9"/>
      <c r="AJ410" s="9"/>
      <c r="AK410" s="9"/>
      <c r="AL410" s="9"/>
      <c r="AM410" s="9"/>
      <c r="AN410" s="9"/>
      <c r="AO410" s="9"/>
      <c r="AP410" s="9"/>
      <c r="AQ410" s="9"/>
      <c r="AR410" s="9"/>
      <c r="AS410" s="9"/>
      <c r="AT410" s="9"/>
      <c r="AU410" s="9"/>
      <c r="AV410" s="9"/>
      <c r="AW410" s="9"/>
      <c r="AX410" s="9"/>
      <c r="AY410" s="9"/>
    </row>
    <row r="411" spans="1:51" ht="12" customHeight="1">
      <c r="A411" s="9"/>
      <c r="B411" s="9"/>
      <c r="C411" s="9"/>
      <c r="D411" s="9"/>
      <c r="E411" s="9"/>
      <c r="F411" s="9"/>
      <c r="G411" s="70"/>
      <c r="H411" s="71"/>
      <c r="I411" s="9"/>
      <c r="J411" s="9"/>
      <c r="K411" s="9"/>
      <c r="L411" s="71"/>
      <c r="M411" s="71"/>
      <c r="N411" s="9"/>
      <c r="O411" s="9"/>
      <c r="P411" s="71"/>
      <c r="Q411" s="71"/>
      <c r="R411" s="9"/>
      <c r="S411" s="72"/>
      <c r="T411" s="72"/>
      <c r="U411" s="72"/>
      <c r="V411" s="9"/>
      <c r="W411" s="9"/>
      <c r="X411" s="9"/>
      <c r="Y411" s="72"/>
      <c r="Z411" s="72"/>
      <c r="AA411" s="9"/>
      <c r="AB411" s="72"/>
      <c r="AC411" s="72"/>
      <c r="AD411" s="72"/>
      <c r="AE411" s="9"/>
      <c r="AF411" s="9"/>
      <c r="AH411" s="9"/>
      <c r="AI411" s="9"/>
      <c r="AJ411" s="9"/>
      <c r="AK411" s="9"/>
      <c r="AL411" s="9"/>
      <c r="AM411" s="9"/>
      <c r="AN411" s="9"/>
      <c r="AO411" s="9"/>
      <c r="AP411" s="9"/>
      <c r="AQ411" s="9"/>
      <c r="AR411" s="9"/>
      <c r="AS411" s="9"/>
      <c r="AT411" s="9"/>
      <c r="AU411" s="9"/>
      <c r="AV411" s="9"/>
      <c r="AW411" s="9"/>
      <c r="AX411" s="9"/>
      <c r="AY411" s="9"/>
    </row>
    <row r="412" spans="1:51" ht="12" customHeight="1">
      <c r="A412" s="9"/>
      <c r="B412" s="9"/>
      <c r="C412" s="9"/>
      <c r="D412" s="9"/>
      <c r="E412" s="9"/>
      <c r="F412" s="9"/>
      <c r="G412" s="70"/>
      <c r="H412" s="71"/>
      <c r="I412" s="9"/>
      <c r="J412" s="9"/>
      <c r="K412" s="9"/>
      <c r="L412" s="71"/>
      <c r="M412" s="71"/>
      <c r="N412" s="9"/>
      <c r="O412" s="9"/>
      <c r="P412" s="71"/>
      <c r="Q412" s="71"/>
      <c r="R412" s="9"/>
      <c r="S412" s="72"/>
      <c r="T412" s="72"/>
      <c r="U412" s="72"/>
      <c r="V412" s="9"/>
      <c r="W412" s="9"/>
      <c r="X412" s="9"/>
      <c r="Y412" s="72"/>
      <c r="Z412" s="72"/>
      <c r="AA412" s="9"/>
      <c r="AB412" s="72"/>
      <c r="AC412" s="72"/>
      <c r="AD412" s="72"/>
      <c r="AE412" s="9"/>
      <c r="AF412" s="9"/>
      <c r="AH412" s="9"/>
      <c r="AI412" s="9"/>
      <c r="AJ412" s="9"/>
      <c r="AK412" s="9"/>
      <c r="AL412" s="9"/>
      <c r="AM412" s="9"/>
      <c r="AN412" s="9"/>
      <c r="AO412" s="9"/>
      <c r="AP412" s="9"/>
      <c r="AQ412" s="9"/>
      <c r="AR412" s="9"/>
      <c r="AS412" s="9"/>
      <c r="AT412" s="9"/>
      <c r="AU412" s="9"/>
      <c r="AV412" s="9"/>
      <c r="AW412" s="9"/>
      <c r="AX412" s="9"/>
      <c r="AY412" s="9"/>
    </row>
    <row r="413" spans="1:51" ht="12" customHeight="1">
      <c r="A413" s="9"/>
      <c r="B413" s="9"/>
      <c r="C413" s="9"/>
      <c r="D413" s="9"/>
      <c r="E413" s="9"/>
      <c r="F413" s="9"/>
      <c r="G413" s="70"/>
      <c r="H413" s="71"/>
      <c r="I413" s="9"/>
      <c r="J413" s="9"/>
      <c r="K413" s="9"/>
      <c r="L413" s="71"/>
      <c r="M413" s="71"/>
      <c r="N413" s="9"/>
      <c r="O413" s="9"/>
      <c r="P413" s="71"/>
      <c r="Q413" s="71"/>
      <c r="R413" s="9"/>
      <c r="S413" s="72"/>
      <c r="T413" s="72"/>
      <c r="U413" s="72"/>
      <c r="V413" s="9"/>
      <c r="W413" s="9"/>
      <c r="X413" s="9"/>
      <c r="Y413" s="72"/>
      <c r="Z413" s="72"/>
      <c r="AA413" s="9"/>
      <c r="AB413" s="72"/>
      <c r="AC413" s="72"/>
      <c r="AD413" s="72"/>
      <c r="AE413" s="9"/>
      <c r="AF413" s="9"/>
      <c r="AH413" s="9"/>
      <c r="AI413" s="9"/>
      <c r="AJ413" s="9"/>
      <c r="AK413" s="9"/>
      <c r="AL413" s="9"/>
      <c r="AM413" s="9"/>
      <c r="AN413" s="9"/>
      <c r="AO413" s="9"/>
      <c r="AP413" s="9"/>
      <c r="AQ413" s="9"/>
      <c r="AR413" s="9"/>
      <c r="AS413" s="9"/>
      <c r="AT413" s="9"/>
      <c r="AU413" s="9"/>
      <c r="AV413" s="9"/>
      <c r="AW413" s="9"/>
      <c r="AX413" s="9"/>
      <c r="AY413" s="9"/>
    </row>
    <row r="414" spans="1:51" ht="12" customHeight="1">
      <c r="A414" s="9"/>
      <c r="B414" s="9"/>
      <c r="C414" s="9"/>
      <c r="D414" s="9"/>
      <c r="E414" s="9"/>
      <c r="F414" s="9"/>
      <c r="G414" s="70"/>
      <c r="H414" s="71"/>
      <c r="I414" s="9"/>
      <c r="J414" s="9"/>
      <c r="K414" s="9"/>
      <c r="L414" s="71"/>
      <c r="M414" s="71"/>
      <c r="N414" s="9"/>
      <c r="O414" s="9"/>
      <c r="P414" s="71"/>
      <c r="Q414" s="71"/>
      <c r="R414" s="9"/>
      <c r="S414" s="72"/>
      <c r="T414" s="72"/>
      <c r="U414" s="72"/>
      <c r="V414" s="9"/>
      <c r="W414" s="9"/>
      <c r="X414" s="9"/>
      <c r="Y414" s="72"/>
      <c r="Z414" s="72"/>
      <c r="AA414" s="9"/>
      <c r="AB414" s="72"/>
      <c r="AC414" s="72"/>
      <c r="AD414" s="72"/>
      <c r="AE414" s="9"/>
      <c r="AF414" s="9"/>
      <c r="AH414" s="9"/>
      <c r="AI414" s="9"/>
      <c r="AJ414" s="9"/>
      <c r="AK414" s="9"/>
      <c r="AL414" s="9"/>
      <c r="AM414" s="9"/>
      <c r="AN414" s="9"/>
      <c r="AO414" s="9"/>
      <c r="AP414" s="9"/>
      <c r="AQ414" s="9"/>
      <c r="AR414" s="9"/>
      <c r="AS414" s="9"/>
      <c r="AT414" s="9"/>
      <c r="AU414" s="9"/>
      <c r="AV414" s="9"/>
      <c r="AW414" s="9"/>
      <c r="AX414" s="9"/>
      <c r="AY414" s="9"/>
    </row>
    <row r="415" spans="1:51" ht="12" customHeight="1">
      <c r="A415" s="9"/>
      <c r="B415" s="9"/>
      <c r="C415" s="9"/>
      <c r="D415" s="9"/>
      <c r="E415" s="9"/>
      <c r="F415" s="9"/>
      <c r="G415" s="70"/>
      <c r="H415" s="71"/>
      <c r="I415" s="9"/>
      <c r="J415" s="9"/>
      <c r="K415" s="9"/>
      <c r="L415" s="71"/>
      <c r="M415" s="71"/>
      <c r="N415" s="9"/>
      <c r="O415" s="9"/>
      <c r="P415" s="71"/>
      <c r="Q415" s="71"/>
      <c r="R415" s="9"/>
      <c r="S415" s="72"/>
      <c r="T415" s="72"/>
      <c r="U415" s="72"/>
      <c r="V415" s="9"/>
      <c r="W415" s="9"/>
      <c r="X415" s="9"/>
      <c r="Y415" s="72"/>
      <c r="Z415" s="72"/>
      <c r="AA415" s="9"/>
      <c r="AB415" s="72"/>
      <c r="AC415" s="72"/>
      <c r="AD415" s="72"/>
      <c r="AE415" s="9"/>
      <c r="AF415" s="9"/>
      <c r="AH415" s="9"/>
      <c r="AI415" s="9"/>
      <c r="AJ415" s="9"/>
      <c r="AK415" s="9"/>
      <c r="AL415" s="9"/>
      <c r="AM415" s="9"/>
      <c r="AN415" s="9"/>
      <c r="AO415" s="9"/>
      <c r="AP415" s="9"/>
      <c r="AQ415" s="9"/>
      <c r="AR415" s="9"/>
      <c r="AS415" s="9"/>
      <c r="AT415" s="9"/>
      <c r="AU415" s="9"/>
      <c r="AV415" s="9"/>
      <c r="AW415" s="9"/>
      <c r="AX415" s="9"/>
      <c r="AY415" s="9"/>
    </row>
    <row r="416" spans="1:51" ht="12" customHeight="1">
      <c r="A416" s="9"/>
      <c r="B416" s="9"/>
      <c r="C416" s="9"/>
      <c r="D416" s="9"/>
      <c r="E416" s="9"/>
      <c r="F416" s="9"/>
      <c r="G416" s="70"/>
      <c r="H416" s="71"/>
      <c r="I416" s="9"/>
      <c r="J416" s="9"/>
      <c r="K416" s="9"/>
      <c r="L416" s="71"/>
      <c r="M416" s="71"/>
      <c r="N416" s="9"/>
      <c r="O416" s="9"/>
      <c r="P416" s="71"/>
      <c r="Q416" s="71"/>
      <c r="R416" s="9"/>
      <c r="S416" s="72"/>
      <c r="T416" s="72"/>
      <c r="U416" s="72"/>
      <c r="V416" s="9"/>
      <c r="W416" s="9"/>
      <c r="X416" s="9"/>
      <c r="Y416" s="72"/>
      <c r="Z416" s="72"/>
      <c r="AA416" s="9"/>
      <c r="AB416" s="72"/>
      <c r="AC416" s="72"/>
      <c r="AD416" s="72"/>
      <c r="AE416" s="9"/>
      <c r="AF416" s="9"/>
      <c r="AH416" s="9"/>
      <c r="AI416" s="9"/>
      <c r="AJ416" s="9"/>
      <c r="AK416" s="9"/>
      <c r="AL416" s="9"/>
      <c r="AM416" s="9"/>
      <c r="AN416" s="9"/>
      <c r="AO416" s="9"/>
      <c r="AP416" s="9"/>
      <c r="AQ416" s="9"/>
      <c r="AR416" s="9"/>
      <c r="AS416" s="9"/>
      <c r="AT416" s="9"/>
      <c r="AU416" s="9"/>
      <c r="AV416" s="9"/>
      <c r="AW416" s="9"/>
      <c r="AX416" s="9"/>
      <c r="AY416" s="9"/>
    </row>
    <row r="417" spans="1:51" ht="12" customHeight="1">
      <c r="A417" s="9"/>
      <c r="B417" s="9"/>
      <c r="C417" s="9"/>
      <c r="D417" s="9"/>
      <c r="E417" s="9"/>
      <c r="F417" s="9"/>
      <c r="G417" s="70"/>
      <c r="H417" s="71"/>
      <c r="I417" s="9"/>
      <c r="J417" s="9"/>
      <c r="K417" s="9"/>
      <c r="L417" s="71"/>
      <c r="M417" s="71"/>
      <c r="N417" s="9"/>
      <c r="O417" s="9"/>
      <c r="P417" s="71"/>
      <c r="Q417" s="71"/>
      <c r="R417" s="9"/>
      <c r="S417" s="72"/>
      <c r="T417" s="72"/>
      <c r="U417" s="72"/>
      <c r="V417" s="9"/>
      <c r="W417" s="9"/>
      <c r="X417" s="9"/>
      <c r="Y417" s="72"/>
      <c r="Z417" s="72"/>
      <c r="AA417" s="9"/>
      <c r="AB417" s="72"/>
      <c r="AC417" s="72"/>
      <c r="AD417" s="72"/>
      <c r="AE417" s="9"/>
      <c r="AF417" s="9"/>
      <c r="AH417" s="9"/>
      <c r="AI417" s="9"/>
      <c r="AJ417" s="9"/>
      <c r="AK417" s="9"/>
      <c r="AL417" s="9"/>
      <c r="AM417" s="9"/>
      <c r="AN417" s="9"/>
      <c r="AO417" s="9"/>
      <c r="AP417" s="9"/>
      <c r="AQ417" s="9"/>
      <c r="AR417" s="9"/>
      <c r="AS417" s="9"/>
      <c r="AT417" s="9"/>
      <c r="AU417" s="9"/>
      <c r="AV417" s="9"/>
      <c r="AW417" s="9"/>
      <c r="AX417" s="9"/>
      <c r="AY417" s="9"/>
    </row>
    <row r="418" spans="1:51" ht="12" customHeight="1">
      <c r="A418" s="9"/>
      <c r="B418" s="9"/>
      <c r="C418" s="9"/>
      <c r="D418" s="9"/>
      <c r="E418" s="9"/>
      <c r="F418" s="9"/>
      <c r="G418" s="70"/>
      <c r="H418" s="71"/>
      <c r="I418" s="9"/>
      <c r="J418" s="9"/>
      <c r="K418" s="9"/>
      <c r="L418" s="71"/>
      <c r="M418" s="71"/>
      <c r="N418" s="9"/>
      <c r="O418" s="9"/>
      <c r="P418" s="71"/>
      <c r="Q418" s="71"/>
      <c r="R418" s="9"/>
      <c r="S418" s="72"/>
      <c r="T418" s="72"/>
      <c r="U418" s="72"/>
      <c r="V418" s="9"/>
      <c r="W418" s="9"/>
      <c r="X418" s="9"/>
      <c r="Y418" s="72"/>
      <c r="Z418" s="72"/>
      <c r="AA418" s="9"/>
      <c r="AB418" s="72"/>
      <c r="AC418" s="72"/>
      <c r="AD418" s="72"/>
      <c r="AE418" s="9"/>
      <c r="AF418" s="9"/>
      <c r="AH418" s="9"/>
      <c r="AI418" s="9"/>
      <c r="AJ418" s="9"/>
      <c r="AK418" s="9"/>
      <c r="AL418" s="9"/>
      <c r="AM418" s="9"/>
      <c r="AN418" s="9"/>
      <c r="AO418" s="9"/>
      <c r="AP418" s="9"/>
      <c r="AQ418" s="9"/>
      <c r="AR418" s="9"/>
      <c r="AS418" s="9"/>
      <c r="AT418" s="9"/>
      <c r="AU418" s="9"/>
      <c r="AV418" s="9"/>
      <c r="AW418" s="9"/>
      <c r="AX418" s="9"/>
      <c r="AY418" s="9"/>
    </row>
    <row r="419" spans="1:51" ht="12" customHeight="1">
      <c r="A419" s="9"/>
      <c r="B419" s="9"/>
      <c r="C419" s="9"/>
      <c r="D419" s="9"/>
      <c r="E419" s="9"/>
      <c r="F419" s="9"/>
      <c r="G419" s="70"/>
      <c r="H419" s="71"/>
      <c r="I419" s="9"/>
      <c r="J419" s="9"/>
      <c r="K419" s="9"/>
      <c r="L419" s="71"/>
      <c r="M419" s="71"/>
      <c r="N419" s="9"/>
      <c r="O419" s="9"/>
      <c r="P419" s="71"/>
      <c r="Q419" s="71"/>
      <c r="R419" s="9"/>
      <c r="S419" s="72"/>
      <c r="T419" s="72"/>
      <c r="U419" s="72"/>
      <c r="V419" s="9"/>
      <c r="W419" s="9"/>
      <c r="X419" s="9"/>
      <c r="Y419" s="72"/>
      <c r="Z419" s="72"/>
      <c r="AA419" s="9"/>
      <c r="AB419" s="72"/>
      <c r="AC419" s="72"/>
      <c r="AD419" s="72"/>
      <c r="AE419" s="9"/>
      <c r="AF419" s="9"/>
      <c r="AH419" s="9"/>
      <c r="AI419" s="9"/>
      <c r="AJ419" s="9"/>
      <c r="AK419" s="9"/>
      <c r="AL419" s="9"/>
      <c r="AM419" s="9"/>
      <c r="AN419" s="9"/>
      <c r="AO419" s="9"/>
      <c r="AP419" s="9"/>
      <c r="AQ419" s="9"/>
      <c r="AR419" s="9"/>
      <c r="AS419" s="9"/>
      <c r="AT419" s="9"/>
      <c r="AU419" s="9"/>
      <c r="AV419" s="9"/>
      <c r="AW419" s="9"/>
      <c r="AX419" s="9"/>
      <c r="AY419" s="9"/>
    </row>
    <row r="420" spans="1:51" ht="12" customHeight="1">
      <c r="A420" s="9"/>
      <c r="B420" s="9"/>
      <c r="C420" s="9"/>
      <c r="D420" s="9"/>
      <c r="E420" s="9"/>
      <c r="F420" s="9"/>
      <c r="G420" s="70"/>
      <c r="H420" s="71"/>
      <c r="I420" s="9"/>
      <c r="J420" s="9"/>
      <c r="K420" s="9"/>
      <c r="L420" s="71"/>
      <c r="M420" s="71"/>
      <c r="N420" s="9"/>
      <c r="O420" s="9"/>
      <c r="P420" s="71"/>
      <c r="Q420" s="71"/>
      <c r="R420" s="9"/>
      <c r="S420" s="72"/>
      <c r="T420" s="72"/>
      <c r="U420" s="72"/>
      <c r="V420" s="9"/>
      <c r="W420" s="9"/>
      <c r="X420" s="9"/>
      <c r="Y420" s="72"/>
      <c r="Z420" s="72"/>
      <c r="AA420" s="9"/>
      <c r="AB420" s="72"/>
      <c r="AC420" s="72"/>
      <c r="AD420" s="72"/>
      <c r="AE420" s="9"/>
      <c r="AF420" s="9"/>
      <c r="AH420" s="9"/>
      <c r="AI420" s="9"/>
      <c r="AJ420" s="9"/>
      <c r="AK420" s="9"/>
      <c r="AL420" s="9"/>
      <c r="AM420" s="9"/>
      <c r="AN420" s="9"/>
      <c r="AO420" s="9"/>
      <c r="AP420" s="9"/>
      <c r="AQ420" s="9"/>
      <c r="AR420" s="9"/>
      <c r="AS420" s="9"/>
      <c r="AT420" s="9"/>
      <c r="AU420" s="9"/>
      <c r="AV420" s="9"/>
      <c r="AW420" s="9"/>
      <c r="AX420" s="9"/>
      <c r="AY420" s="9"/>
    </row>
    <row r="421" spans="1:51" ht="12" customHeight="1">
      <c r="A421" s="9"/>
      <c r="B421" s="9"/>
      <c r="C421" s="9"/>
      <c r="D421" s="9"/>
      <c r="E421" s="9"/>
      <c r="F421" s="9"/>
      <c r="G421" s="70"/>
      <c r="H421" s="71"/>
      <c r="I421" s="9"/>
      <c r="J421" s="9"/>
      <c r="K421" s="9"/>
      <c r="L421" s="71"/>
      <c r="M421" s="71"/>
      <c r="N421" s="9"/>
      <c r="O421" s="9"/>
      <c r="P421" s="71"/>
      <c r="Q421" s="71"/>
      <c r="R421" s="9"/>
      <c r="S421" s="72"/>
      <c r="T421" s="72"/>
      <c r="U421" s="72"/>
      <c r="V421" s="9"/>
      <c r="W421" s="9"/>
      <c r="X421" s="9"/>
      <c r="Y421" s="72"/>
      <c r="Z421" s="72"/>
      <c r="AA421" s="9"/>
      <c r="AB421" s="72"/>
      <c r="AC421" s="72"/>
      <c r="AD421" s="72"/>
      <c r="AE421" s="9"/>
      <c r="AF421" s="9"/>
      <c r="AH421" s="9"/>
      <c r="AI421" s="9"/>
      <c r="AJ421" s="9"/>
      <c r="AK421" s="9"/>
      <c r="AL421" s="9"/>
      <c r="AM421" s="9"/>
      <c r="AN421" s="9"/>
      <c r="AO421" s="9"/>
      <c r="AP421" s="9"/>
      <c r="AQ421" s="9"/>
      <c r="AR421" s="9"/>
      <c r="AS421" s="9"/>
      <c r="AT421" s="9"/>
      <c r="AU421" s="9"/>
      <c r="AV421" s="9"/>
      <c r="AW421" s="9"/>
      <c r="AX421" s="9"/>
      <c r="AY421" s="9"/>
    </row>
    <row r="422" spans="1:51" ht="12" customHeight="1">
      <c r="A422" s="9"/>
      <c r="B422" s="9"/>
      <c r="C422" s="9"/>
      <c r="D422" s="9"/>
      <c r="E422" s="9"/>
      <c r="F422" s="9"/>
      <c r="G422" s="70"/>
      <c r="H422" s="71"/>
      <c r="I422" s="9"/>
      <c r="J422" s="9"/>
      <c r="K422" s="9"/>
      <c r="L422" s="71"/>
      <c r="M422" s="71"/>
      <c r="N422" s="9"/>
      <c r="O422" s="9"/>
      <c r="P422" s="71"/>
      <c r="Q422" s="71"/>
      <c r="R422" s="9"/>
      <c r="S422" s="72"/>
      <c r="T422" s="72"/>
      <c r="U422" s="72"/>
      <c r="V422" s="9"/>
      <c r="W422" s="9"/>
      <c r="X422" s="9"/>
      <c r="Y422" s="72"/>
      <c r="Z422" s="72"/>
      <c r="AA422" s="9"/>
      <c r="AB422" s="72"/>
      <c r="AC422" s="72"/>
      <c r="AD422" s="72"/>
      <c r="AE422" s="9"/>
      <c r="AF422" s="9"/>
      <c r="AH422" s="9"/>
      <c r="AI422" s="9"/>
      <c r="AJ422" s="9"/>
      <c r="AK422" s="9"/>
      <c r="AL422" s="9"/>
      <c r="AM422" s="9"/>
      <c r="AN422" s="9"/>
      <c r="AO422" s="9"/>
      <c r="AP422" s="9"/>
      <c r="AQ422" s="9"/>
      <c r="AR422" s="9"/>
      <c r="AS422" s="9"/>
      <c r="AT422" s="9"/>
      <c r="AU422" s="9"/>
      <c r="AV422" s="9"/>
      <c r="AW422" s="9"/>
      <c r="AX422" s="9"/>
      <c r="AY422" s="9"/>
    </row>
    <row r="423" spans="1:51" ht="12" customHeight="1">
      <c r="A423" s="9"/>
      <c r="B423" s="9"/>
      <c r="C423" s="9"/>
      <c r="D423" s="9"/>
      <c r="E423" s="9"/>
      <c r="F423" s="9"/>
      <c r="G423" s="70"/>
      <c r="H423" s="71"/>
      <c r="I423" s="9"/>
      <c r="J423" s="9"/>
      <c r="K423" s="9"/>
      <c r="L423" s="71"/>
      <c r="M423" s="71"/>
      <c r="N423" s="9"/>
      <c r="O423" s="9"/>
      <c r="P423" s="71"/>
      <c r="Q423" s="71"/>
      <c r="R423" s="9"/>
      <c r="S423" s="72"/>
      <c r="T423" s="72"/>
      <c r="U423" s="72"/>
      <c r="V423" s="9"/>
      <c r="W423" s="9"/>
      <c r="X423" s="9"/>
      <c r="Y423" s="72"/>
      <c r="Z423" s="72"/>
      <c r="AA423" s="9"/>
      <c r="AB423" s="72"/>
      <c r="AC423" s="72"/>
      <c r="AD423" s="72"/>
      <c r="AE423" s="9"/>
      <c r="AF423" s="9"/>
      <c r="AH423" s="9"/>
      <c r="AI423" s="9"/>
      <c r="AJ423" s="9"/>
      <c r="AK423" s="9"/>
      <c r="AL423" s="9"/>
      <c r="AM423" s="9"/>
      <c r="AN423" s="9"/>
      <c r="AO423" s="9"/>
      <c r="AP423" s="9"/>
      <c r="AQ423" s="9"/>
      <c r="AR423" s="9"/>
      <c r="AS423" s="9"/>
      <c r="AT423" s="9"/>
      <c r="AU423" s="9"/>
      <c r="AV423" s="9"/>
      <c r="AW423" s="9"/>
      <c r="AX423" s="9"/>
      <c r="AY423" s="9"/>
    </row>
    <row r="424" spans="1:51" ht="12" customHeight="1">
      <c r="A424" s="9"/>
      <c r="B424" s="9"/>
      <c r="C424" s="9"/>
      <c r="D424" s="9"/>
      <c r="E424" s="9"/>
      <c r="F424" s="9"/>
      <c r="G424" s="70"/>
      <c r="H424" s="71"/>
      <c r="I424" s="9"/>
      <c r="J424" s="9"/>
      <c r="K424" s="9"/>
      <c r="L424" s="71"/>
      <c r="M424" s="71"/>
      <c r="N424" s="9"/>
      <c r="O424" s="9"/>
      <c r="P424" s="71"/>
      <c r="Q424" s="71"/>
      <c r="R424" s="9"/>
      <c r="S424" s="72"/>
      <c r="T424" s="72"/>
      <c r="U424" s="72"/>
      <c r="V424" s="9"/>
      <c r="W424" s="9"/>
      <c r="X424" s="9"/>
      <c r="Y424" s="72"/>
      <c r="Z424" s="72"/>
      <c r="AA424" s="9"/>
      <c r="AB424" s="72"/>
      <c r="AC424" s="72"/>
      <c r="AD424" s="72"/>
      <c r="AE424" s="9"/>
      <c r="AF424" s="9"/>
      <c r="AH424" s="9"/>
      <c r="AI424" s="9"/>
      <c r="AJ424" s="9"/>
      <c r="AK424" s="9"/>
      <c r="AL424" s="9"/>
      <c r="AM424" s="9"/>
      <c r="AN424" s="9"/>
      <c r="AO424" s="9"/>
      <c r="AP424" s="9"/>
      <c r="AQ424" s="9"/>
      <c r="AR424" s="9"/>
      <c r="AS424" s="9"/>
      <c r="AT424" s="9"/>
      <c r="AU424" s="9"/>
      <c r="AV424" s="9"/>
      <c r="AW424" s="9"/>
      <c r="AX424" s="9"/>
      <c r="AY424" s="9"/>
    </row>
    <row r="425" spans="1:51" ht="12" customHeight="1">
      <c r="A425" s="9"/>
      <c r="B425" s="9"/>
      <c r="C425" s="9"/>
      <c r="D425" s="9"/>
      <c r="E425" s="9"/>
      <c r="F425" s="9"/>
      <c r="G425" s="70"/>
      <c r="H425" s="71"/>
      <c r="I425" s="9"/>
      <c r="J425" s="9"/>
      <c r="K425" s="9"/>
      <c r="L425" s="71"/>
      <c r="M425" s="71"/>
      <c r="N425" s="9"/>
      <c r="O425" s="9"/>
      <c r="P425" s="71"/>
      <c r="Q425" s="71"/>
      <c r="R425" s="9"/>
      <c r="S425" s="72"/>
      <c r="T425" s="72"/>
      <c r="U425" s="72"/>
      <c r="V425" s="9"/>
      <c r="W425" s="9"/>
      <c r="X425" s="9"/>
      <c r="Y425" s="72"/>
      <c r="Z425" s="72"/>
      <c r="AA425" s="9"/>
      <c r="AB425" s="72"/>
      <c r="AC425" s="72"/>
      <c r="AD425" s="72"/>
      <c r="AE425" s="9"/>
      <c r="AF425" s="9"/>
      <c r="AH425" s="9"/>
      <c r="AI425" s="9"/>
      <c r="AJ425" s="9"/>
      <c r="AK425" s="9"/>
      <c r="AL425" s="9"/>
      <c r="AM425" s="9"/>
      <c r="AN425" s="9"/>
      <c r="AO425" s="9"/>
      <c r="AP425" s="9"/>
      <c r="AQ425" s="9"/>
      <c r="AR425" s="9"/>
      <c r="AS425" s="9"/>
      <c r="AT425" s="9"/>
      <c r="AU425" s="9"/>
      <c r="AV425" s="9"/>
      <c r="AW425" s="9"/>
      <c r="AX425" s="9"/>
      <c r="AY425" s="9"/>
    </row>
    <row r="426" spans="1:51" ht="12" customHeight="1">
      <c r="A426" s="9"/>
      <c r="B426" s="9"/>
      <c r="C426" s="9"/>
      <c r="D426" s="9"/>
      <c r="E426" s="9"/>
      <c r="F426" s="9"/>
      <c r="G426" s="70"/>
      <c r="H426" s="71"/>
      <c r="I426" s="9"/>
      <c r="J426" s="9"/>
      <c r="K426" s="9"/>
      <c r="L426" s="71"/>
      <c r="M426" s="71"/>
      <c r="N426" s="9"/>
      <c r="O426" s="9"/>
      <c r="P426" s="71"/>
      <c r="Q426" s="71"/>
      <c r="R426" s="9"/>
      <c r="S426" s="72"/>
      <c r="T426" s="72"/>
      <c r="U426" s="72"/>
      <c r="V426" s="9"/>
      <c r="W426" s="9"/>
      <c r="X426" s="9"/>
      <c r="Y426" s="72"/>
      <c r="Z426" s="72"/>
      <c r="AA426" s="9"/>
      <c r="AB426" s="72"/>
      <c r="AC426" s="72"/>
      <c r="AD426" s="72"/>
      <c r="AE426" s="9"/>
      <c r="AF426" s="9"/>
      <c r="AH426" s="9"/>
      <c r="AI426" s="9"/>
      <c r="AJ426" s="9"/>
      <c r="AK426" s="9"/>
      <c r="AL426" s="9"/>
      <c r="AM426" s="9"/>
      <c r="AN426" s="9"/>
      <c r="AO426" s="9"/>
      <c r="AP426" s="9"/>
      <c r="AQ426" s="9"/>
      <c r="AR426" s="9"/>
      <c r="AS426" s="9"/>
      <c r="AT426" s="9"/>
      <c r="AU426" s="9"/>
      <c r="AV426" s="9"/>
      <c r="AW426" s="9"/>
      <c r="AX426" s="9"/>
      <c r="AY426" s="9"/>
    </row>
    <row r="427" spans="1:51" ht="12" customHeight="1">
      <c r="A427" s="9"/>
      <c r="B427" s="9"/>
      <c r="C427" s="9"/>
      <c r="D427" s="9"/>
      <c r="E427" s="9"/>
      <c r="F427" s="9"/>
      <c r="G427" s="70"/>
      <c r="H427" s="71"/>
      <c r="I427" s="9"/>
      <c r="J427" s="9"/>
      <c r="K427" s="9"/>
      <c r="L427" s="71"/>
      <c r="M427" s="71"/>
      <c r="N427" s="9"/>
      <c r="O427" s="9"/>
      <c r="P427" s="71"/>
      <c r="Q427" s="71"/>
      <c r="R427" s="9"/>
      <c r="S427" s="72"/>
      <c r="T427" s="72"/>
      <c r="U427" s="72"/>
      <c r="V427" s="9"/>
      <c r="W427" s="9"/>
      <c r="X427" s="9"/>
      <c r="Y427" s="72"/>
      <c r="Z427" s="72"/>
      <c r="AA427" s="9"/>
      <c r="AB427" s="72"/>
      <c r="AC427" s="72"/>
      <c r="AD427" s="72"/>
      <c r="AE427" s="9"/>
      <c r="AF427" s="9"/>
      <c r="AH427" s="9"/>
      <c r="AI427" s="9"/>
      <c r="AJ427" s="9"/>
      <c r="AK427" s="9"/>
      <c r="AL427" s="9"/>
      <c r="AM427" s="9"/>
      <c r="AN427" s="9"/>
      <c r="AO427" s="9"/>
      <c r="AP427" s="9"/>
      <c r="AQ427" s="9"/>
      <c r="AR427" s="9"/>
      <c r="AS427" s="9"/>
      <c r="AT427" s="9"/>
      <c r="AU427" s="9"/>
      <c r="AV427" s="9"/>
      <c r="AW427" s="9"/>
      <c r="AX427" s="9"/>
      <c r="AY427" s="9"/>
    </row>
    <row r="428" spans="1:51" ht="12" customHeight="1">
      <c r="A428" s="9"/>
      <c r="B428" s="9"/>
      <c r="C428" s="9"/>
      <c r="D428" s="9"/>
      <c r="E428" s="9"/>
      <c r="F428" s="9"/>
      <c r="G428" s="70"/>
      <c r="H428" s="71"/>
      <c r="I428" s="9"/>
      <c r="J428" s="9"/>
      <c r="K428" s="9"/>
      <c r="L428" s="71"/>
      <c r="M428" s="71"/>
      <c r="N428" s="9"/>
      <c r="O428" s="9"/>
      <c r="P428" s="71"/>
      <c r="Q428" s="71"/>
      <c r="R428" s="9"/>
      <c r="S428" s="72"/>
      <c r="T428" s="72"/>
      <c r="U428" s="72"/>
      <c r="V428" s="9"/>
      <c r="W428" s="9"/>
      <c r="X428" s="9"/>
      <c r="Y428" s="72"/>
      <c r="Z428" s="72"/>
      <c r="AA428" s="9"/>
      <c r="AB428" s="72"/>
      <c r="AC428" s="72"/>
      <c r="AD428" s="72"/>
      <c r="AE428" s="9"/>
      <c r="AF428" s="9"/>
      <c r="AH428" s="9"/>
      <c r="AI428" s="9"/>
      <c r="AJ428" s="9"/>
      <c r="AK428" s="9"/>
      <c r="AL428" s="9"/>
      <c r="AM428" s="9"/>
      <c r="AN428" s="9"/>
      <c r="AO428" s="9"/>
      <c r="AP428" s="9"/>
      <c r="AQ428" s="9"/>
      <c r="AR428" s="9"/>
      <c r="AS428" s="9"/>
      <c r="AT428" s="9"/>
      <c r="AU428" s="9"/>
      <c r="AV428" s="9"/>
      <c r="AW428" s="9"/>
      <c r="AX428" s="9"/>
      <c r="AY428" s="9"/>
    </row>
    <row r="429" spans="1:51" ht="12" customHeight="1">
      <c r="A429" s="9"/>
      <c r="B429" s="9"/>
      <c r="C429" s="9"/>
      <c r="D429" s="9"/>
      <c r="E429" s="9"/>
      <c r="F429" s="9"/>
      <c r="G429" s="70"/>
      <c r="H429" s="71"/>
      <c r="I429" s="9"/>
      <c r="J429" s="9"/>
      <c r="K429" s="9"/>
      <c r="L429" s="71"/>
      <c r="M429" s="71"/>
      <c r="N429" s="9"/>
      <c r="O429" s="9"/>
      <c r="P429" s="71"/>
      <c r="Q429" s="71"/>
      <c r="R429" s="9"/>
      <c r="S429" s="72"/>
      <c r="T429" s="72"/>
      <c r="U429" s="72"/>
      <c r="V429" s="9"/>
      <c r="W429" s="9"/>
      <c r="X429" s="9"/>
      <c r="Y429" s="72"/>
      <c r="Z429" s="72"/>
      <c r="AA429" s="9"/>
      <c r="AB429" s="72"/>
      <c r="AC429" s="72"/>
      <c r="AD429" s="72"/>
      <c r="AE429" s="9"/>
      <c r="AF429" s="9"/>
      <c r="AH429" s="9"/>
      <c r="AI429" s="9"/>
      <c r="AJ429" s="9"/>
      <c r="AK429" s="9"/>
      <c r="AL429" s="9"/>
      <c r="AM429" s="9"/>
      <c r="AN429" s="9"/>
      <c r="AO429" s="9"/>
      <c r="AP429" s="9"/>
      <c r="AQ429" s="9"/>
      <c r="AR429" s="9"/>
      <c r="AS429" s="9"/>
      <c r="AT429" s="9"/>
      <c r="AU429" s="9"/>
      <c r="AV429" s="9"/>
      <c r="AW429" s="9"/>
      <c r="AX429" s="9"/>
      <c r="AY429" s="9"/>
    </row>
    <row r="430" spans="1:51" ht="12" customHeight="1">
      <c r="A430" s="9"/>
      <c r="B430" s="9"/>
      <c r="C430" s="9"/>
      <c r="D430" s="9"/>
      <c r="E430" s="9"/>
      <c r="F430" s="9"/>
      <c r="G430" s="70"/>
      <c r="H430" s="71"/>
      <c r="I430" s="9"/>
      <c r="J430" s="9"/>
      <c r="K430" s="9"/>
      <c r="L430" s="71"/>
      <c r="M430" s="71"/>
      <c r="N430" s="9"/>
      <c r="O430" s="9"/>
      <c r="P430" s="71"/>
      <c r="Q430" s="71"/>
      <c r="R430" s="9"/>
      <c r="S430" s="72"/>
      <c r="T430" s="72"/>
      <c r="U430" s="72"/>
      <c r="V430" s="9"/>
      <c r="W430" s="9"/>
      <c r="X430" s="9"/>
      <c r="Y430" s="72"/>
      <c r="Z430" s="72"/>
      <c r="AA430" s="9"/>
      <c r="AB430" s="72"/>
      <c r="AC430" s="72"/>
      <c r="AD430" s="72"/>
      <c r="AE430" s="9"/>
      <c r="AF430" s="9"/>
      <c r="AH430" s="9"/>
      <c r="AI430" s="9"/>
      <c r="AJ430" s="9"/>
      <c r="AK430" s="9"/>
      <c r="AL430" s="9"/>
      <c r="AM430" s="9"/>
      <c r="AN430" s="9"/>
      <c r="AO430" s="9"/>
      <c r="AP430" s="9"/>
      <c r="AQ430" s="9"/>
      <c r="AR430" s="9"/>
      <c r="AS430" s="9"/>
      <c r="AT430" s="9"/>
      <c r="AU430" s="9"/>
      <c r="AV430" s="9"/>
      <c r="AW430" s="9"/>
      <c r="AX430" s="9"/>
      <c r="AY430" s="9"/>
    </row>
    <row r="431" spans="1:51" ht="12" customHeight="1">
      <c r="A431" s="9"/>
      <c r="B431" s="9"/>
      <c r="C431" s="9"/>
      <c r="D431" s="9"/>
      <c r="E431" s="9"/>
      <c r="F431" s="9"/>
      <c r="G431" s="70"/>
      <c r="H431" s="71"/>
      <c r="I431" s="9"/>
      <c r="J431" s="9"/>
      <c r="K431" s="9"/>
      <c r="L431" s="71"/>
      <c r="M431" s="71"/>
      <c r="N431" s="9"/>
      <c r="O431" s="9"/>
      <c r="P431" s="71"/>
      <c r="Q431" s="71"/>
      <c r="R431" s="9"/>
      <c r="S431" s="72"/>
      <c r="T431" s="72"/>
      <c r="U431" s="72"/>
      <c r="V431" s="9"/>
      <c r="W431" s="9"/>
      <c r="X431" s="9"/>
      <c r="Y431" s="72"/>
      <c r="Z431" s="72"/>
      <c r="AA431" s="9"/>
      <c r="AB431" s="72"/>
      <c r="AC431" s="72"/>
      <c r="AD431" s="72"/>
      <c r="AE431" s="9"/>
      <c r="AF431" s="9"/>
      <c r="AH431" s="9"/>
      <c r="AI431" s="9"/>
      <c r="AJ431" s="9"/>
      <c r="AK431" s="9"/>
      <c r="AL431" s="9"/>
      <c r="AM431" s="9"/>
      <c r="AN431" s="9"/>
      <c r="AO431" s="9"/>
      <c r="AP431" s="9"/>
      <c r="AQ431" s="9"/>
      <c r="AR431" s="9"/>
      <c r="AS431" s="9"/>
      <c r="AT431" s="9"/>
      <c r="AU431" s="9"/>
      <c r="AV431" s="9"/>
      <c r="AW431" s="9"/>
      <c r="AX431" s="9"/>
      <c r="AY431" s="9"/>
    </row>
    <row r="432" spans="1:51" ht="12" customHeight="1">
      <c r="A432" s="9"/>
      <c r="B432" s="9"/>
      <c r="C432" s="9"/>
      <c r="D432" s="9"/>
      <c r="E432" s="9"/>
      <c r="F432" s="9"/>
      <c r="G432" s="70"/>
      <c r="H432" s="71"/>
      <c r="I432" s="9"/>
      <c r="J432" s="9"/>
      <c r="K432" s="9"/>
      <c r="L432" s="71"/>
      <c r="M432" s="71"/>
      <c r="N432" s="9"/>
      <c r="O432" s="9"/>
      <c r="P432" s="71"/>
      <c r="Q432" s="71"/>
      <c r="R432" s="9"/>
      <c r="S432" s="72"/>
      <c r="T432" s="72"/>
      <c r="U432" s="72"/>
      <c r="V432" s="9"/>
      <c r="W432" s="9"/>
      <c r="X432" s="9"/>
      <c r="Y432" s="72"/>
      <c r="Z432" s="72"/>
      <c r="AA432" s="9"/>
      <c r="AB432" s="72"/>
      <c r="AC432" s="72"/>
      <c r="AD432" s="72"/>
      <c r="AE432" s="9"/>
      <c r="AF432" s="9"/>
      <c r="AH432" s="9"/>
      <c r="AI432" s="9"/>
      <c r="AJ432" s="9"/>
      <c r="AK432" s="9"/>
      <c r="AL432" s="9"/>
      <c r="AM432" s="9"/>
      <c r="AN432" s="9"/>
      <c r="AO432" s="9"/>
      <c r="AP432" s="9"/>
      <c r="AQ432" s="9"/>
      <c r="AR432" s="9"/>
      <c r="AS432" s="9"/>
      <c r="AT432" s="9"/>
      <c r="AU432" s="9"/>
      <c r="AV432" s="9"/>
      <c r="AW432" s="9"/>
      <c r="AX432" s="9"/>
      <c r="AY432" s="9"/>
    </row>
    <row r="433" spans="1:51" ht="12" customHeight="1">
      <c r="A433" s="9"/>
      <c r="B433" s="9"/>
      <c r="C433" s="9"/>
      <c r="D433" s="9"/>
      <c r="E433" s="9"/>
      <c r="F433" s="9"/>
      <c r="G433" s="70"/>
      <c r="H433" s="71"/>
      <c r="I433" s="9"/>
      <c r="J433" s="9"/>
      <c r="K433" s="9"/>
      <c r="L433" s="71"/>
      <c r="M433" s="71"/>
      <c r="N433" s="9"/>
      <c r="O433" s="9"/>
      <c r="P433" s="71"/>
      <c r="Q433" s="71"/>
      <c r="R433" s="9"/>
      <c r="S433" s="72"/>
      <c r="T433" s="72"/>
      <c r="U433" s="72"/>
      <c r="V433" s="9"/>
      <c r="W433" s="9"/>
      <c r="X433" s="9"/>
      <c r="Y433" s="72"/>
      <c r="Z433" s="72"/>
      <c r="AA433" s="9"/>
      <c r="AB433" s="72"/>
      <c r="AC433" s="72"/>
      <c r="AD433" s="72"/>
      <c r="AE433" s="9"/>
      <c r="AF433" s="9"/>
      <c r="AH433" s="9"/>
      <c r="AI433" s="9"/>
      <c r="AJ433" s="9"/>
      <c r="AK433" s="9"/>
      <c r="AL433" s="9"/>
      <c r="AM433" s="9"/>
      <c r="AN433" s="9"/>
      <c r="AO433" s="9"/>
      <c r="AP433" s="9"/>
      <c r="AQ433" s="9"/>
      <c r="AR433" s="9"/>
      <c r="AS433" s="9"/>
      <c r="AT433" s="9"/>
      <c r="AU433" s="9"/>
      <c r="AV433" s="9"/>
      <c r="AW433" s="9"/>
      <c r="AX433" s="9"/>
      <c r="AY433" s="9"/>
    </row>
    <row r="434" spans="1:51" ht="12" customHeight="1">
      <c r="A434" s="9"/>
      <c r="B434" s="9"/>
      <c r="C434" s="9"/>
      <c r="D434" s="9"/>
      <c r="E434" s="9"/>
      <c r="F434" s="9"/>
      <c r="G434" s="70"/>
      <c r="H434" s="71"/>
      <c r="I434" s="9"/>
      <c r="J434" s="9"/>
      <c r="K434" s="9"/>
      <c r="L434" s="71"/>
      <c r="M434" s="71"/>
      <c r="N434" s="9"/>
      <c r="O434" s="9"/>
      <c r="P434" s="71"/>
      <c r="Q434" s="71"/>
      <c r="R434" s="9"/>
      <c r="S434" s="72"/>
      <c r="T434" s="72"/>
      <c r="U434" s="72"/>
      <c r="V434" s="9"/>
      <c r="W434" s="9"/>
      <c r="X434" s="9"/>
      <c r="Y434" s="72"/>
      <c r="Z434" s="72"/>
      <c r="AA434" s="9"/>
      <c r="AB434" s="72"/>
      <c r="AC434" s="72"/>
      <c r="AD434" s="72"/>
      <c r="AE434" s="9"/>
      <c r="AF434" s="9"/>
      <c r="AH434" s="9"/>
      <c r="AI434" s="9"/>
      <c r="AJ434" s="9"/>
      <c r="AK434" s="9"/>
      <c r="AL434" s="9"/>
      <c r="AM434" s="9"/>
      <c r="AN434" s="9"/>
      <c r="AO434" s="9"/>
      <c r="AP434" s="9"/>
      <c r="AQ434" s="9"/>
      <c r="AR434" s="9"/>
      <c r="AS434" s="9"/>
      <c r="AT434" s="9"/>
      <c r="AU434" s="9"/>
      <c r="AV434" s="9"/>
      <c r="AW434" s="9"/>
      <c r="AX434" s="9"/>
      <c r="AY434" s="9"/>
    </row>
    <row r="435" spans="1:51" ht="12" customHeight="1">
      <c r="A435" s="9"/>
      <c r="B435" s="9"/>
      <c r="C435" s="9"/>
      <c r="D435" s="9"/>
      <c r="E435" s="9"/>
      <c r="F435" s="9"/>
      <c r="G435" s="70"/>
      <c r="H435" s="71"/>
      <c r="I435" s="9"/>
      <c r="J435" s="9"/>
      <c r="K435" s="9"/>
      <c r="L435" s="71"/>
      <c r="M435" s="71"/>
      <c r="N435" s="9"/>
      <c r="O435" s="9"/>
      <c r="P435" s="71"/>
      <c r="Q435" s="71"/>
      <c r="R435" s="9"/>
      <c r="S435" s="72"/>
      <c r="T435" s="72"/>
      <c r="U435" s="72"/>
      <c r="V435" s="9"/>
      <c r="W435" s="9"/>
      <c r="X435" s="9"/>
      <c r="Y435" s="72"/>
      <c r="Z435" s="72"/>
      <c r="AA435" s="9"/>
      <c r="AB435" s="72"/>
      <c r="AC435" s="72"/>
      <c r="AD435" s="72"/>
      <c r="AE435" s="9"/>
      <c r="AF435" s="9"/>
      <c r="AH435" s="9"/>
      <c r="AI435" s="9"/>
      <c r="AJ435" s="9"/>
      <c r="AK435" s="9"/>
      <c r="AL435" s="9"/>
      <c r="AM435" s="9"/>
      <c r="AN435" s="9"/>
      <c r="AO435" s="9"/>
      <c r="AP435" s="9"/>
      <c r="AQ435" s="9"/>
      <c r="AR435" s="9"/>
      <c r="AS435" s="9"/>
      <c r="AT435" s="9"/>
      <c r="AU435" s="9"/>
      <c r="AV435" s="9"/>
      <c r="AW435" s="9"/>
      <c r="AX435" s="9"/>
      <c r="AY435" s="9"/>
    </row>
    <row r="436" spans="1:51" ht="12" customHeight="1">
      <c r="A436" s="9"/>
      <c r="B436" s="9"/>
      <c r="C436" s="9"/>
      <c r="D436" s="9"/>
      <c r="E436" s="9"/>
      <c r="F436" s="9"/>
      <c r="G436" s="70"/>
      <c r="H436" s="71"/>
      <c r="I436" s="9"/>
      <c r="J436" s="9"/>
      <c r="K436" s="9"/>
      <c r="L436" s="71"/>
      <c r="M436" s="71"/>
      <c r="N436" s="9"/>
      <c r="O436" s="9"/>
      <c r="P436" s="71"/>
      <c r="Q436" s="71"/>
      <c r="R436" s="9"/>
      <c r="S436" s="72"/>
      <c r="T436" s="72"/>
      <c r="U436" s="72"/>
      <c r="V436" s="9"/>
      <c r="W436" s="9"/>
      <c r="X436" s="9"/>
      <c r="Y436" s="72"/>
      <c r="Z436" s="72"/>
      <c r="AA436" s="9"/>
      <c r="AB436" s="72"/>
      <c r="AC436" s="72"/>
      <c r="AD436" s="72"/>
      <c r="AE436" s="9"/>
      <c r="AF436" s="9"/>
      <c r="AH436" s="9"/>
      <c r="AI436" s="9"/>
      <c r="AJ436" s="9"/>
      <c r="AK436" s="9"/>
      <c r="AL436" s="9"/>
      <c r="AM436" s="9"/>
      <c r="AN436" s="9"/>
      <c r="AO436" s="9"/>
      <c r="AP436" s="9"/>
      <c r="AQ436" s="9"/>
      <c r="AR436" s="9"/>
      <c r="AS436" s="9"/>
      <c r="AT436" s="9"/>
      <c r="AU436" s="9"/>
      <c r="AV436" s="9"/>
      <c r="AW436" s="9"/>
      <c r="AX436" s="9"/>
      <c r="AY436" s="9"/>
    </row>
    <row r="437" spans="1:51" ht="12" customHeight="1">
      <c r="A437" s="9"/>
      <c r="B437" s="9"/>
      <c r="C437" s="9"/>
      <c r="D437" s="9"/>
      <c r="E437" s="9"/>
      <c r="F437" s="9"/>
      <c r="G437" s="70"/>
      <c r="H437" s="71"/>
      <c r="I437" s="9"/>
      <c r="J437" s="9"/>
      <c r="K437" s="9"/>
      <c r="L437" s="71"/>
      <c r="M437" s="71"/>
      <c r="N437" s="9"/>
      <c r="O437" s="9"/>
      <c r="P437" s="71"/>
      <c r="Q437" s="71"/>
      <c r="R437" s="9"/>
      <c r="S437" s="72"/>
      <c r="T437" s="72"/>
      <c r="U437" s="72"/>
      <c r="V437" s="9"/>
      <c r="W437" s="9"/>
      <c r="X437" s="9"/>
      <c r="Y437" s="72"/>
      <c r="Z437" s="72"/>
      <c r="AA437" s="9"/>
      <c r="AB437" s="72"/>
      <c r="AC437" s="72"/>
      <c r="AD437" s="72"/>
      <c r="AE437" s="9"/>
      <c r="AF437" s="9"/>
      <c r="AH437" s="9"/>
      <c r="AI437" s="9"/>
      <c r="AJ437" s="9"/>
      <c r="AK437" s="9"/>
      <c r="AL437" s="9"/>
      <c r="AM437" s="9"/>
      <c r="AN437" s="9"/>
      <c r="AO437" s="9"/>
      <c r="AP437" s="9"/>
      <c r="AQ437" s="9"/>
      <c r="AR437" s="9"/>
      <c r="AS437" s="9"/>
      <c r="AT437" s="9"/>
      <c r="AU437" s="9"/>
      <c r="AV437" s="9"/>
      <c r="AW437" s="9"/>
      <c r="AX437" s="9"/>
      <c r="AY437" s="9"/>
    </row>
    <row r="438" spans="1:51" ht="12" customHeight="1">
      <c r="A438" s="9"/>
      <c r="B438" s="9"/>
      <c r="C438" s="9"/>
      <c r="D438" s="9"/>
      <c r="E438" s="9"/>
      <c r="F438" s="9"/>
      <c r="G438" s="70"/>
      <c r="H438" s="71"/>
      <c r="I438" s="9"/>
      <c r="J438" s="9"/>
      <c r="K438" s="9"/>
      <c r="L438" s="71"/>
      <c r="M438" s="71"/>
      <c r="N438" s="9"/>
      <c r="O438" s="9"/>
      <c r="P438" s="71"/>
      <c r="Q438" s="71"/>
      <c r="R438" s="9"/>
      <c r="S438" s="72"/>
      <c r="T438" s="72"/>
      <c r="U438" s="72"/>
      <c r="V438" s="9"/>
      <c r="W438" s="9"/>
      <c r="X438" s="9"/>
      <c r="Y438" s="72"/>
      <c r="Z438" s="72"/>
      <c r="AA438" s="9"/>
      <c r="AB438" s="72"/>
      <c r="AC438" s="72"/>
      <c r="AD438" s="72"/>
      <c r="AE438" s="9"/>
      <c r="AF438" s="9"/>
      <c r="AH438" s="9"/>
      <c r="AI438" s="9"/>
      <c r="AJ438" s="9"/>
      <c r="AK438" s="9"/>
      <c r="AL438" s="9"/>
      <c r="AM438" s="9"/>
      <c r="AN438" s="9"/>
      <c r="AO438" s="9"/>
      <c r="AP438" s="9"/>
      <c r="AQ438" s="9"/>
      <c r="AR438" s="9"/>
      <c r="AS438" s="9"/>
      <c r="AT438" s="9"/>
      <c r="AU438" s="9"/>
      <c r="AV438" s="9"/>
      <c r="AW438" s="9"/>
      <c r="AX438" s="9"/>
      <c r="AY438" s="9"/>
    </row>
    <row r="439" spans="1:51" ht="12" customHeight="1">
      <c r="A439" s="9"/>
      <c r="B439" s="9"/>
      <c r="C439" s="9"/>
      <c r="D439" s="9"/>
      <c r="E439" s="9"/>
      <c r="F439" s="9"/>
      <c r="G439" s="70"/>
      <c r="H439" s="71"/>
      <c r="I439" s="9"/>
      <c r="J439" s="9"/>
      <c r="K439" s="9"/>
      <c r="L439" s="71"/>
      <c r="M439" s="71"/>
      <c r="N439" s="9"/>
      <c r="O439" s="9"/>
      <c r="P439" s="71"/>
      <c r="Q439" s="71"/>
      <c r="R439" s="9"/>
      <c r="S439" s="72"/>
      <c r="T439" s="72"/>
      <c r="U439" s="72"/>
      <c r="V439" s="9"/>
      <c r="W439" s="9"/>
      <c r="X439" s="9"/>
      <c r="Y439" s="72"/>
      <c r="Z439" s="72"/>
      <c r="AA439" s="9"/>
      <c r="AB439" s="72"/>
      <c r="AC439" s="72"/>
      <c r="AD439" s="72"/>
      <c r="AE439" s="9"/>
      <c r="AF439" s="9"/>
      <c r="AH439" s="9"/>
      <c r="AI439" s="9"/>
      <c r="AJ439" s="9"/>
      <c r="AK439" s="9"/>
      <c r="AL439" s="9"/>
      <c r="AM439" s="9"/>
      <c r="AN439" s="9"/>
      <c r="AO439" s="9"/>
      <c r="AP439" s="9"/>
      <c r="AQ439" s="9"/>
      <c r="AR439" s="9"/>
      <c r="AS439" s="9"/>
      <c r="AT439" s="9"/>
      <c r="AU439" s="9"/>
      <c r="AV439" s="9"/>
      <c r="AW439" s="9"/>
      <c r="AX439" s="9"/>
      <c r="AY439" s="9"/>
    </row>
    <row r="440" spans="1:51" ht="12" customHeight="1">
      <c r="A440" s="9"/>
      <c r="B440" s="9"/>
      <c r="C440" s="9"/>
      <c r="D440" s="9"/>
      <c r="E440" s="9"/>
      <c r="F440" s="9"/>
      <c r="G440" s="70"/>
      <c r="H440" s="71"/>
      <c r="I440" s="9"/>
      <c r="J440" s="9"/>
      <c r="K440" s="9"/>
      <c r="L440" s="71"/>
      <c r="M440" s="71"/>
      <c r="N440" s="9"/>
      <c r="O440" s="9"/>
      <c r="P440" s="71"/>
      <c r="Q440" s="71"/>
      <c r="R440" s="9"/>
      <c r="S440" s="72"/>
      <c r="T440" s="72"/>
      <c r="U440" s="72"/>
      <c r="V440" s="9"/>
      <c r="W440" s="9"/>
      <c r="X440" s="9"/>
      <c r="Y440" s="72"/>
      <c r="Z440" s="72"/>
      <c r="AA440" s="9"/>
      <c r="AB440" s="72"/>
      <c r="AC440" s="72"/>
      <c r="AD440" s="72"/>
      <c r="AE440" s="9"/>
      <c r="AF440" s="9"/>
      <c r="AH440" s="9"/>
      <c r="AI440" s="9"/>
      <c r="AJ440" s="9"/>
      <c r="AK440" s="9"/>
      <c r="AL440" s="9"/>
      <c r="AM440" s="9"/>
      <c r="AN440" s="9"/>
      <c r="AO440" s="9"/>
      <c r="AP440" s="9"/>
      <c r="AQ440" s="9"/>
      <c r="AR440" s="9"/>
      <c r="AS440" s="9"/>
      <c r="AT440" s="9"/>
      <c r="AU440" s="9"/>
      <c r="AV440" s="9"/>
      <c r="AW440" s="9"/>
      <c r="AX440" s="9"/>
      <c r="AY440" s="9"/>
    </row>
    <row r="441" spans="1:51" ht="12" customHeight="1">
      <c r="A441" s="9"/>
      <c r="B441" s="9"/>
      <c r="C441" s="9"/>
      <c r="D441" s="9"/>
      <c r="E441" s="9"/>
      <c r="F441" s="9"/>
      <c r="G441" s="70"/>
      <c r="H441" s="71"/>
      <c r="I441" s="9"/>
      <c r="J441" s="9"/>
      <c r="K441" s="9"/>
      <c r="L441" s="71"/>
      <c r="M441" s="71"/>
      <c r="N441" s="9"/>
      <c r="O441" s="9"/>
      <c r="P441" s="71"/>
      <c r="Q441" s="71"/>
      <c r="R441" s="9"/>
      <c r="S441" s="72"/>
      <c r="T441" s="72"/>
      <c r="U441" s="72"/>
      <c r="V441" s="9"/>
      <c r="W441" s="9"/>
      <c r="X441" s="9"/>
      <c r="Y441" s="72"/>
      <c r="Z441" s="72"/>
      <c r="AA441" s="9"/>
      <c r="AB441" s="72"/>
      <c r="AC441" s="72"/>
      <c r="AD441" s="72"/>
      <c r="AE441" s="9"/>
      <c r="AF441" s="9"/>
      <c r="AH441" s="9"/>
      <c r="AI441" s="9"/>
      <c r="AJ441" s="9"/>
      <c r="AK441" s="9"/>
      <c r="AL441" s="9"/>
      <c r="AM441" s="9"/>
      <c r="AN441" s="9"/>
      <c r="AO441" s="9"/>
      <c r="AP441" s="9"/>
      <c r="AQ441" s="9"/>
      <c r="AR441" s="9"/>
      <c r="AS441" s="9"/>
      <c r="AT441" s="9"/>
      <c r="AU441" s="9"/>
      <c r="AV441" s="9"/>
      <c r="AW441" s="9"/>
      <c r="AX441" s="9"/>
      <c r="AY441" s="9"/>
    </row>
    <row r="442" spans="1:51" ht="12" customHeight="1">
      <c r="A442" s="9"/>
      <c r="B442" s="9"/>
      <c r="C442" s="9"/>
      <c r="D442" s="9"/>
      <c r="E442" s="9"/>
      <c r="F442" s="9"/>
      <c r="G442" s="70"/>
      <c r="H442" s="71"/>
      <c r="I442" s="9"/>
      <c r="J442" s="9"/>
      <c r="K442" s="9"/>
      <c r="L442" s="71"/>
      <c r="M442" s="71"/>
      <c r="N442" s="9"/>
      <c r="O442" s="9"/>
      <c r="P442" s="71"/>
      <c r="Q442" s="71"/>
      <c r="R442" s="9"/>
      <c r="S442" s="72"/>
      <c r="T442" s="72"/>
      <c r="U442" s="72"/>
      <c r="V442" s="9"/>
      <c r="W442" s="9"/>
      <c r="X442" s="9"/>
      <c r="Y442" s="72"/>
      <c r="Z442" s="72"/>
      <c r="AA442" s="9"/>
      <c r="AB442" s="72"/>
      <c r="AC442" s="72"/>
      <c r="AD442" s="72"/>
      <c r="AE442" s="9"/>
      <c r="AF442" s="9"/>
      <c r="AH442" s="9"/>
      <c r="AI442" s="9"/>
      <c r="AJ442" s="9"/>
      <c r="AK442" s="9"/>
      <c r="AL442" s="9"/>
      <c r="AM442" s="9"/>
      <c r="AN442" s="9"/>
      <c r="AO442" s="9"/>
      <c r="AP442" s="9"/>
      <c r="AQ442" s="9"/>
      <c r="AR442" s="9"/>
      <c r="AS442" s="9"/>
      <c r="AT442" s="9"/>
      <c r="AU442" s="9"/>
      <c r="AV442" s="9"/>
      <c r="AW442" s="9"/>
      <c r="AX442" s="9"/>
      <c r="AY442" s="9"/>
    </row>
    <row r="443" spans="1:51" ht="12" customHeight="1">
      <c r="A443" s="9"/>
      <c r="B443" s="9"/>
      <c r="C443" s="9"/>
      <c r="D443" s="9"/>
      <c r="E443" s="9"/>
      <c r="F443" s="9"/>
      <c r="G443" s="70"/>
      <c r="H443" s="71"/>
      <c r="I443" s="9"/>
      <c r="J443" s="9"/>
      <c r="K443" s="9"/>
      <c r="L443" s="71"/>
      <c r="M443" s="71"/>
      <c r="N443" s="9"/>
      <c r="O443" s="9"/>
      <c r="P443" s="71"/>
      <c r="Q443" s="71"/>
      <c r="R443" s="9"/>
      <c r="S443" s="72"/>
      <c r="T443" s="72"/>
      <c r="U443" s="72"/>
      <c r="V443" s="9"/>
      <c r="W443" s="9"/>
      <c r="X443" s="9"/>
      <c r="Y443" s="72"/>
      <c r="Z443" s="72"/>
      <c r="AA443" s="9"/>
      <c r="AB443" s="72"/>
      <c r="AC443" s="72"/>
      <c r="AD443" s="72"/>
      <c r="AE443" s="9"/>
      <c r="AF443" s="9"/>
      <c r="AH443" s="9"/>
      <c r="AI443" s="9"/>
      <c r="AJ443" s="9"/>
      <c r="AK443" s="9"/>
      <c r="AL443" s="9"/>
      <c r="AM443" s="9"/>
      <c r="AN443" s="9"/>
      <c r="AO443" s="9"/>
      <c r="AP443" s="9"/>
      <c r="AQ443" s="9"/>
      <c r="AR443" s="9"/>
      <c r="AS443" s="9"/>
      <c r="AT443" s="9"/>
      <c r="AU443" s="9"/>
      <c r="AV443" s="9"/>
      <c r="AW443" s="9"/>
      <c r="AX443" s="9"/>
      <c r="AY443" s="9"/>
    </row>
    <row r="444" spans="1:51" ht="12" customHeight="1">
      <c r="A444" s="9"/>
      <c r="B444" s="9"/>
      <c r="C444" s="9"/>
      <c r="D444" s="9"/>
      <c r="E444" s="9"/>
      <c r="F444" s="9"/>
      <c r="G444" s="70"/>
      <c r="H444" s="71"/>
      <c r="I444" s="9"/>
      <c r="J444" s="9"/>
      <c r="K444" s="9"/>
      <c r="L444" s="71"/>
      <c r="M444" s="71"/>
      <c r="N444" s="9"/>
      <c r="O444" s="9"/>
      <c r="P444" s="71"/>
      <c r="Q444" s="71"/>
      <c r="R444" s="9"/>
      <c r="S444" s="72"/>
      <c r="T444" s="72"/>
      <c r="U444" s="72"/>
      <c r="V444" s="9"/>
      <c r="W444" s="9"/>
      <c r="X444" s="9"/>
      <c r="Y444" s="72"/>
      <c r="Z444" s="72"/>
      <c r="AA444" s="9"/>
      <c r="AB444" s="72"/>
      <c r="AC444" s="72"/>
      <c r="AD444" s="72"/>
      <c r="AE444" s="9"/>
      <c r="AF444" s="9"/>
      <c r="AH444" s="9"/>
      <c r="AI444" s="9"/>
      <c r="AJ444" s="9"/>
      <c r="AK444" s="9"/>
      <c r="AL444" s="9"/>
      <c r="AM444" s="9"/>
      <c r="AN444" s="9"/>
      <c r="AO444" s="9"/>
      <c r="AP444" s="9"/>
      <c r="AQ444" s="9"/>
      <c r="AR444" s="9"/>
      <c r="AS444" s="9"/>
      <c r="AT444" s="9"/>
      <c r="AU444" s="9"/>
      <c r="AV444" s="9"/>
      <c r="AW444" s="9"/>
      <c r="AX444" s="9"/>
      <c r="AY444" s="9"/>
    </row>
    <row r="445" spans="1:51" ht="12" customHeight="1">
      <c r="A445" s="9"/>
      <c r="B445" s="9"/>
      <c r="C445" s="9"/>
      <c r="D445" s="9"/>
      <c r="E445" s="9"/>
      <c r="F445" s="9"/>
      <c r="G445" s="70"/>
      <c r="H445" s="71"/>
      <c r="I445" s="9"/>
      <c r="J445" s="9"/>
      <c r="K445" s="9"/>
      <c r="L445" s="71"/>
      <c r="M445" s="71"/>
      <c r="N445" s="9"/>
      <c r="O445" s="9"/>
      <c r="P445" s="71"/>
      <c r="Q445" s="71"/>
      <c r="R445" s="9"/>
      <c r="S445" s="72"/>
      <c r="T445" s="72"/>
      <c r="U445" s="72"/>
      <c r="V445" s="9"/>
      <c r="W445" s="9"/>
      <c r="X445" s="9"/>
      <c r="Y445" s="72"/>
      <c r="Z445" s="72"/>
      <c r="AA445" s="9"/>
      <c r="AB445" s="72"/>
      <c r="AC445" s="72"/>
      <c r="AD445" s="72"/>
      <c r="AE445" s="9"/>
      <c r="AF445" s="9"/>
      <c r="AH445" s="9"/>
      <c r="AI445" s="9"/>
      <c r="AJ445" s="9"/>
      <c r="AK445" s="9"/>
      <c r="AL445" s="9"/>
      <c r="AM445" s="9"/>
      <c r="AN445" s="9"/>
      <c r="AO445" s="9"/>
      <c r="AP445" s="9"/>
      <c r="AQ445" s="9"/>
      <c r="AR445" s="9"/>
      <c r="AS445" s="9"/>
      <c r="AT445" s="9"/>
      <c r="AU445" s="9"/>
      <c r="AV445" s="9"/>
      <c r="AW445" s="9"/>
      <c r="AX445" s="9"/>
      <c r="AY445" s="9"/>
    </row>
    <row r="446" spans="1:51" ht="12" customHeight="1">
      <c r="A446" s="9"/>
      <c r="B446" s="9"/>
      <c r="C446" s="9"/>
      <c r="D446" s="9"/>
      <c r="E446" s="9"/>
      <c r="F446" s="9"/>
      <c r="G446" s="70"/>
      <c r="H446" s="71"/>
      <c r="I446" s="9"/>
      <c r="J446" s="9"/>
      <c r="K446" s="9"/>
      <c r="L446" s="71"/>
      <c r="M446" s="71"/>
      <c r="N446" s="9"/>
      <c r="O446" s="9"/>
      <c r="P446" s="71"/>
      <c r="Q446" s="71"/>
      <c r="R446" s="9"/>
      <c r="S446" s="72"/>
      <c r="T446" s="72"/>
      <c r="U446" s="72"/>
      <c r="V446" s="9"/>
      <c r="W446" s="9"/>
      <c r="X446" s="9"/>
      <c r="Y446" s="72"/>
      <c r="Z446" s="72"/>
      <c r="AA446" s="9"/>
      <c r="AB446" s="72"/>
      <c r="AC446" s="72"/>
      <c r="AD446" s="72"/>
      <c r="AE446" s="9"/>
      <c r="AF446" s="9"/>
      <c r="AH446" s="9"/>
      <c r="AI446" s="9"/>
      <c r="AJ446" s="9"/>
      <c r="AK446" s="9"/>
      <c r="AL446" s="9"/>
      <c r="AM446" s="9"/>
      <c r="AN446" s="9"/>
      <c r="AO446" s="9"/>
      <c r="AP446" s="9"/>
      <c r="AQ446" s="9"/>
      <c r="AR446" s="9"/>
      <c r="AS446" s="9"/>
      <c r="AT446" s="9"/>
      <c r="AU446" s="9"/>
      <c r="AV446" s="9"/>
      <c r="AW446" s="9"/>
      <c r="AX446" s="9"/>
      <c r="AY446" s="9"/>
    </row>
    <row r="447" spans="1:51" ht="12" customHeight="1">
      <c r="A447" s="9"/>
      <c r="B447" s="9"/>
      <c r="C447" s="9"/>
      <c r="D447" s="9"/>
      <c r="E447" s="9"/>
      <c r="F447" s="9"/>
      <c r="G447" s="70"/>
      <c r="H447" s="71"/>
      <c r="I447" s="9"/>
      <c r="J447" s="9"/>
      <c r="K447" s="9"/>
      <c r="L447" s="71"/>
      <c r="M447" s="71"/>
      <c r="N447" s="9"/>
      <c r="O447" s="9"/>
      <c r="P447" s="71"/>
      <c r="Q447" s="71"/>
      <c r="R447" s="9"/>
      <c r="S447" s="72"/>
      <c r="T447" s="72"/>
      <c r="U447" s="72"/>
      <c r="V447" s="9"/>
      <c r="W447" s="9"/>
      <c r="X447" s="9"/>
      <c r="Y447" s="72"/>
      <c r="Z447" s="72"/>
      <c r="AA447" s="9"/>
      <c r="AB447" s="72"/>
      <c r="AC447" s="72"/>
      <c r="AD447" s="72"/>
      <c r="AE447" s="9"/>
      <c r="AF447" s="9"/>
      <c r="AH447" s="9"/>
      <c r="AI447" s="9"/>
      <c r="AJ447" s="9"/>
      <c r="AK447" s="9"/>
      <c r="AL447" s="9"/>
      <c r="AM447" s="9"/>
      <c r="AN447" s="9"/>
      <c r="AO447" s="9"/>
      <c r="AP447" s="9"/>
      <c r="AQ447" s="9"/>
      <c r="AR447" s="9"/>
      <c r="AS447" s="9"/>
      <c r="AT447" s="9"/>
      <c r="AU447" s="9"/>
      <c r="AV447" s="9"/>
      <c r="AW447" s="9"/>
      <c r="AX447" s="9"/>
      <c r="AY447" s="9"/>
    </row>
    <row r="448" spans="1:51" ht="12" customHeight="1">
      <c r="A448" s="9"/>
      <c r="B448" s="9"/>
      <c r="C448" s="9"/>
      <c r="D448" s="9"/>
      <c r="E448" s="9"/>
      <c r="F448" s="9"/>
      <c r="G448" s="70"/>
      <c r="H448" s="71"/>
      <c r="I448" s="9"/>
      <c r="J448" s="9"/>
      <c r="K448" s="9"/>
      <c r="L448" s="71"/>
      <c r="M448" s="71"/>
      <c r="N448" s="9"/>
      <c r="O448" s="9"/>
      <c r="P448" s="71"/>
      <c r="Q448" s="71"/>
      <c r="R448" s="9"/>
      <c r="S448" s="72"/>
      <c r="T448" s="72"/>
      <c r="U448" s="72"/>
      <c r="V448" s="9"/>
      <c r="W448" s="9"/>
      <c r="X448" s="9"/>
      <c r="Y448" s="72"/>
      <c r="Z448" s="72"/>
      <c r="AA448" s="9"/>
      <c r="AB448" s="72"/>
      <c r="AC448" s="72"/>
      <c r="AD448" s="72"/>
      <c r="AE448" s="9"/>
      <c r="AF448" s="9"/>
      <c r="AH448" s="9"/>
      <c r="AI448" s="9"/>
      <c r="AJ448" s="9"/>
      <c r="AK448" s="9"/>
      <c r="AL448" s="9"/>
      <c r="AM448" s="9"/>
      <c r="AN448" s="9"/>
      <c r="AO448" s="9"/>
      <c r="AP448" s="9"/>
      <c r="AQ448" s="9"/>
      <c r="AR448" s="9"/>
      <c r="AS448" s="9"/>
      <c r="AT448" s="9"/>
      <c r="AU448" s="9"/>
      <c r="AV448" s="9"/>
      <c r="AW448" s="9"/>
      <c r="AX448" s="9"/>
      <c r="AY448" s="9"/>
    </row>
    <row r="449" spans="1:51" ht="12" customHeight="1">
      <c r="A449" s="9"/>
      <c r="B449" s="9"/>
      <c r="C449" s="9"/>
      <c r="D449" s="9"/>
      <c r="E449" s="9"/>
      <c r="F449" s="9"/>
      <c r="G449" s="70"/>
      <c r="H449" s="71"/>
      <c r="I449" s="9"/>
      <c r="J449" s="9"/>
      <c r="K449" s="9"/>
      <c r="L449" s="71"/>
      <c r="M449" s="71"/>
      <c r="N449" s="9"/>
      <c r="O449" s="9"/>
      <c r="P449" s="71"/>
      <c r="Q449" s="71"/>
      <c r="R449" s="9"/>
      <c r="S449" s="72"/>
      <c r="T449" s="72"/>
      <c r="U449" s="72"/>
      <c r="V449" s="9"/>
      <c r="W449" s="9"/>
      <c r="X449" s="9"/>
      <c r="Y449" s="72"/>
      <c r="Z449" s="72"/>
      <c r="AA449" s="9"/>
      <c r="AB449" s="72"/>
      <c r="AC449" s="72"/>
      <c r="AD449" s="72"/>
      <c r="AE449" s="9"/>
      <c r="AF449" s="9"/>
      <c r="AH449" s="9"/>
      <c r="AI449" s="9"/>
      <c r="AJ449" s="9"/>
      <c r="AK449" s="9"/>
      <c r="AL449" s="9"/>
      <c r="AM449" s="9"/>
      <c r="AN449" s="9"/>
      <c r="AO449" s="9"/>
      <c r="AP449" s="9"/>
      <c r="AQ449" s="9"/>
      <c r="AR449" s="9"/>
      <c r="AS449" s="9"/>
      <c r="AT449" s="9"/>
      <c r="AU449" s="9"/>
      <c r="AV449" s="9"/>
      <c r="AW449" s="9"/>
      <c r="AX449" s="9"/>
      <c r="AY449" s="9"/>
    </row>
    <row r="450" spans="1:51" ht="12" customHeight="1">
      <c r="A450" s="9"/>
      <c r="B450" s="9"/>
      <c r="C450" s="9"/>
      <c r="D450" s="9"/>
      <c r="E450" s="9"/>
      <c r="F450" s="9"/>
      <c r="G450" s="70"/>
      <c r="H450" s="71"/>
      <c r="I450" s="9"/>
      <c r="J450" s="9"/>
      <c r="K450" s="9"/>
      <c r="L450" s="71"/>
      <c r="M450" s="71"/>
      <c r="N450" s="9"/>
      <c r="O450" s="9"/>
      <c r="P450" s="71"/>
      <c r="Q450" s="71"/>
      <c r="R450" s="9"/>
      <c r="S450" s="72"/>
      <c r="T450" s="72"/>
      <c r="U450" s="72"/>
      <c r="V450" s="9"/>
      <c r="W450" s="9"/>
      <c r="X450" s="9"/>
      <c r="Y450" s="72"/>
      <c r="Z450" s="72"/>
      <c r="AA450" s="9"/>
      <c r="AB450" s="72"/>
      <c r="AC450" s="72"/>
      <c r="AD450" s="72"/>
      <c r="AE450" s="9"/>
      <c r="AF450" s="9"/>
      <c r="AH450" s="9"/>
      <c r="AI450" s="9"/>
      <c r="AJ450" s="9"/>
      <c r="AK450" s="9"/>
      <c r="AL450" s="9"/>
      <c r="AM450" s="9"/>
      <c r="AN450" s="9"/>
      <c r="AO450" s="9"/>
      <c r="AP450" s="9"/>
      <c r="AQ450" s="9"/>
      <c r="AR450" s="9"/>
      <c r="AS450" s="9"/>
      <c r="AT450" s="9"/>
      <c r="AU450" s="9"/>
      <c r="AV450" s="9"/>
      <c r="AW450" s="9"/>
      <c r="AX450" s="9"/>
      <c r="AY450" s="9"/>
    </row>
    <row r="451" spans="1:51" ht="12" customHeight="1">
      <c r="A451" s="9"/>
      <c r="B451" s="9"/>
      <c r="C451" s="9"/>
      <c r="D451" s="9"/>
      <c r="E451" s="9"/>
      <c r="F451" s="9"/>
      <c r="G451" s="70"/>
      <c r="H451" s="71"/>
      <c r="I451" s="9"/>
      <c r="J451" s="9"/>
      <c r="K451" s="9"/>
      <c r="L451" s="71"/>
      <c r="M451" s="71"/>
      <c r="N451" s="9"/>
      <c r="O451" s="9"/>
      <c r="P451" s="71"/>
      <c r="Q451" s="71"/>
      <c r="R451" s="9"/>
      <c r="S451" s="72"/>
      <c r="T451" s="72"/>
      <c r="U451" s="72"/>
      <c r="V451" s="9"/>
      <c r="W451" s="9"/>
      <c r="X451" s="9"/>
      <c r="Y451" s="72"/>
      <c r="Z451" s="72"/>
      <c r="AA451" s="9"/>
      <c r="AB451" s="72"/>
      <c r="AC451" s="72"/>
      <c r="AD451" s="72"/>
      <c r="AE451" s="9"/>
      <c r="AF451" s="9"/>
      <c r="AH451" s="9"/>
      <c r="AI451" s="9"/>
      <c r="AJ451" s="9"/>
      <c r="AK451" s="9"/>
      <c r="AL451" s="9"/>
      <c r="AM451" s="9"/>
      <c r="AN451" s="9"/>
      <c r="AO451" s="9"/>
      <c r="AP451" s="9"/>
      <c r="AQ451" s="9"/>
      <c r="AR451" s="9"/>
      <c r="AS451" s="9"/>
      <c r="AT451" s="9"/>
      <c r="AU451" s="9"/>
      <c r="AV451" s="9"/>
      <c r="AW451" s="9"/>
      <c r="AX451" s="9"/>
      <c r="AY451" s="9"/>
    </row>
    <row r="452" spans="1:51" ht="12" customHeight="1">
      <c r="A452" s="9"/>
      <c r="B452" s="9"/>
      <c r="C452" s="9"/>
      <c r="D452" s="9"/>
      <c r="E452" s="9"/>
      <c r="F452" s="9"/>
      <c r="G452" s="70"/>
      <c r="H452" s="71"/>
      <c r="I452" s="9"/>
      <c r="J452" s="9"/>
      <c r="K452" s="9"/>
      <c r="L452" s="71"/>
      <c r="M452" s="71"/>
      <c r="N452" s="9"/>
      <c r="O452" s="9"/>
      <c r="P452" s="71"/>
      <c r="Q452" s="71"/>
      <c r="R452" s="9"/>
      <c r="S452" s="72"/>
      <c r="T452" s="72"/>
      <c r="U452" s="72"/>
      <c r="V452" s="9"/>
      <c r="W452" s="9"/>
      <c r="X452" s="9"/>
      <c r="Y452" s="72"/>
      <c r="Z452" s="72"/>
      <c r="AA452" s="9"/>
      <c r="AB452" s="72"/>
      <c r="AC452" s="72"/>
      <c r="AD452" s="72"/>
      <c r="AE452" s="9"/>
      <c r="AF452" s="9"/>
      <c r="AH452" s="9"/>
      <c r="AI452" s="9"/>
      <c r="AJ452" s="9"/>
      <c r="AK452" s="9"/>
      <c r="AL452" s="9"/>
      <c r="AM452" s="9"/>
      <c r="AN452" s="9"/>
      <c r="AO452" s="9"/>
      <c r="AP452" s="9"/>
      <c r="AQ452" s="9"/>
      <c r="AR452" s="9"/>
      <c r="AS452" s="9"/>
      <c r="AT452" s="9"/>
      <c r="AU452" s="9"/>
      <c r="AV452" s="9"/>
      <c r="AW452" s="9"/>
      <c r="AX452" s="9"/>
      <c r="AY452" s="9"/>
    </row>
    <row r="453" spans="1:51" ht="12" customHeight="1">
      <c r="A453" s="9"/>
      <c r="B453" s="9"/>
      <c r="C453" s="9"/>
      <c r="D453" s="9"/>
      <c r="E453" s="9"/>
      <c r="F453" s="9"/>
      <c r="G453" s="70"/>
      <c r="H453" s="71"/>
      <c r="I453" s="9"/>
      <c r="J453" s="9"/>
      <c r="K453" s="9"/>
      <c r="L453" s="71"/>
      <c r="M453" s="71"/>
      <c r="N453" s="9"/>
      <c r="O453" s="9"/>
      <c r="P453" s="71"/>
      <c r="Q453" s="71"/>
      <c r="R453" s="9"/>
      <c r="S453" s="72"/>
      <c r="T453" s="72"/>
      <c r="U453" s="72"/>
      <c r="V453" s="9"/>
      <c r="W453" s="9"/>
      <c r="X453" s="9"/>
      <c r="Y453" s="72"/>
      <c r="Z453" s="72"/>
      <c r="AA453" s="9"/>
      <c r="AB453" s="72"/>
      <c r="AC453" s="72"/>
      <c r="AD453" s="72"/>
      <c r="AE453" s="9"/>
      <c r="AF453" s="9"/>
      <c r="AH453" s="9"/>
      <c r="AI453" s="9"/>
      <c r="AJ453" s="9"/>
      <c r="AK453" s="9"/>
      <c r="AL453" s="9"/>
      <c r="AM453" s="9"/>
      <c r="AN453" s="9"/>
      <c r="AO453" s="9"/>
      <c r="AP453" s="9"/>
      <c r="AQ453" s="9"/>
      <c r="AR453" s="9"/>
      <c r="AS453" s="9"/>
      <c r="AT453" s="9"/>
      <c r="AU453" s="9"/>
      <c r="AV453" s="9"/>
      <c r="AW453" s="9"/>
      <c r="AX453" s="9"/>
      <c r="AY453" s="9"/>
    </row>
    <row r="454" spans="1:51" ht="12" customHeight="1">
      <c r="A454" s="9"/>
      <c r="B454" s="9"/>
      <c r="C454" s="9"/>
      <c r="D454" s="9"/>
      <c r="E454" s="9"/>
      <c r="F454" s="9"/>
      <c r="G454" s="70"/>
      <c r="H454" s="71"/>
      <c r="I454" s="9"/>
      <c r="J454" s="9"/>
      <c r="K454" s="9"/>
      <c r="L454" s="71"/>
      <c r="M454" s="71"/>
      <c r="N454" s="9"/>
      <c r="O454" s="9"/>
      <c r="P454" s="71"/>
      <c r="Q454" s="71"/>
      <c r="R454" s="9"/>
      <c r="S454" s="72"/>
      <c r="T454" s="72"/>
      <c r="U454" s="72"/>
      <c r="V454" s="9"/>
      <c r="W454" s="9"/>
      <c r="X454" s="9"/>
      <c r="Y454" s="72"/>
      <c r="Z454" s="72"/>
      <c r="AA454" s="9"/>
      <c r="AB454" s="72"/>
      <c r="AC454" s="72"/>
      <c r="AD454" s="72"/>
      <c r="AE454" s="9"/>
      <c r="AF454" s="9"/>
      <c r="AH454" s="9"/>
      <c r="AI454" s="9"/>
      <c r="AJ454" s="9"/>
      <c r="AK454" s="9"/>
      <c r="AL454" s="9"/>
      <c r="AM454" s="9"/>
      <c r="AN454" s="9"/>
      <c r="AO454" s="9"/>
      <c r="AP454" s="9"/>
      <c r="AQ454" s="9"/>
      <c r="AR454" s="9"/>
      <c r="AS454" s="9"/>
      <c r="AT454" s="9"/>
      <c r="AU454" s="9"/>
      <c r="AV454" s="9"/>
      <c r="AW454" s="9"/>
      <c r="AX454" s="9"/>
      <c r="AY454" s="9"/>
    </row>
    <row r="455" spans="1:51" ht="12" customHeight="1">
      <c r="A455" s="9"/>
      <c r="B455" s="9"/>
      <c r="C455" s="9"/>
      <c r="D455" s="9"/>
      <c r="E455" s="9"/>
      <c r="F455" s="9"/>
      <c r="G455" s="70"/>
      <c r="H455" s="71"/>
      <c r="I455" s="9"/>
      <c r="J455" s="9"/>
      <c r="K455" s="9"/>
      <c r="L455" s="71"/>
      <c r="M455" s="71"/>
      <c r="N455" s="9"/>
      <c r="O455" s="9"/>
      <c r="P455" s="71"/>
      <c r="Q455" s="71"/>
      <c r="R455" s="9"/>
      <c r="S455" s="72"/>
      <c r="T455" s="72"/>
      <c r="U455" s="72"/>
      <c r="V455" s="9"/>
      <c r="W455" s="9"/>
      <c r="X455" s="9"/>
      <c r="Y455" s="72"/>
      <c r="Z455" s="72"/>
      <c r="AA455" s="9"/>
      <c r="AB455" s="72"/>
      <c r="AC455" s="72"/>
      <c r="AD455" s="72"/>
      <c r="AE455" s="9"/>
      <c r="AF455" s="9"/>
      <c r="AH455" s="9"/>
      <c r="AI455" s="9"/>
      <c r="AJ455" s="9"/>
      <c r="AK455" s="9"/>
      <c r="AL455" s="9"/>
      <c r="AM455" s="9"/>
      <c r="AN455" s="9"/>
      <c r="AO455" s="9"/>
      <c r="AP455" s="9"/>
      <c r="AQ455" s="9"/>
      <c r="AR455" s="9"/>
      <c r="AS455" s="9"/>
      <c r="AT455" s="9"/>
      <c r="AU455" s="9"/>
      <c r="AV455" s="9"/>
      <c r="AW455" s="9"/>
      <c r="AX455" s="9"/>
      <c r="AY455" s="9"/>
    </row>
    <row r="456" spans="1:51" ht="12" customHeight="1">
      <c r="A456" s="9"/>
      <c r="B456" s="9"/>
      <c r="C456" s="9"/>
      <c r="D456" s="9"/>
      <c r="E456" s="9"/>
      <c r="F456" s="9"/>
      <c r="G456" s="70"/>
      <c r="H456" s="71"/>
      <c r="I456" s="9"/>
      <c r="J456" s="9"/>
      <c r="K456" s="9"/>
      <c r="L456" s="71"/>
      <c r="M456" s="71"/>
      <c r="N456" s="9"/>
      <c r="O456" s="9"/>
      <c r="P456" s="71"/>
      <c r="Q456" s="71"/>
      <c r="R456" s="9"/>
      <c r="S456" s="72"/>
      <c r="T456" s="72"/>
      <c r="U456" s="72"/>
      <c r="V456" s="9"/>
      <c r="W456" s="9"/>
      <c r="X456" s="9"/>
      <c r="Y456" s="72"/>
      <c r="Z456" s="72"/>
      <c r="AA456" s="9"/>
      <c r="AB456" s="72"/>
      <c r="AC456" s="72"/>
      <c r="AD456" s="72"/>
      <c r="AE456" s="9"/>
      <c r="AF456" s="9"/>
      <c r="AH456" s="9"/>
      <c r="AI456" s="9"/>
      <c r="AJ456" s="9"/>
      <c r="AK456" s="9"/>
      <c r="AL456" s="9"/>
      <c r="AM456" s="9"/>
      <c r="AN456" s="9"/>
      <c r="AO456" s="9"/>
      <c r="AP456" s="9"/>
      <c r="AQ456" s="9"/>
      <c r="AR456" s="9"/>
      <c r="AS456" s="9"/>
      <c r="AT456" s="9"/>
      <c r="AU456" s="9"/>
      <c r="AV456" s="9"/>
      <c r="AW456" s="9"/>
      <c r="AX456" s="9"/>
      <c r="AY456" s="9"/>
    </row>
    <row r="457" spans="1:51" ht="12" customHeight="1">
      <c r="A457" s="9"/>
      <c r="B457" s="9"/>
      <c r="C457" s="9"/>
      <c r="D457" s="9"/>
      <c r="E457" s="9"/>
      <c r="F457" s="9"/>
      <c r="G457" s="70"/>
      <c r="H457" s="71"/>
      <c r="I457" s="9"/>
      <c r="J457" s="9"/>
      <c r="K457" s="9"/>
      <c r="L457" s="71"/>
      <c r="M457" s="71"/>
      <c r="N457" s="9"/>
      <c r="O457" s="9"/>
      <c r="P457" s="71"/>
      <c r="Q457" s="71"/>
      <c r="R457" s="9"/>
      <c r="S457" s="72"/>
      <c r="T457" s="72"/>
      <c r="U457" s="72"/>
      <c r="V457" s="9"/>
      <c r="W457" s="9"/>
      <c r="X457" s="9"/>
      <c r="Y457" s="72"/>
      <c r="Z457" s="72"/>
      <c r="AA457" s="9"/>
      <c r="AB457" s="72"/>
      <c r="AC457" s="72"/>
      <c r="AD457" s="72"/>
      <c r="AE457" s="9"/>
      <c r="AF457" s="9"/>
      <c r="AH457" s="9"/>
      <c r="AI457" s="9"/>
      <c r="AJ457" s="9"/>
      <c r="AK457" s="9"/>
      <c r="AL457" s="9"/>
      <c r="AM457" s="9"/>
      <c r="AN457" s="9"/>
      <c r="AO457" s="9"/>
      <c r="AP457" s="9"/>
      <c r="AQ457" s="9"/>
      <c r="AR457" s="9"/>
      <c r="AS457" s="9"/>
      <c r="AT457" s="9"/>
      <c r="AU457" s="9"/>
      <c r="AV457" s="9"/>
      <c r="AW457" s="9"/>
      <c r="AX457" s="9"/>
      <c r="AY457" s="9"/>
    </row>
    <row r="458" spans="1:51" ht="12" customHeight="1">
      <c r="A458" s="9"/>
      <c r="B458" s="9"/>
      <c r="C458" s="9"/>
      <c r="D458" s="9"/>
      <c r="E458" s="9"/>
      <c r="F458" s="9"/>
      <c r="G458" s="70"/>
      <c r="H458" s="71"/>
      <c r="I458" s="9"/>
      <c r="J458" s="9"/>
      <c r="K458" s="9"/>
      <c r="L458" s="71"/>
      <c r="M458" s="71"/>
      <c r="N458" s="9"/>
      <c r="O458" s="9"/>
      <c r="P458" s="71"/>
      <c r="Q458" s="71"/>
      <c r="R458" s="9"/>
      <c r="S458" s="72"/>
      <c r="T458" s="72"/>
      <c r="U458" s="72"/>
      <c r="V458" s="9"/>
      <c r="W458" s="9"/>
      <c r="X458" s="9"/>
      <c r="Y458" s="72"/>
      <c r="Z458" s="72"/>
      <c r="AA458" s="9"/>
      <c r="AB458" s="72"/>
      <c r="AC458" s="72"/>
      <c r="AD458" s="72"/>
      <c r="AE458" s="9"/>
      <c r="AF458" s="9"/>
      <c r="AH458" s="9"/>
      <c r="AI458" s="9"/>
      <c r="AJ458" s="9"/>
      <c r="AK458" s="9"/>
      <c r="AL458" s="9"/>
      <c r="AM458" s="9"/>
      <c r="AN458" s="9"/>
      <c r="AO458" s="9"/>
      <c r="AP458" s="9"/>
      <c r="AQ458" s="9"/>
      <c r="AR458" s="9"/>
      <c r="AS458" s="9"/>
      <c r="AT458" s="9"/>
      <c r="AU458" s="9"/>
      <c r="AV458" s="9"/>
      <c r="AW458" s="9"/>
      <c r="AX458" s="9"/>
      <c r="AY458" s="9"/>
    </row>
    <row r="459" spans="1:51" ht="12" customHeight="1">
      <c r="A459" s="9"/>
      <c r="B459" s="9"/>
      <c r="C459" s="9"/>
      <c r="D459" s="9"/>
      <c r="E459" s="9"/>
      <c r="F459" s="9"/>
      <c r="G459" s="70"/>
      <c r="H459" s="71"/>
      <c r="I459" s="9"/>
      <c r="J459" s="9"/>
      <c r="K459" s="9"/>
      <c r="L459" s="71"/>
      <c r="M459" s="71"/>
      <c r="N459" s="9"/>
      <c r="O459" s="9"/>
      <c r="P459" s="71"/>
      <c r="Q459" s="71"/>
      <c r="R459" s="9"/>
      <c r="S459" s="72"/>
      <c r="T459" s="72"/>
      <c r="U459" s="72"/>
      <c r="V459" s="9"/>
      <c r="W459" s="9"/>
      <c r="X459" s="9"/>
      <c r="Y459" s="72"/>
      <c r="Z459" s="72"/>
      <c r="AA459" s="9"/>
      <c r="AB459" s="72"/>
      <c r="AC459" s="72"/>
      <c r="AD459" s="72"/>
      <c r="AE459" s="9"/>
      <c r="AF459" s="9"/>
      <c r="AH459" s="9"/>
      <c r="AI459" s="9"/>
      <c r="AJ459" s="9"/>
      <c r="AK459" s="9"/>
      <c r="AL459" s="9"/>
      <c r="AM459" s="9"/>
      <c r="AN459" s="9"/>
      <c r="AO459" s="9"/>
      <c r="AP459" s="9"/>
      <c r="AQ459" s="9"/>
      <c r="AR459" s="9"/>
      <c r="AS459" s="9"/>
      <c r="AT459" s="9"/>
      <c r="AU459" s="9"/>
      <c r="AV459" s="9"/>
      <c r="AW459" s="9"/>
      <c r="AX459" s="9"/>
      <c r="AY459" s="9"/>
    </row>
    <row r="460" spans="1:51" ht="12" customHeight="1">
      <c r="A460" s="9"/>
      <c r="B460" s="9"/>
      <c r="C460" s="9"/>
      <c r="D460" s="9"/>
      <c r="E460" s="9"/>
      <c r="F460" s="9"/>
      <c r="G460" s="70"/>
      <c r="H460" s="71"/>
      <c r="I460" s="9"/>
      <c r="J460" s="9"/>
      <c r="K460" s="9"/>
      <c r="L460" s="71"/>
      <c r="M460" s="71"/>
      <c r="N460" s="9"/>
      <c r="O460" s="9"/>
      <c r="P460" s="71"/>
      <c r="Q460" s="71"/>
      <c r="R460" s="9"/>
      <c r="S460" s="72"/>
      <c r="T460" s="72"/>
      <c r="U460" s="72"/>
      <c r="V460" s="9"/>
      <c r="W460" s="9"/>
      <c r="X460" s="9"/>
      <c r="Y460" s="72"/>
      <c r="Z460" s="72"/>
      <c r="AA460" s="9"/>
      <c r="AB460" s="72"/>
      <c r="AC460" s="72"/>
      <c r="AD460" s="72"/>
      <c r="AE460" s="9"/>
      <c r="AF460" s="9"/>
      <c r="AH460" s="9"/>
      <c r="AI460" s="9"/>
      <c r="AJ460" s="9"/>
      <c r="AK460" s="9"/>
      <c r="AL460" s="9"/>
      <c r="AM460" s="9"/>
      <c r="AN460" s="9"/>
      <c r="AO460" s="9"/>
      <c r="AP460" s="9"/>
      <c r="AQ460" s="9"/>
      <c r="AR460" s="9"/>
      <c r="AS460" s="9"/>
      <c r="AT460" s="9"/>
      <c r="AU460" s="9"/>
      <c r="AV460" s="9"/>
      <c r="AW460" s="9"/>
      <c r="AX460" s="9"/>
      <c r="AY460" s="9"/>
    </row>
    <row r="461" spans="1:51" ht="12" customHeight="1">
      <c r="A461" s="9"/>
      <c r="B461" s="9"/>
      <c r="C461" s="9"/>
      <c r="D461" s="9"/>
      <c r="E461" s="9"/>
      <c r="F461" s="9"/>
      <c r="G461" s="70"/>
      <c r="H461" s="71"/>
      <c r="I461" s="9"/>
      <c r="J461" s="9"/>
      <c r="K461" s="9"/>
      <c r="L461" s="71"/>
      <c r="M461" s="71"/>
      <c r="N461" s="9"/>
      <c r="O461" s="9"/>
      <c r="P461" s="71"/>
      <c r="Q461" s="71"/>
      <c r="R461" s="9"/>
      <c r="S461" s="72"/>
      <c r="T461" s="72"/>
      <c r="U461" s="72"/>
      <c r="V461" s="9"/>
      <c r="W461" s="9"/>
      <c r="X461" s="9"/>
      <c r="Y461" s="72"/>
      <c r="Z461" s="72"/>
      <c r="AA461" s="9"/>
      <c r="AB461" s="72"/>
      <c r="AC461" s="72"/>
      <c r="AD461" s="72"/>
      <c r="AE461" s="9"/>
      <c r="AF461" s="9"/>
      <c r="AH461" s="9"/>
      <c r="AI461" s="9"/>
      <c r="AJ461" s="9"/>
      <c r="AK461" s="9"/>
      <c r="AL461" s="9"/>
      <c r="AM461" s="9"/>
      <c r="AN461" s="9"/>
      <c r="AO461" s="9"/>
      <c r="AP461" s="9"/>
      <c r="AQ461" s="9"/>
      <c r="AR461" s="9"/>
      <c r="AS461" s="9"/>
      <c r="AT461" s="9"/>
      <c r="AU461" s="9"/>
      <c r="AV461" s="9"/>
      <c r="AW461" s="9"/>
      <c r="AX461" s="9"/>
      <c r="AY461" s="9"/>
    </row>
    <row r="462" spans="1:51" ht="12" customHeight="1">
      <c r="A462" s="9"/>
      <c r="B462" s="9"/>
      <c r="C462" s="9"/>
      <c r="D462" s="9"/>
      <c r="E462" s="9"/>
      <c r="F462" s="9"/>
      <c r="G462" s="70"/>
      <c r="H462" s="71"/>
      <c r="I462" s="9"/>
      <c r="J462" s="9"/>
      <c r="K462" s="9"/>
      <c r="L462" s="71"/>
      <c r="M462" s="71"/>
      <c r="N462" s="9"/>
      <c r="O462" s="9"/>
      <c r="P462" s="71"/>
      <c r="Q462" s="71"/>
      <c r="R462" s="9"/>
      <c r="S462" s="72"/>
      <c r="T462" s="72"/>
      <c r="U462" s="72"/>
      <c r="V462" s="9"/>
      <c r="W462" s="9"/>
      <c r="X462" s="9"/>
      <c r="Y462" s="72"/>
      <c r="Z462" s="72"/>
      <c r="AA462" s="9"/>
      <c r="AB462" s="72"/>
      <c r="AC462" s="72"/>
      <c r="AD462" s="72"/>
      <c r="AE462" s="9"/>
      <c r="AF462" s="9"/>
      <c r="AH462" s="9"/>
      <c r="AI462" s="9"/>
      <c r="AJ462" s="9"/>
      <c r="AK462" s="9"/>
      <c r="AL462" s="9"/>
      <c r="AM462" s="9"/>
      <c r="AN462" s="9"/>
      <c r="AO462" s="9"/>
      <c r="AP462" s="9"/>
      <c r="AQ462" s="9"/>
      <c r="AR462" s="9"/>
      <c r="AS462" s="9"/>
      <c r="AT462" s="9"/>
      <c r="AU462" s="9"/>
      <c r="AV462" s="9"/>
      <c r="AW462" s="9"/>
      <c r="AX462" s="9"/>
      <c r="AY462" s="9"/>
    </row>
    <row r="463" spans="1:51" ht="12" customHeight="1">
      <c r="A463" s="9"/>
      <c r="B463" s="9"/>
      <c r="C463" s="9"/>
      <c r="D463" s="9"/>
      <c r="E463" s="9"/>
      <c r="F463" s="9"/>
      <c r="G463" s="70"/>
      <c r="H463" s="71"/>
      <c r="I463" s="9"/>
      <c r="J463" s="9"/>
      <c r="K463" s="9"/>
      <c r="L463" s="71"/>
      <c r="M463" s="71"/>
      <c r="N463" s="9"/>
      <c r="O463" s="9"/>
      <c r="P463" s="71"/>
      <c r="Q463" s="71"/>
      <c r="R463" s="9"/>
      <c r="S463" s="72"/>
      <c r="T463" s="72"/>
      <c r="U463" s="72"/>
      <c r="V463" s="9"/>
      <c r="W463" s="9"/>
      <c r="X463" s="9"/>
      <c r="Y463" s="72"/>
      <c r="Z463" s="72"/>
      <c r="AA463" s="9"/>
      <c r="AB463" s="72"/>
      <c r="AC463" s="72"/>
      <c r="AD463" s="72"/>
      <c r="AE463" s="9"/>
      <c r="AF463" s="9"/>
      <c r="AH463" s="9"/>
      <c r="AI463" s="9"/>
      <c r="AJ463" s="9"/>
      <c r="AK463" s="9"/>
      <c r="AL463" s="9"/>
      <c r="AM463" s="9"/>
      <c r="AN463" s="9"/>
      <c r="AO463" s="9"/>
      <c r="AP463" s="9"/>
      <c r="AQ463" s="9"/>
      <c r="AR463" s="9"/>
      <c r="AS463" s="9"/>
      <c r="AT463" s="9"/>
      <c r="AU463" s="9"/>
      <c r="AV463" s="9"/>
      <c r="AW463" s="9"/>
      <c r="AX463" s="9"/>
      <c r="AY463" s="9"/>
    </row>
    <row r="464" spans="1:51" ht="12" customHeight="1">
      <c r="A464" s="9"/>
      <c r="B464" s="9"/>
      <c r="C464" s="9"/>
      <c r="D464" s="9"/>
      <c r="E464" s="9"/>
      <c r="F464" s="9"/>
      <c r="G464" s="70"/>
      <c r="H464" s="71"/>
      <c r="I464" s="9"/>
      <c r="J464" s="9"/>
      <c r="K464" s="9"/>
      <c r="L464" s="71"/>
      <c r="M464" s="71"/>
      <c r="N464" s="9"/>
      <c r="O464" s="9"/>
      <c r="P464" s="71"/>
      <c r="Q464" s="71"/>
      <c r="R464" s="9"/>
      <c r="S464" s="72"/>
      <c r="T464" s="72"/>
      <c r="U464" s="72"/>
      <c r="V464" s="9"/>
      <c r="W464" s="9"/>
      <c r="X464" s="9"/>
      <c r="Y464" s="72"/>
      <c r="Z464" s="72"/>
      <c r="AA464" s="9"/>
      <c r="AB464" s="72"/>
      <c r="AC464" s="72"/>
      <c r="AD464" s="72"/>
      <c r="AE464" s="9"/>
      <c r="AF464" s="9"/>
      <c r="AH464" s="9"/>
      <c r="AI464" s="9"/>
      <c r="AJ464" s="9"/>
      <c r="AK464" s="9"/>
      <c r="AL464" s="9"/>
      <c r="AM464" s="9"/>
      <c r="AN464" s="9"/>
      <c r="AO464" s="9"/>
      <c r="AP464" s="9"/>
      <c r="AQ464" s="9"/>
      <c r="AR464" s="9"/>
      <c r="AS464" s="9"/>
      <c r="AT464" s="9"/>
      <c r="AU464" s="9"/>
      <c r="AV464" s="9"/>
      <c r="AW464" s="9"/>
      <c r="AX464" s="9"/>
      <c r="AY464" s="9"/>
    </row>
    <row r="465" spans="1:51" ht="12" customHeight="1">
      <c r="A465" s="9"/>
      <c r="B465" s="9"/>
      <c r="C465" s="9"/>
      <c r="D465" s="9"/>
      <c r="E465" s="9"/>
      <c r="F465" s="9"/>
      <c r="G465" s="70"/>
      <c r="H465" s="71"/>
      <c r="I465" s="9"/>
      <c r="J465" s="9"/>
      <c r="K465" s="9"/>
      <c r="L465" s="71"/>
      <c r="M465" s="71"/>
      <c r="N465" s="9"/>
      <c r="O465" s="9"/>
      <c r="P465" s="71"/>
      <c r="Q465" s="71"/>
      <c r="R465" s="9"/>
      <c r="S465" s="72"/>
      <c r="T465" s="72"/>
      <c r="U465" s="72"/>
      <c r="V465" s="9"/>
      <c r="W465" s="9"/>
      <c r="X465" s="9"/>
      <c r="Y465" s="72"/>
      <c r="Z465" s="72"/>
      <c r="AA465" s="9"/>
      <c r="AB465" s="72"/>
      <c r="AC465" s="72"/>
      <c r="AD465" s="72"/>
      <c r="AE465" s="9"/>
      <c r="AF465" s="9"/>
      <c r="AH465" s="9"/>
      <c r="AI465" s="9"/>
      <c r="AJ465" s="9"/>
      <c r="AK465" s="9"/>
      <c r="AL465" s="9"/>
      <c r="AM465" s="9"/>
      <c r="AN465" s="9"/>
      <c r="AO465" s="9"/>
      <c r="AP465" s="9"/>
      <c r="AQ465" s="9"/>
      <c r="AR465" s="9"/>
      <c r="AS465" s="9"/>
      <c r="AT465" s="9"/>
      <c r="AU465" s="9"/>
      <c r="AV465" s="9"/>
      <c r="AW465" s="9"/>
      <c r="AX465" s="9"/>
      <c r="AY465" s="9"/>
    </row>
    <row r="466" spans="1:51" ht="12" customHeight="1">
      <c r="A466" s="9"/>
      <c r="B466" s="9"/>
      <c r="C466" s="9"/>
      <c r="D466" s="9"/>
      <c r="E466" s="9"/>
      <c r="F466" s="9"/>
      <c r="G466" s="70"/>
      <c r="H466" s="71"/>
      <c r="I466" s="9"/>
      <c r="J466" s="9"/>
      <c r="K466" s="9"/>
      <c r="L466" s="71"/>
      <c r="M466" s="71"/>
      <c r="N466" s="9"/>
      <c r="O466" s="9"/>
      <c r="P466" s="71"/>
      <c r="Q466" s="71"/>
      <c r="R466" s="9"/>
      <c r="S466" s="72"/>
      <c r="T466" s="72"/>
      <c r="U466" s="72"/>
      <c r="V466" s="9"/>
      <c r="W466" s="9"/>
      <c r="X466" s="9"/>
      <c r="Y466" s="72"/>
      <c r="Z466" s="72"/>
      <c r="AA466" s="9"/>
      <c r="AB466" s="72"/>
      <c r="AC466" s="72"/>
      <c r="AD466" s="72"/>
      <c r="AE466" s="9"/>
      <c r="AF466" s="9"/>
      <c r="AH466" s="9"/>
      <c r="AI466" s="9"/>
      <c r="AJ466" s="9"/>
      <c r="AK466" s="9"/>
      <c r="AL466" s="9"/>
      <c r="AM466" s="9"/>
      <c r="AN466" s="9"/>
      <c r="AO466" s="9"/>
      <c r="AP466" s="9"/>
      <c r="AQ466" s="9"/>
      <c r="AR466" s="9"/>
      <c r="AS466" s="9"/>
      <c r="AT466" s="9"/>
      <c r="AU466" s="9"/>
      <c r="AV466" s="9"/>
      <c r="AW466" s="9"/>
      <c r="AX466" s="9"/>
      <c r="AY466" s="9"/>
    </row>
    <row r="467" spans="1:51" ht="12" customHeight="1">
      <c r="A467" s="9"/>
      <c r="B467" s="9"/>
      <c r="C467" s="9"/>
      <c r="D467" s="9"/>
      <c r="E467" s="9"/>
      <c r="F467" s="9"/>
      <c r="G467" s="70"/>
      <c r="H467" s="71"/>
      <c r="I467" s="9"/>
      <c r="J467" s="9"/>
      <c r="K467" s="9"/>
      <c r="L467" s="71"/>
      <c r="M467" s="71"/>
      <c r="N467" s="9"/>
      <c r="O467" s="9"/>
      <c r="P467" s="71"/>
      <c r="Q467" s="71"/>
      <c r="R467" s="9"/>
      <c r="S467" s="72"/>
      <c r="T467" s="72"/>
      <c r="U467" s="72"/>
      <c r="V467" s="9"/>
      <c r="W467" s="9"/>
      <c r="X467" s="9"/>
      <c r="Y467" s="72"/>
      <c r="Z467" s="72"/>
      <c r="AA467" s="9"/>
      <c r="AB467" s="72"/>
      <c r="AC467" s="72"/>
      <c r="AD467" s="72"/>
      <c r="AE467" s="9"/>
      <c r="AF467" s="9"/>
      <c r="AH467" s="9"/>
      <c r="AI467" s="9"/>
      <c r="AJ467" s="9"/>
      <c r="AK467" s="9"/>
      <c r="AL467" s="9"/>
      <c r="AM467" s="9"/>
      <c r="AN467" s="9"/>
      <c r="AO467" s="9"/>
      <c r="AP467" s="9"/>
      <c r="AQ467" s="9"/>
      <c r="AR467" s="9"/>
      <c r="AS467" s="9"/>
      <c r="AT467" s="9"/>
      <c r="AU467" s="9"/>
      <c r="AV467" s="9"/>
      <c r="AW467" s="9"/>
      <c r="AX467" s="9"/>
      <c r="AY467" s="9"/>
    </row>
    <row r="468" spans="1:51" ht="12" customHeight="1">
      <c r="A468" s="9"/>
      <c r="B468" s="9"/>
      <c r="C468" s="9"/>
      <c r="D468" s="9"/>
      <c r="E468" s="9"/>
      <c r="F468" s="9"/>
      <c r="G468" s="70"/>
      <c r="H468" s="71"/>
      <c r="I468" s="9"/>
      <c r="J468" s="9"/>
      <c r="K468" s="9"/>
      <c r="L468" s="71"/>
      <c r="M468" s="71"/>
      <c r="N468" s="9"/>
      <c r="O468" s="9"/>
      <c r="P468" s="71"/>
      <c r="Q468" s="71"/>
      <c r="R468" s="9"/>
      <c r="S468" s="72"/>
      <c r="T468" s="72"/>
      <c r="U468" s="72"/>
      <c r="V468" s="9"/>
      <c r="W468" s="9"/>
      <c r="X468" s="9"/>
      <c r="Y468" s="72"/>
      <c r="Z468" s="72"/>
      <c r="AA468" s="9"/>
      <c r="AB468" s="72"/>
      <c r="AC468" s="72"/>
      <c r="AD468" s="72"/>
      <c r="AE468" s="9"/>
      <c r="AF468" s="9"/>
      <c r="AH468" s="9"/>
      <c r="AI468" s="9"/>
      <c r="AJ468" s="9"/>
      <c r="AK468" s="9"/>
      <c r="AL468" s="9"/>
      <c r="AM468" s="9"/>
      <c r="AN468" s="9"/>
      <c r="AO468" s="9"/>
      <c r="AP468" s="9"/>
      <c r="AQ468" s="9"/>
      <c r="AR468" s="9"/>
      <c r="AS468" s="9"/>
      <c r="AT468" s="9"/>
      <c r="AU468" s="9"/>
      <c r="AV468" s="9"/>
      <c r="AW468" s="9"/>
      <c r="AX468" s="9"/>
      <c r="AY468" s="9"/>
    </row>
    <row r="469" spans="1:51" ht="12" customHeight="1">
      <c r="A469" s="9"/>
      <c r="B469" s="9"/>
      <c r="C469" s="9"/>
      <c r="D469" s="9"/>
      <c r="E469" s="9"/>
      <c r="F469" s="9"/>
      <c r="G469" s="70"/>
      <c r="H469" s="71"/>
      <c r="I469" s="9"/>
      <c r="J469" s="9"/>
      <c r="K469" s="9"/>
      <c r="L469" s="71"/>
      <c r="M469" s="71"/>
      <c r="N469" s="9"/>
      <c r="O469" s="9"/>
      <c r="P469" s="71"/>
      <c r="Q469" s="71"/>
      <c r="R469" s="9"/>
      <c r="S469" s="72"/>
      <c r="T469" s="72"/>
      <c r="U469" s="72"/>
      <c r="V469" s="9"/>
      <c r="W469" s="9"/>
      <c r="X469" s="9"/>
      <c r="Y469" s="72"/>
      <c r="Z469" s="72"/>
      <c r="AA469" s="9"/>
      <c r="AB469" s="72"/>
      <c r="AC469" s="72"/>
      <c r="AD469" s="72"/>
      <c r="AE469" s="9"/>
      <c r="AF469" s="9"/>
      <c r="AH469" s="9"/>
      <c r="AI469" s="9"/>
      <c r="AJ469" s="9"/>
      <c r="AK469" s="9"/>
      <c r="AL469" s="9"/>
      <c r="AM469" s="9"/>
      <c r="AN469" s="9"/>
      <c r="AO469" s="9"/>
      <c r="AP469" s="9"/>
      <c r="AQ469" s="9"/>
      <c r="AR469" s="9"/>
      <c r="AS469" s="9"/>
      <c r="AT469" s="9"/>
      <c r="AU469" s="9"/>
      <c r="AV469" s="9"/>
      <c r="AW469" s="9"/>
      <c r="AX469" s="9"/>
      <c r="AY469" s="9"/>
    </row>
    <row r="470" spans="1:51" ht="12" customHeight="1">
      <c r="A470" s="9"/>
      <c r="B470" s="9"/>
      <c r="C470" s="9"/>
      <c r="D470" s="9"/>
      <c r="E470" s="9"/>
      <c r="F470" s="9"/>
      <c r="G470" s="70"/>
      <c r="H470" s="71"/>
      <c r="I470" s="9"/>
      <c r="J470" s="9"/>
      <c r="K470" s="9"/>
      <c r="L470" s="71"/>
      <c r="M470" s="71"/>
      <c r="N470" s="9"/>
      <c r="O470" s="9"/>
      <c r="P470" s="71"/>
      <c r="Q470" s="71"/>
      <c r="R470" s="9"/>
      <c r="S470" s="72"/>
      <c r="T470" s="72"/>
      <c r="U470" s="72"/>
      <c r="V470" s="9"/>
      <c r="W470" s="9"/>
      <c r="X470" s="9"/>
      <c r="Y470" s="72"/>
      <c r="Z470" s="72"/>
      <c r="AA470" s="9"/>
      <c r="AB470" s="72"/>
      <c r="AC470" s="72"/>
      <c r="AD470" s="72"/>
      <c r="AE470" s="9"/>
      <c r="AF470" s="9"/>
      <c r="AH470" s="9"/>
      <c r="AI470" s="9"/>
      <c r="AJ470" s="9"/>
      <c r="AK470" s="9"/>
      <c r="AL470" s="9"/>
      <c r="AM470" s="9"/>
      <c r="AN470" s="9"/>
      <c r="AO470" s="9"/>
      <c r="AP470" s="9"/>
      <c r="AQ470" s="9"/>
      <c r="AR470" s="9"/>
      <c r="AS470" s="9"/>
      <c r="AT470" s="9"/>
      <c r="AU470" s="9"/>
      <c r="AV470" s="9"/>
      <c r="AW470" s="9"/>
      <c r="AX470" s="9"/>
      <c r="AY470" s="9"/>
    </row>
    <row r="471" spans="1:51" ht="12" customHeight="1">
      <c r="A471" s="9"/>
      <c r="B471" s="9"/>
      <c r="C471" s="9"/>
      <c r="D471" s="9"/>
      <c r="E471" s="9"/>
      <c r="F471" s="9"/>
      <c r="G471" s="70"/>
      <c r="H471" s="71"/>
      <c r="I471" s="9"/>
      <c r="J471" s="9"/>
      <c r="K471" s="9"/>
      <c r="L471" s="71"/>
      <c r="M471" s="71"/>
      <c r="N471" s="9"/>
      <c r="O471" s="9"/>
      <c r="P471" s="71"/>
      <c r="Q471" s="71"/>
      <c r="R471" s="9"/>
      <c r="S471" s="72"/>
      <c r="T471" s="72"/>
      <c r="U471" s="72"/>
      <c r="V471" s="9"/>
      <c r="W471" s="9"/>
      <c r="X471" s="9"/>
      <c r="Y471" s="72"/>
      <c r="Z471" s="72"/>
      <c r="AA471" s="9"/>
      <c r="AB471" s="72"/>
      <c r="AC471" s="72"/>
      <c r="AD471" s="72"/>
      <c r="AE471" s="9"/>
      <c r="AF471" s="9"/>
      <c r="AH471" s="9"/>
      <c r="AI471" s="9"/>
      <c r="AJ471" s="9"/>
      <c r="AK471" s="9"/>
      <c r="AL471" s="9"/>
      <c r="AM471" s="9"/>
      <c r="AN471" s="9"/>
      <c r="AO471" s="9"/>
      <c r="AP471" s="9"/>
      <c r="AQ471" s="9"/>
      <c r="AR471" s="9"/>
      <c r="AS471" s="9"/>
      <c r="AT471" s="9"/>
      <c r="AU471" s="9"/>
      <c r="AV471" s="9"/>
      <c r="AW471" s="9"/>
      <c r="AX471" s="9"/>
      <c r="AY471" s="9"/>
    </row>
    <row r="472" spans="1:51" ht="12" customHeight="1">
      <c r="A472" s="9"/>
      <c r="B472" s="9"/>
      <c r="C472" s="9"/>
      <c r="D472" s="9"/>
      <c r="E472" s="9"/>
      <c r="F472" s="9"/>
      <c r="G472" s="70"/>
      <c r="H472" s="71"/>
      <c r="I472" s="9"/>
      <c r="J472" s="9"/>
      <c r="K472" s="9"/>
      <c r="L472" s="71"/>
      <c r="M472" s="71"/>
      <c r="N472" s="9"/>
      <c r="O472" s="9"/>
      <c r="P472" s="71"/>
      <c r="Q472" s="71"/>
      <c r="R472" s="9"/>
      <c r="S472" s="72"/>
      <c r="T472" s="72"/>
      <c r="U472" s="72"/>
      <c r="V472" s="9"/>
      <c r="W472" s="9"/>
      <c r="X472" s="9"/>
      <c r="Y472" s="72"/>
      <c r="Z472" s="72"/>
      <c r="AA472" s="9"/>
      <c r="AB472" s="72"/>
      <c r="AC472" s="72"/>
      <c r="AD472" s="72"/>
      <c r="AE472" s="9"/>
      <c r="AF472" s="9"/>
      <c r="AH472" s="9"/>
      <c r="AI472" s="9"/>
      <c r="AJ472" s="9"/>
      <c r="AK472" s="9"/>
      <c r="AL472" s="9"/>
      <c r="AM472" s="9"/>
      <c r="AN472" s="9"/>
      <c r="AO472" s="9"/>
      <c r="AP472" s="9"/>
      <c r="AQ472" s="9"/>
      <c r="AR472" s="9"/>
      <c r="AS472" s="9"/>
      <c r="AT472" s="9"/>
      <c r="AU472" s="9"/>
      <c r="AV472" s="9"/>
      <c r="AW472" s="9"/>
      <c r="AX472" s="9"/>
      <c r="AY472" s="9"/>
    </row>
    <row r="473" spans="1:51" ht="12" customHeight="1">
      <c r="A473" s="9"/>
      <c r="B473" s="9"/>
      <c r="C473" s="9"/>
      <c r="D473" s="9"/>
      <c r="E473" s="9"/>
      <c r="F473" s="9"/>
      <c r="G473" s="70"/>
      <c r="H473" s="71"/>
      <c r="I473" s="9"/>
      <c r="J473" s="9"/>
      <c r="K473" s="9"/>
      <c r="L473" s="71"/>
      <c r="M473" s="71"/>
      <c r="N473" s="9"/>
      <c r="O473" s="9"/>
      <c r="P473" s="71"/>
      <c r="Q473" s="71"/>
      <c r="R473" s="9"/>
      <c r="S473" s="72"/>
      <c r="T473" s="72"/>
      <c r="U473" s="72"/>
      <c r="V473" s="9"/>
      <c r="W473" s="9"/>
      <c r="X473" s="9"/>
      <c r="Y473" s="72"/>
      <c r="Z473" s="72"/>
      <c r="AA473" s="9"/>
      <c r="AB473" s="72"/>
      <c r="AC473" s="72"/>
      <c r="AD473" s="72"/>
      <c r="AE473" s="9"/>
      <c r="AF473" s="9"/>
      <c r="AH473" s="9"/>
      <c r="AI473" s="9"/>
      <c r="AJ473" s="9"/>
      <c r="AK473" s="9"/>
      <c r="AL473" s="9"/>
      <c r="AM473" s="9"/>
      <c r="AN473" s="9"/>
      <c r="AO473" s="9"/>
      <c r="AP473" s="9"/>
      <c r="AQ473" s="9"/>
      <c r="AR473" s="9"/>
      <c r="AS473" s="9"/>
      <c r="AT473" s="9"/>
      <c r="AU473" s="9"/>
      <c r="AV473" s="9"/>
      <c r="AW473" s="9"/>
      <c r="AX473" s="9"/>
      <c r="AY473" s="9"/>
    </row>
    <row r="474" spans="1:51" ht="12" customHeight="1">
      <c r="A474" s="9"/>
      <c r="B474" s="9"/>
      <c r="C474" s="9"/>
      <c r="D474" s="9"/>
      <c r="E474" s="9"/>
      <c r="F474" s="9"/>
      <c r="G474" s="70"/>
      <c r="H474" s="71"/>
      <c r="I474" s="9"/>
      <c r="J474" s="9"/>
      <c r="K474" s="9"/>
      <c r="L474" s="71"/>
      <c r="M474" s="71"/>
      <c r="N474" s="9"/>
      <c r="O474" s="9"/>
      <c r="P474" s="71"/>
      <c r="Q474" s="71"/>
      <c r="R474" s="9"/>
      <c r="S474" s="72"/>
      <c r="T474" s="72"/>
      <c r="U474" s="72"/>
      <c r="V474" s="9"/>
      <c r="W474" s="9"/>
      <c r="X474" s="9"/>
      <c r="Y474" s="72"/>
      <c r="Z474" s="72"/>
      <c r="AA474" s="9"/>
      <c r="AB474" s="72"/>
      <c r="AC474" s="72"/>
      <c r="AD474" s="72"/>
      <c r="AE474" s="9"/>
      <c r="AF474" s="9"/>
      <c r="AH474" s="9"/>
      <c r="AI474" s="9"/>
      <c r="AJ474" s="9"/>
      <c r="AK474" s="9"/>
      <c r="AL474" s="9"/>
      <c r="AM474" s="9"/>
      <c r="AN474" s="9"/>
      <c r="AO474" s="9"/>
      <c r="AP474" s="9"/>
      <c r="AQ474" s="9"/>
      <c r="AR474" s="9"/>
      <c r="AS474" s="9"/>
      <c r="AT474" s="9"/>
      <c r="AU474" s="9"/>
      <c r="AV474" s="9"/>
      <c r="AW474" s="9"/>
      <c r="AX474" s="9"/>
      <c r="AY474" s="9"/>
    </row>
    <row r="475" spans="1:51" ht="12" customHeight="1">
      <c r="A475" s="9"/>
      <c r="B475" s="9"/>
      <c r="C475" s="9"/>
      <c r="D475" s="9"/>
      <c r="E475" s="9"/>
      <c r="F475" s="9"/>
      <c r="G475" s="70"/>
      <c r="H475" s="71"/>
      <c r="I475" s="9"/>
      <c r="J475" s="9"/>
      <c r="K475" s="9"/>
      <c r="L475" s="71"/>
      <c r="M475" s="71"/>
      <c r="N475" s="9"/>
      <c r="O475" s="9"/>
      <c r="P475" s="71"/>
      <c r="Q475" s="71"/>
      <c r="R475" s="9"/>
      <c r="S475" s="72"/>
      <c r="T475" s="72"/>
      <c r="U475" s="72"/>
      <c r="V475" s="9"/>
      <c r="W475" s="9"/>
      <c r="X475" s="9"/>
      <c r="Y475" s="72"/>
      <c r="Z475" s="72"/>
      <c r="AA475" s="9"/>
      <c r="AB475" s="72"/>
      <c r="AC475" s="72"/>
      <c r="AD475" s="72"/>
      <c r="AE475" s="9"/>
      <c r="AF475" s="9"/>
      <c r="AH475" s="9"/>
      <c r="AI475" s="9"/>
      <c r="AJ475" s="9"/>
      <c r="AK475" s="9"/>
      <c r="AL475" s="9"/>
      <c r="AM475" s="9"/>
      <c r="AN475" s="9"/>
      <c r="AO475" s="9"/>
      <c r="AP475" s="9"/>
      <c r="AQ475" s="9"/>
      <c r="AR475" s="9"/>
      <c r="AS475" s="9"/>
      <c r="AT475" s="9"/>
      <c r="AU475" s="9"/>
      <c r="AV475" s="9"/>
      <c r="AW475" s="9"/>
      <c r="AX475" s="9"/>
      <c r="AY475" s="9"/>
    </row>
    <row r="476" spans="1:51" ht="12" customHeight="1">
      <c r="A476" s="9"/>
      <c r="B476" s="9"/>
      <c r="C476" s="9"/>
      <c r="D476" s="9"/>
      <c r="E476" s="9"/>
      <c r="F476" s="9"/>
      <c r="G476" s="70"/>
      <c r="H476" s="71"/>
      <c r="I476" s="9"/>
      <c r="J476" s="9"/>
      <c r="K476" s="9"/>
      <c r="L476" s="71"/>
      <c r="M476" s="71"/>
      <c r="N476" s="9"/>
      <c r="O476" s="9"/>
      <c r="P476" s="71"/>
      <c r="Q476" s="71"/>
      <c r="R476" s="9"/>
      <c r="S476" s="72"/>
      <c r="T476" s="72"/>
      <c r="U476" s="72"/>
      <c r="V476" s="9"/>
      <c r="W476" s="9"/>
      <c r="X476" s="9"/>
      <c r="Y476" s="72"/>
      <c r="Z476" s="72"/>
      <c r="AA476" s="9"/>
      <c r="AB476" s="72"/>
      <c r="AC476" s="72"/>
      <c r="AD476" s="72"/>
      <c r="AE476" s="9"/>
      <c r="AF476" s="9"/>
      <c r="AH476" s="9"/>
      <c r="AI476" s="9"/>
      <c r="AJ476" s="9"/>
      <c r="AK476" s="9"/>
      <c r="AL476" s="9"/>
      <c r="AM476" s="9"/>
      <c r="AN476" s="9"/>
      <c r="AO476" s="9"/>
      <c r="AP476" s="9"/>
      <c r="AQ476" s="9"/>
      <c r="AR476" s="9"/>
      <c r="AS476" s="9"/>
      <c r="AT476" s="9"/>
      <c r="AU476" s="9"/>
      <c r="AV476" s="9"/>
      <c r="AW476" s="9"/>
      <c r="AX476" s="9"/>
      <c r="AY476" s="9"/>
    </row>
    <row r="477" spans="1:51" ht="12" customHeight="1">
      <c r="A477" s="9"/>
      <c r="B477" s="9"/>
      <c r="C477" s="9"/>
      <c r="D477" s="9"/>
      <c r="E477" s="9"/>
      <c r="F477" s="9"/>
      <c r="G477" s="70"/>
      <c r="H477" s="71"/>
      <c r="I477" s="9"/>
      <c r="J477" s="9"/>
      <c r="K477" s="9"/>
      <c r="L477" s="71"/>
      <c r="M477" s="71"/>
      <c r="N477" s="9"/>
      <c r="O477" s="9"/>
      <c r="P477" s="71"/>
      <c r="Q477" s="71"/>
      <c r="R477" s="9"/>
      <c r="S477" s="72"/>
      <c r="T477" s="72"/>
      <c r="U477" s="72"/>
      <c r="V477" s="9"/>
      <c r="W477" s="9"/>
      <c r="X477" s="9"/>
      <c r="Y477" s="72"/>
      <c r="Z477" s="72"/>
      <c r="AA477" s="9"/>
      <c r="AB477" s="72"/>
      <c r="AC477" s="72"/>
      <c r="AD477" s="72"/>
      <c r="AE477" s="9"/>
      <c r="AF477" s="9"/>
      <c r="AH477" s="9"/>
      <c r="AI477" s="9"/>
      <c r="AJ477" s="9"/>
      <c r="AK477" s="9"/>
      <c r="AL477" s="9"/>
      <c r="AM477" s="9"/>
      <c r="AN477" s="9"/>
      <c r="AO477" s="9"/>
      <c r="AP477" s="9"/>
      <c r="AQ477" s="9"/>
      <c r="AR477" s="9"/>
      <c r="AS477" s="9"/>
      <c r="AT477" s="9"/>
      <c r="AU477" s="9"/>
      <c r="AV477" s="9"/>
      <c r="AW477" s="9"/>
      <c r="AX477" s="9"/>
      <c r="AY477" s="9"/>
    </row>
    <row r="478" spans="1:51" ht="12" customHeight="1">
      <c r="A478" s="9"/>
      <c r="B478" s="9"/>
      <c r="C478" s="9"/>
      <c r="D478" s="9"/>
      <c r="E478" s="9"/>
      <c r="F478" s="9"/>
      <c r="G478" s="70"/>
      <c r="H478" s="71"/>
      <c r="I478" s="9"/>
      <c r="J478" s="9"/>
      <c r="K478" s="9"/>
      <c r="L478" s="71"/>
      <c r="M478" s="71"/>
      <c r="N478" s="9"/>
      <c r="O478" s="9"/>
      <c r="P478" s="71"/>
      <c r="Q478" s="71"/>
      <c r="R478" s="9"/>
      <c r="S478" s="72"/>
      <c r="T478" s="72"/>
      <c r="U478" s="72"/>
      <c r="V478" s="9"/>
      <c r="W478" s="9"/>
      <c r="X478" s="9"/>
      <c r="Y478" s="72"/>
      <c r="Z478" s="72"/>
      <c r="AA478" s="9"/>
      <c r="AB478" s="72"/>
      <c r="AC478" s="72"/>
      <c r="AD478" s="72"/>
      <c r="AE478" s="9"/>
      <c r="AF478" s="9"/>
      <c r="AH478" s="9"/>
      <c r="AI478" s="9"/>
      <c r="AJ478" s="9"/>
      <c r="AK478" s="9"/>
      <c r="AL478" s="9"/>
      <c r="AM478" s="9"/>
      <c r="AN478" s="9"/>
      <c r="AO478" s="9"/>
      <c r="AP478" s="9"/>
      <c r="AQ478" s="9"/>
      <c r="AR478" s="9"/>
      <c r="AS478" s="9"/>
      <c r="AT478" s="9"/>
      <c r="AU478" s="9"/>
      <c r="AV478" s="9"/>
      <c r="AW478" s="9"/>
      <c r="AX478" s="9"/>
      <c r="AY478" s="9"/>
    </row>
    <row r="479" spans="1:51" ht="12" customHeight="1">
      <c r="A479" s="9"/>
      <c r="B479" s="9"/>
      <c r="C479" s="9"/>
      <c r="D479" s="9"/>
      <c r="E479" s="9"/>
      <c r="F479" s="9"/>
      <c r="G479" s="70"/>
      <c r="H479" s="71"/>
      <c r="I479" s="9"/>
      <c r="J479" s="9"/>
      <c r="K479" s="9"/>
      <c r="L479" s="71"/>
      <c r="M479" s="71"/>
      <c r="N479" s="9"/>
      <c r="O479" s="9"/>
      <c r="P479" s="71"/>
      <c r="Q479" s="71"/>
      <c r="R479" s="9"/>
      <c r="S479" s="72"/>
      <c r="T479" s="72"/>
      <c r="U479" s="72"/>
      <c r="V479" s="9"/>
      <c r="W479" s="9"/>
      <c r="X479" s="9"/>
      <c r="Y479" s="72"/>
      <c r="Z479" s="72"/>
      <c r="AA479" s="9"/>
      <c r="AB479" s="72"/>
      <c r="AC479" s="72"/>
      <c r="AD479" s="72"/>
      <c r="AE479" s="9"/>
      <c r="AF479" s="9"/>
      <c r="AH479" s="9"/>
      <c r="AI479" s="9"/>
      <c r="AJ479" s="9"/>
      <c r="AK479" s="9"/>
      <c r="AL479" s="9"/>
      <c r="AM479" s="9"/>
      <c r="AN479" s="9"/>
      <c r="AO479" s="9"/>
      <c r="AP479" s="9"/>
      <c r="AQ479" s="9"/>
      <c r="AR479" s="9"/>
      <c r="AS479" s="9"/>
      <c r="AT479" s="9"/>
      <c r="AU479" s="9"/>
      <c r="AV479" s="9"/>
      <c r="AW479" s="9"/>
      <c r="AX479" s="9"/>
      <c r="AY479" s="9"/>
    </row>
    <row r="480" spans="1:51" ht="12" customHeight="1">
      <c r="A480" s="9"/>
      <c r="B480" s="9"/>
      <c r="C480" s="9"/>
      <c r="D480" s="9"/>
      <c r="E480" s="9"/>
      <c r="F480" s="9"/>
      <c r="G480" s="70"/>
      <c r="H480" s="71"/>
      <c r="I480" s="9"/>
      <c r="J480" s="9"/>
      <c r="K480" s="9"/>
      <c r="L480" s="71"/>
      <c r="M480" s="71"/>
      <c r="N480" s="9"/>
      <c r="O480" s="9"/>
      <c r="P480" s="71"/>
      <c r="Q480" s="71"/>
      <c r="R480" s="9"/>
      <c r="S480" s="72"/>
      <c r="T480" s="72"/>
      <c r="U480" s="72"/>
      <c r="V480" s="9"/>
      <c r="W480" s="9"/>
      <c r="X480" s="9"/>
      <c r="Y480" s="72"/>
      <c r="Z480" s="72"/>
      <c r="AA480" s="9"/>
      <c r="AB480" s="72"/>
      <c r="AC480" s="72"/>
      <c r="AD480" s="72"/>
      <c r="AE480" s="9"/>
      <c r="AF480" s="9"/>
      <c r="AH480" s="9"/>
      <c r="AI480" s="9"/>
      <c r="AJ480" s="9"/>
      <c r="AK480" s="9"/>
      <c r="AL480" s="9"/>
      <c r="AM480" s="9"/>
      <c r="AN480" s="9"/>
      <c r="AO480" s="9"/>
      <c r="AP480" s="9"/>
      <c r="AQ480" s="9"/>
      <c r="AR480" s="9"/>
      <c r="AS480" s="9"/>
      <c r="AT480" s="9"/>
      <c r="AU480" s="9"/>
      <c r="AV480" s="9"/>
      <c r="AW480" s="9"/>
      <c r="AX480" s="9"/>
      <c r="AY480" s="9"/>
    </row>
    <row r="481" spans="1:51" ht="12" customHeight="1">
      <c r="A481" s="9"/>
      <c r="B481" s="9"/>
      <c r="C481" s="9"/>
      <c r="D481" s="9"/>
      <c r="E481" s="9"/>
      <c r="F481" s="9"/>
      <c r="G481" s="70"/>
      <c r="H481" s="71"/>
      <c r="I481" s="9"/>
      <c r="J481" s="9"/>
      <c r="K481" s="9"/>
      <c r="L481" s="71"/>
      <c r="M481" s="71"/>
      <c r="N481" s="9"/>
      <c r="O481" s="9"/>
      <c r="P481" s="71"/>
      <c r="Q481" s="71"/>
      <c r="R481" s="9"/>
      <c r="S481" s="72"/>
      <c r="T481" s="72"/>
      <c r="U481" s="72"/>
      <c r="V481" s="9"/>
      <c r="W481" s="9"/>
      <c r="X481" s="9"/>
      <c r="Y481" s="72"/>
      <c r="Z481" s="72"/>
      <c r="AA481" s="9"/>
      <c r="AB481" s="72"/>
      <c r="AC481" s="72"/>
      <c r="AD481" s="72"/>
      <c r="AE481" s="9"/>
      <c r="AF481" s="9"/>
      <c r="AH481" s="9"/>
      <c r="AI481" s="9"/>
      <c r="AJ481" s="9"/>
      <c r="AK481" s="9"/>
      <c r="AL481" s="9"/>
      <c r="AM481" s="9"/>
      <c r="AN481" s="9"/>
      <c r="AO481" s="9"/>
      <c r="AP481" s="9"/>
      <c r="AQ481" s="9"/>
      <c r="AR481" s="9"/>
      <c r="AS481" s="9"/>
      <c r="AT481" s="9"/>
      <c r="AU481" s="9"/>
      <c r="AV481" s="9"/>
      <c r="AW481" s="9"/>
      <c r="AX481" s="9"/>
      <c r="AY481" s="9"/>
    </row>
    <row r="482" spans="1:51" ht="12" customHeight="1">
      <c r="A482" s="9"/>
      <c r="B482" s="9"/>
      <c r="C482" s="9"/>
      <c r="D482" s="9"/>
      <c r="E482" s="9"/>
      <c r="F482" s="9"/>
      <c r="G482" s="70"/>
      <c r="H482" s="71"/>
      <c r="I482" s="9"/>
      <c r="J482" s="9"/>
      <c r="K482" s="9"/>
      <c r="L482" s="71"/>
      <c r="M482" s="71"/>
      <c r="N482" s="9"/>
      <c r="O482" s="9"/>
      <c r="P482" s="71"/>
      <c r="Q482" s="71"/>
      <c r="R482" s="9"/>
      <c r="S482" s="72"/>
      <c r="T482" s="72"/>
      <c r="U482" s="72"/>
      <c r="V482" s="9"/>
      <c r="W482" s="9"/>
      <c r="X482" s="9"/>
      <c r="Y482" s="72"/>
      <c r="Z482" s="72"/>
      <c r="AA482" s="9"/>
      <c r="AB482" s="72"/>
      <c r="AC482" s="72"/>
      <c r="AD482" s="72"/>
      <c r="AE482" s="9"/>
      <c r="AF482" s="9"/>
      <c r="AH482" s="9"/>
      <c r="AI482" s="9"/>
      <c r="AJ482" s="9"/>
      <c r="AK482" s="9"/>
      <c r="AL482" s="9"/>
      <c r="AM482" s="9"/>
      <c r="AN482" s="9"/>
      <c r="AO482" s="9"/>
      <c r="AP482" s="9"/>
      <c r="AQ482" s="9"/>
      <c r="AR482" s="9"/>
      <c r="AS482" s="9"/>
      <c r="AT482" s="9"/>
      <c r="AU482" s="9"/>
      <c r="AV482" s="9"/>
      <c r="AW482" s="9"/>
      <c r="AX482" s="9"/>
      <c r="AY482" s="9"/>
    </row>
    <row r="483" spans="1:51" ht="12" customHeight="1">
      <c r="A483" s="9"/>
      <c r="B483" s="9"/>
      <c r="C483" s="9"/>
      <c r="D483" s="9"/>
      <c r="E483" s="9"/>
      <c r="F483" s="9"/>
      <c r="G483" s="70"/>
      <c r="H483" s="71"/>
      <c r="I483" s="9"/>
      <c r="J483" s="9"/>
      <c r="K483" s="9"/>
      <c r="L483" s="71"/>
      <c r="M483" s="71"/>
      <c r="N483" s="9"/>
      <c r="O483" s="9"/>
      <c r="P483" s="71"/>
      <c r="Q483" s="71"/>
      <c r="R483" s="9"/>
      <c r="S483" s="72"/>
      <c r="T483" s="72"/>
      <c r="U483" s="72"/>
      <c r="V483" s="9"/>
      <c r="W483" s="9"/>
      <c r="X483" s="9"/>
      <c r="Y483" s="72"/>
      <c r="Z483" s="72"/>
      <c r="AA483" s="9"/>
      <c r="AB483" s="72"/>
      <c r="AC483" s="72"/>
      <c r="AD483" s="72"/>
      <c r="AE483" s="9"/>
      <c r="AF483" s="9"/>
      <c r="AH483" s="9"/>
      <c r="AI483" s="9"/>
      <c r="AJ483" s="9"/>
      <c r="AK483" s="9"/>
      <c r="AL483" s="9"/>
      <c r="AM483" s="9"/>
      <c r="AN483" s="9"/>
      <c r="AO483" s="9"/>
      <c r="AP483" s="9"/>
      <c r="AQ483" s="9"/>
      <c r="AR483" s="9"/>
      <c r="AS483" s="9"/>
      <c r="AT483" s="9"/>
      <c r="AU483" s="9"/>
      <c r="AV483" s="9"/>
      <c r="AW483" s="9"/>
      <c r="AX483" s="9"/>
      <c r="AY483" s="9"/>
    </row>
    <row r="484" spans="1:51" ht="12" customHeight="1">
      <c r="A484" s="9"/>
      <c r="B484" s="9"/>
      <c r="C484" s="9"/>
      <c r="D484" s="9"/>
      <c r="E484" s="9"/>
      <c r="F484" s="9"/>
      <c r="G484" s="70"/>
      <c r="H484" s="71"/>
      <c r="I484" s="9"/>
      <c r="J484" s="9"/>
      <c r="K484" s="9"/>
      <c r="L484" s="71"/>
      <c r="M484" s="71"/>
      <c r="N484" s="9"/>
      <c r="O484" s="9"/>
      <c r="P484" s="71"/>
      <c r="Q484" s="71"/>
      <c r="R484" s="9"/>
      <c r="S484" s="72"/>
      <c r="T484" s="72"/>
      <c r="U484" s="72"/>
      <c r="V484" s="9"/>
      <c r="W484" s="9"/>
      <c r="X484" s="9"/>
      <c r="Y484" s="72"/>
      <c r="Z484" s="72"/>
      <c r="AA484" s="9"/>
      <c r="AB484" s="72"/>
      <c r="AC484" s="72"/>
      <c r="AD484" s="72"/>
      <c r="AE484" s="9"/>
      <c r="AF484" s="9"/>
      <c r="AH484" s="9"/>
      <c r="AI484" s="9"/>
      <c r="AJ484" s="9"/>
      <c r="AK484" s="9"/>
      <c r="AL484" s="9"/>
      <c r="AM484" s="9"/>
      <c r="AN484" s="9"/>
      <c r="AO484" s="9"/>
      <c r="AP484" s="9"/>
      <c r="AQ484" s="9"/>
      <c r="AR484" s="9"/>
      <c r="AS484" s="9"/>
      <c r="AT484" s="9"/>
      <c r="AU484" s="9"/>
      <c r="AV484" s="9"/>
      <c r="AW484" s="9"/>
      <c r="AX484" s="9"/>
      <c r="AY484" s="9"/>
    </row>
    <row r="485" spans="1:51" ht="12" customHeight="1">
      <c r="A485" s="9"/>
      <c r="B485" s="9"/>
      <c r="C485" s="9"/>
      <c r="D485" s="9"/>
      <c r="E485" s="9"/>
      <c r="F485" s="9"/>
      <c r="G485" s="70"/>
      <c r="H485" s="71"/>
      <c r="I485" s="9"/>
      <c r="J485" s="9"/>
      <c r="K485" s="9"/>
      <c r="L485" s="71"/>
      <c r="M485" s="71"/>
      <c r="N485" s="9"/>
      <c r="O485" s="9"/>
      <c r="P485" s="71"/>
      <c r="Q485" s="71"/>
      <c r="R485" s="9"/>
      <c r="S485" s="72"/>
      <c r="T485" s="72"/>
      <c r="U485" s="72"/>
      <c r="V485" s="9"/>
      <c r="W485" s="9"/>
      <c r="X485" s="9"/>
      <c r="Y485" s="72"/>
      <c r="Z485" s="72"/>
      <c r="AA485" s="9"/>
      <c r="AB485" s="72"/>
      <c r="AC485" s="72"/>
      <c r="AD485" s="72"/>
      <c r="AE485" s="9"/>
      <c r="AF485" s="9"/>
      <c r="AH485" s="9"/>
      <c r="AI485" s="9"/>
      <c r="AJ485" s="9"/>
      <c r="AK485" s="9"/>
      <c r="AL485" s="9"/>
      <c r="AM485" s="9"/>
      <c r="AN485" s="9"/>
      <c r="AO485" s="9"/>
      <c r="AP485" s="9"/>
      <c r="AQ485" s="9"/>
      <c r="AR485" s="9"/>
      <c r="AS485" s="9"/>
      <c r="AT485" s="9"/>
      <c r="AU485" s="9"/>
      <c r="AV485" s="9"/>
      <c r="AW485" s="9"/>
      <c r="AX485" s="9"/>
      <c r="AY485" s="9"/>
    </row>
    <row r="486" spans="1:51" ht="12" customHeight="1">
      <c r="A486" s="9"/>
      <c r="B486" s="9"/>
      <c r="C486" s="9"/>
      <c r="D486" s="9"/>
      <c r="E486" s="9"/>
      <c r="F486" s="9"/>
      <c r="G486" s="70"/>
      <c r="H486" s="71"/>
      <c r="I486" s="9"/>
      <c r="J486" s="9"/>
      <c r="K486" s="9"/>
      <c r="L486" s="71"/>
      <c r="M486" s="71"/>
      <c r="N486" s="9"/>
      <c r="O486" s="9"/>
      <c r="P486" s="71"/>
      <c r="Q486" s="71"/>
      <c r="R486" s="9"/>
      <c r="S486" s="72"/>
      <c r="T486" s="72"/>
      <c r="U486" s="72"/>
      <c r="V486" s="9"/>
      <c r="W486" s="9"/>
      <c r="X486" s="9"/>
      <c r="Y486" s="72"/>
      <c r="Z486" s="72"/>
      <c r="AA486" s="9"/>
      <c r="AB486" s="72"/>
      <c r="AC486" s="72"/>
      <c r="AD486" s="72"/>
      <c r="AE486" s="9"/>
      <c r="AF486" s="9"/>
      <c r="AH486" s="9"/>
      <c r="AI486" s="9"/>
      <c r="AJ486" s="9"/>
      <c r="AK486" s="9"/>
      <c r="AL486" s="9"/>
      <c r="AM486" s="9"/>
      <c r="AN486" s="9"/>
      <c r="AO486" s="9"/>
      <c r="AP486" s="9"/>
      <c r="AQ486" s="9"/>
      <c r="AR486" s="9"/>
      <c r="AS486" s="9"/>
      <c r="AT486" s="9"/>
      <c r="AU486" s="9"/>
      <c r="AV486" s="9"/>
      <c r="AW486" s="9"/>
      <c r="AX486" s="9"/>
      <c r="AY486" s="9"/>
    </row>
    <row r="487" spans="1:51" ht="12" customHeight="1">
      <c r="A487" s="9"/>
      <c r="B487" s="9"/>
      <c r="C487" s="9"/>
      <c r="D487" s="9"/>
      <c r="E487" s="9"/>
      <c r="F487" s="9"/>
      <c r="G487" s="70"/>
      <c r="H487" s="71"/>
      <c r="I487" s="9"/>
      <c r="J487" s="9"/>
      <c r="K487" s="9"/>
      <c r="L487" s="71"/>
      <c r="M487" s="71"/>
      <c r="N487" s="9"/>
      <c r="O487" s="9"/>
      <c r="P487" s="71"/>
      <c r="Q487" s="71"/>
      <c r="R487" s="9"/>
      <c r="S487" s="72"/>
      <c r="T487" s="72"/>
      <c r="U487" s="72"/>
      <c r="V487" s="9"/>
      <c r="W487" s="9"/>
      <c r="X487" s="9"/>
      <c r="Y487" s="72"/>
      <c r="Z487" s="72"/>
      <c r="AA487" s="9"/>
      <c r="AB487" s="72"/>
      <c r="AC487" s="72"/>
      <c r="AD487" s="72"/>
      <c r="AE487" s="9"/>
      <c r="AF487" s="9"/>
      <c r="AH487" s="9"/>
      <c r="AI487" s="9"/>
      <c r="AJ487" s="9"/>
      <c r="AK487" s="9"/>
      <c r="AL487" s="9"/>
      <c r="AM487" s="9"/>
      <c r="AN487" s="9"/>
      <c r="AO487" s="9"/>
      <c r="AP487" s="9"/>
      <c r="AQ487" s="9"/>
      <c r="AR487" s="9"/>
      <c r="AS487" s="9"/>
      <c r="AT487" s="9"/>
      <c r="AU487" s="9"/>
      <c r="AV487" s="9"/>
      <c r="AW487" s="9"/>
      <c r="AX487" s="9"/>
      <c r="AY487" s="9"/>
    </row>
    <row r="488" spans="1:51" ht="12" customHeight="1">
      <c r="A488" s="9"/>
      <c r="B488" s="9"/>
      <c r="C488" s="9"/>
      <c r="D488" s="9"/>
      <c r="E488" s="9"/>
      <c r="F488" s="9"/>
      <c r="G488" s="70"/>
      <c r="H488" s="71"/>
      <c r="I488" s="9"/>
      <c r="J488" s="9"/>
      <c r="K488" s="9"/>
      <c r="L488" s="71"/>
      <c r="M488" s="71"/>
      <c r="N488" s="9"/>
      <c r="O488" s="9"/>
      <c r="P488" s="71"/>
      <c r="Q488" s="71"/>
      <c r="R488" s="9"/>
      <c r="S488" s="72"/>
      <c r="T488" s="72"/>
      <c r="U488" s="72"/>
      <c r="V488" s="9"/>
      <c r="W488" s="9"/>
      <c r="X488" s="9"/>
      <c r="Y488" s="72"/>
      <c r="Z488" s="72"/>
      <c r="AA488" s="9"/>
      <c r="AB488" s="72"/>
      <c r="AC488" s="72"/>
      <c r="AD488" s="72"/>
      <c r="AE488" s="9"/>
      <c r="AF488" s="9"/>
      <c r="AH488" s="9"/>
      <c r="AI488" s="9"/>
      <c r="AJ488" s="9"/>
      <c r="AK488" s="9"/>
      <c r="AL488" s="9"/>
      <c r="AM488" s="9"/>
      <c r="AN488" s="9"/>
      <c r="AO488" s="9"/>
      <c r="AP488" s="9"/>
      <c r="AQ488" s="9"/>
      <c r="AR488" s="9"/>
      <c r="AS488" s="9"/>
      <c r="AT488" s="9"/>
      <c r="AU488" s="9"/>
      <c r="AV488" s="9"/>
      <c r="AW488" s="9"/>
      <c r="AX488" s="9"/>
      <c r="AY488" s="9"/>
    </row>
    <row r="489" spans="1:51" ht="12" customHeight="1">
      <c r="A489" s="9"/>
      <c r="B489" s="9"/>
      <c r="C489" s="9"/>
      <c r="D489" s="9"/>
      <c r="E489" s="9"/>
      <c r="F489" s="9"/>
      <c r="G489" s="70"/>
      <c r="H489" s="71"/>
      <c r="I489" s="9"/>
      <c r="J489" s="9"/>
      <c r="K489" s="9"/>
      <c r="L489" s="71"/>
      <c r="M489" s="71"/>
      <c r="N489" s="9"/>
      <c r="O489" s="9"/>
      <c r="P489" s="71"/>
      <c r="Q489" s="71"/>
      <c r="R489" s="9"/>
      <c r="S489" s="72"/>
      <c r="T489" s="72"/>
      <c r="U489" s="72"/>
      <c r="V489" s="9"/>
      <c r="W489" s="9"/>
      <c r="X489" s="9"/>
      <c r="Y489" s="72"/>
      <c r="Z489" s="72"/>
      <c r="AA489" s="9"/>
      <c r="AB489" s="72"/>
      <c r="AC489" s="72"/>
      <c r="AD489" s="72"/>
      <c r="AE489" s="9"/>
      <c r="AF489" s="9"/>
      <c r="AH489" s="9"/>
      <c r="AI489" s="9"/>
      <c r="AJ489" s="9"/>
      <c r="AK489" s="9"/>
      <c r="AL489" s="9"/>
      <c r="AM489" s="9"/>
      <c r="AN489" s="9"/>
      <c r="AO489" s="9"/>
      <c r="AP489" s="9"/>
      <c r="AQ489" s="9"/>
      <c r="AR489" s="9"/>
      <c r="AS489" s="9"/>
      <c r="AT489" s="9"/>
      <c r="AU489" s="9"/>
      <c r="AV489" s="9"/>
      <c r="AW489" s="9"/>
      <c r="AX489" s="9"/>
      <c r="AY489" s="9"/>
    </row>
    <row r="490" spans="1:51" ht="12" customHeight="1">
      <c r="A490" s="9"/>
      <c r="B490" s="9"/>
      <c r="C490" s="9"/>
      <c r="D490" s="9"/>
      <c r="E490" s="9"/>
      <c r="F490" s="9"/>
      <c r="G490" s="70"/>
      <c r="H490" s="71"/>
      <c r="I490" s="9"/>
      <c r="J490" s="9"/>
      <c r="K490" s="9"/>
      <c r="L490" s="71"/>
      <c r="M490" s="71"/>
      <c r="N490" s="9"/>
      <c r="O490" s="9"/>
      <c r="P490" s="71"/>
      <c r="Q490" s="71"/>
      <c r="R490" s="9"/>
      <c r="S490" s="72"/>
      <c r="T490" s="72"/>
      <c r="U490" s="72"/>
      <c r="V490" s="9"/>
      <c r="W490" s="9"/>
      <c r="X490" s="9"/>
      <c r="Y490" s="72"/>
      <c r="Z490" s="72"/>
      <c r="AA490" s="9"/>
      <c r="AB490" s="72"/>
      <c r="AC490" s="72"/>
      <c r="AD490" s="72"/>
      <c r="AE490" s="9"/>
      <c r="AF490" s="9"/>
      <c r="AH490" s="9"/>
      <c r="AI490" s="9"/>
      <c r="AJ490" s="9"/>
      <c r="AK490" s="9"/>
      <c r="AL490" s="9"/>
      <c r="AM490" s="9"/>
      <c r="AN490" s="9"/>
      <c r="AO490" s="9"/>
      <c r="AP490" s="9"/>
      <c r="AQ490" s="9"/>
      <c r="AR490" s="9"/>
      <c r="AS490" s="9"/>
      <c r="AT490" s="9"/>
      <c r="AU490" s="9"/>
      <c r="AV490" s="9"/>
      <c r="AW490" s="9"/>
      <c r="AX490" s="9"/>
      <c r="AY490" s="9"/>
    </row>
    <row r="491" spans="1:51" ht="12" customHeight="1">
      <c r="A491" s="9"/>
      <c r="B491" s="9"/>
      <c r="C491" s="9"/>
      <c r="D491" s="9"/>
      <c r="E491" s="9"/>
      <c r="F491" s="9"/>
      <c r="G491" s="70"/>
      <c r="H491" s="71"/>
      <c r="I491" s="9"/>
      <c r="J491" s="9"/>
      <c r="K491" s="9"/>
      <c r="L491" s="71"/>
      <c r="M491" s="71"/>
      <c r="N491" s="9"/>
      <c r="O491" s="9"/>
      <c r="P491" s="71"/>
      <c r="Q491" s="71"/>
      <c r="R491" s="9"/>
      <c r="S491" s="72"/>
      <c r="T491" s="72"/>
      <c r="U491" s="72"/>
      <c r="V491" s="9"/>
      <c r="W491" s="9"/>
      <c r="X491" s="9"/>
      <c r="Y491" s="72"/>
      <c r="Z491" s="72"/>
      <c r="AA491" s="9"/>
      <c r="AB491" s="72"/>
      <c r="AC491" s="72"/>
      <c r="AD491" s="72"/>
      <c r="AE491" s="9"/>
      <c r="AF491" s="9"/>
      <c r="AH491" s="9"/>
      <c r="AI491" s="9"/>
      <c r="AJ491" s="9"/>
      <c r="AK491" s="9"/>
      <c r="AL491" s="9"/>
      <c r="AM491" s="9"/>
      <c r="AN491" s="9"/>
      <c r="AO491" s="9"/>
      <c r="AP491" s="9"/>
      <c r="AQ491" s="9"/>
      <c r="AR491" s="9"/>
      <c r="AS491" s="9"/>
      <c r="AT491" s="9"/>
      <c r="AU491" s="9"/>
      <c r="AV491" s="9"/>
      <c r="AW491" s="9"/>
      <c r="AX491" s="9"/>
      <c r="AY491" s="9"/>
    </row>
    <row r="492" spans="1:51" ht="12" customHeight="1">
      <c r="A492" s="9"/>
      <c r="B492" s="9"/>
      <c r="C492" s="9"/>
      <c r="D492" s="9"/>
      <c r="E492" s="9"/>
      <c r="F492" s="9"/>
      <c r="G492" s="70"/>
      <c r="H492" s="71"/>
      <c r="I492" s="9"/>
      <c r="J492" s="9"/>
      <c r="K492" s="9"/>
      <c r="L492" s="71"/>
      <c r="M492" s="71"/>
      <c r="N492" s="9"/>
      <c r="O492" s="9"/>
      <c r="P492" s="71"/>
      <c r="Q492" s="71"/>
      <c r="R492" s="9"/>
      <c r="S492" s="72"/>
      <c r="T492" s="72"/>
      <c r="U492" s="72"/>
      <c r="V492" s="9"/>
      <c r="W492" s="9"/>
      <c r="X492" s="9"/>
      <c r="Y492" s="72"/>
      <c r="Z492" s="72"/>
      <c r="AA492" s="9"/>
      <c r="AB492" s="72"/>
      <c r="AC492" s="72"/>
      <c r="AD492" s="72"/>
      <c r="AE492" s="9"/>
      <c r="AF492" s="9"/>
      <c r="AH492" s="9"/>
      <c r="AI492" s="9"/>
      <c r="AJ492" s="9"/>
      <c r="AK492" s="9"/>
      <c r="AL492" s="9"/>
      <c r="AM492" s="9"/>
      <c r="AN492" s="9"/>
      <c r="AO492" s="9"/>
      <c r="AP492" s="9"/>
      <c r="AQ492" s="9"/>
      <c r="AR492" s="9"/>
      <c r="AS492" s="9"/>
      <c r="AT492" s="9"/>
      <c r="AU492" s="9"/>
      <c r="AV492" s="9"/>
      <c r="AW492" s="9"/>
      <c r="AX492" s="9"/>
      <c r="AY492" s="9"/>
    </row>
    <row r="493" spans="1:51" ht="12" customHeight="1">
      <c r="A493" s="9"/>
      <c r="B493" s="9"/>
      <c r="C493" s="9"/>
      <c r="D493" s="9"/>
      <c r="E493" s="9"/>
      <c r="F493" s="9"/>
      <c r="G493" s="70"/>
      <c r="H493" s="71"/>
      <c r="I493" s="9"/>
      <c r="J493" s="9"/>
      <c r="K493" s="9"/>
      <c r="L493" s="71"/>
      <c r="M493" s="71"/>
      <c r="N493" s="9"/>
      <c r="O493" s="9"/>
      <c r="P493" s="71"/>
      <c r="Q493" s="71"/>
      <c r="R493" s="9"/>
      <c r="S493" s="72"/>
      <c r="T493" s="72"/>
      <c r="U493" s="72"/>
      <c r="V493" s="9"/>
      <c r="W493" s="9"/>
      <c r="X493" s="9"/>
      <c r="Y493" s="72"/>
      <c r="Z493" s="72"/>
      <c r="AA493" s="9"/>
      <c r="AB493" s="72"/>
      <c r="AC493" s="72"/>
      <c r="AD493" s="72"/>
      <c r="AE493" s="9"/>
      <c r="AF493" s="9"/>
      <c r="AH493" s="9"/>
      <c r="AI493" s="9"/>
      <c r="AJ493" s="9"/>
      <c r="AK493" s="9"/>
      <c r="AL493" s="9"/>
      <c r="AM493" s="9"/>
      <c r="AN493" s="9"/>
      <c r="AO493" s="9"/>
      <c r="AP493" s="9"/>
      <c r="AQ493" s="9"/>
      <c r="AR493" s="9"/>
      <c r="AS493" s="9"/>
      <c r="AT493" s="9"/>
      <c r="AU493" s="9"/>
      <c r="AV493" s="9"/>
      <c r="AW493" s="9"/>
      <c r="AX493" s="9"/>
      <c r="AY493" s="9"/>
    </row>
    <row r="494" spans="1:51" ht="12" customHeight="1">
      <c r="A494" s="9"/>
      <c r="B494" s="9"/>
      <c r="C494" s="9"/>
      <c r="D494" s="9"/>
      <c r="E494" s="9"/>
      <c r="F494" s="9"/>
      <c r="G494" s="70"/>
      <c r="H494" s="71"/>
      <c r="I494" s="9"/>
      <c r="J494" s="9"/>
      <c r="K494" s="9"/>
      <c r="L494" s="71"/>
      <c r="M494" s="71"/>
      <c r="N494" s="9"/>
      <c r="O494" s="9"/>
      <c r="P494" s="71"/>
      <c r="Q494" s="71"/>
      <c r="R494" s="9"/>
      <c r="S494" s="72"/>
      <c r="T494" s="72"/>
      <c r="U494" s="72"/>
      <c r="V494" s="9"/>
      <c r="W494" s="9"/>
      <c r="X494" s="9"/>
      <c r="Y494" s="72"/>
      <c r="Z494" s="72"/>
      <c r="AA494" s="9"/>
      <c r="AB494" s="72"/>
      <c r="AC494" s="72"/>
      <c r="AD494" s="72"/>
      <c r="AE494" s="9"/>
      <c r="AF494" s="9"/>
      <c r="AH494" s="9"/>
      <c r="AI494" s="9"/>
      <c r="AJ494" s="9"/>
      <c r="AK494" s="9"/>
      <c r="AL494" s="9"/>
      <c r="AM494" s="9"/>
      <c r="AN494" s="9"/>
      <c r="AO494" s="9"/>
      <c r="AP494" s="9"/>
      <c r="AQ494" s="9"/>
      <c r="AR494" s="9"/>
      <c r="AS494" s="9"/>
      <c r="AT494" s="9"/>
      <c r="AU494" s="9"/>
      <c r="AV494" s="9"/>
      <c r="AW494" s="9"/>
      <c r="AX494" s="9"/>
      <c r="AY494" s="9"/>
    </row>
    <row r="495" spans="1:51" ht="12" customHeight="1">
      <c r="A495" s="9"/>
      <c r="B495" s="9"/>
      <c r="C495" s="9"/>
      <c r="D495" s="9"/>
      <c r="E495" s="9"/>
      <c r="F495" s="9"/>
      <c r="G495" s="70"/>
      <c r="H495" s="71"/>
      <c r="I495" s="9"/>
      <c r="J495" s="9"/>
      <c r="K495" s="9"/>
      <c r="L495" s="71"/>
      <c r="M495" s="71"/>
      <c r="N495" s="9"/>
      <c r="O495" s="9"/>
      <c r="P495" s="71"/>
      <c r="Q495" s="71"/>
      <c r="R495" s="9"/>
      <c r="S495" s="72"/>
      <c r="T495" s="72"/>
      <c r="U495" s="72"/>
      <c r="V495" s="9"/>
      <c r="W495" s="9"/>
      <c r="X495" s="9"/>
      <c r="Y495" s="72"/>
      <c r="Z495" s="72"/>
      <c r="AA495" s="9"/>
      <c r="AB495" s="72"/>
      <c r="AC495" s="72"/>
      <c r="AD495" s="72"/>
      <c r="AE495" s="9"/>
      <c r="AF495" s="9"/>
      <c r="AH495" s="9"/>
      <c r="AI495" s="9"/>
      <c r="AJ495" s="9"/>
      <c r="AK495" s="9"/>
      <c r="AL495" s="9"/>
      <c r="AM495" s="9"/>
      <c r="AN495" s="9"/>
      <c r="AO495" s="9"/>
      <c r="AP495" s="9"/>
      <c r="AQ495" s="9"/>
      <c r="AR495" s="9"/>
      <c r="AS495" s="9"/>
      <c r="AT495" s="9"/>
      <c r="AU495" s="9"/>
      <c r="AV495" s="9"/>
      <c r="AW495" s="9"/>
      <c r="AX495" s="9"/>
      <c r="AY495" s="9"/>
    </row>
    <row r="496" spans="1:51" ht="12" customHeight="1">
      <c r="A496" s="9"/>
      <c r="B496" s="9"/>
      <c r="C496" s="9"/>
      <c r="D496" s="9"/>
      <c r="E496" s="9"/>
      <c r="F496" s="9"/>
      <c r="G496" s="70"/>
      <c r="H496" s="71"/>
      <c r="I496" s="9"/>
      <c r="J496" s="9"/>
      <c r="K496" s="9"/>
      <c r="L496" s="71"/>
      <c r="M496" s="71"/>
      <c r="N496" s="9"/>
      <c r="O496" s="9"/>
      <c r="P496" s="71"/>
      <c r="Q496" s="71"/>
      <c r="R496" s="9"/>
      <c r="S496" s="72"/>
      <c r="T496" s="72"/>
      <c r="U496" s="72"/>
      <c r="V496" s="9"/>
      <c r="W496" s="9"/>
      <c r="X496" s="9"/>
      <c r="Y496" s="72"/>
      <c r="Z496" s="72"/>
      <c r="AA496" s="9"/>
      <c r="AB496" s="72"/>
      <c r="AC496" s="72"/>
      <c r="AD496" s="72"/>
      <c r="AE496" s="9"/>
      <c r="AF496" s="9"/>
      <c r="AH496" s="9"/>
      <c r="AI496" s="9"/>
      <c r="AJ496" s="9"/>
      <c r="AK496" s="9"/>
      <c r="AL496" s="9"/>
      <c r="AM496" s="9"/>
      <c r="AN496" s="9"/>
      <c r="AO496" s="9"/>
      <c r="AP496" s="9"/>
      <c r="AQ496" s="9"/>
      <c r="AR496" s="9"/>
      <c r="AS496" s="9"/>
      <c r="AT496" s="9"/>
      <c r="AU496" s="9"/>
      <c r="AV496" s="9"/>
      <c r="AW496" s="9"/>
      <c r="AX496" s="9"/>
      <c r="AY496" s="9"/>
    </row>
    <row r="497" spans="1:51" ht="12" customHeight="1">
      <c r="A497" s="9"/>
      <c r="B497" s="9"/>
      <c r="C497" s="9"/>
      <c r="D497" s="9"/>
      <c r="E497" s="9"/>
      <c r="F497" s="9"/>
      <c r="G497" s="70"/>
      <c r="H497" s="71"/>
      <c r="I497" s="9"/>
      <c r="J497" s="9"/>
      <c r="K497" s="9"/>
      <c r="L497" s="71"/>
      <c r="M497" s="71"/>
      <c r="N497" s="9"/>
      <c r="O497" s="9"/>
      <c r="P497" s="71"/>
      <c r="Q497" s="71"/>
      <c r="R497" s="9"/>
      <c r="S497" s="72"/>
      <c r="T497" s="72"/>
      <c r="U497" s="72"/>
      <c r="V497" s="9"/>
      <c r="W497" s="9"/>
      <c r="X497" s="9"/>
      <c r="Y497" s="72"/>
      <c r="Z497" s="72"/>
      <c r="AA497" s="9"/>
      <c r="AB497" s="72"/>
      <c r="AC497" s="72"/>
      <c r="AD497" s="72"/>
      <c r="AE497" s="9"/>
      <c r="AF497" s="9"/>
      <c r="AH497" s="9"/>
      <c r="AI497" s="9"/>
      <c r="AJ497" s="9"/>
      <c r="AK497" s="9"/>
      <c r="AL497" s="9"/>
      <c r="AM497" s="9"/>
      <c r="AN497" s="9"/>
      <c r="AO497" s="9"/>
      <c r="AP497" s="9"/>
      <c r="AQ497" s="9"/>
      <c r="AR497" s="9"/>
      <c r="AS497" s="9"/>
      <c r="AT497" s="9"/>
      <c r="AU497" s="9"/>
      <c r="AV497" s="9"/>
      <c r="AW497" s="9"/>
      <c r="AX497" s="9"/>
      <c r="AY497" s="9"/>
    </row>
    <row r="498" spans="1:51" ht="12" customHeight="1">
      <c r="A498" s="9"/>
      <c r="B498" s="9"/>
      <c r="C498" s="9"/>
      <c r="D498" s="9"/>
      <c r="E498" s="9"/>
      <c r="F498" s="9"/>
      <c r="G498" s="70"/>
      <c r="H498" s="71"/>
      <c r="I498" s="9"/>
      <c r="J498" s="9"/>
      <c r="K498" s="9"/>
      <c r="L498" s="71"/>
      <c r="M498" s="71"/>
      <c r="N498" s="9"/>
      <c r="O498" s="9"/>
      <c r="P498" s="71"/>
      <c r="Q498" s="71"/>
      <c r="R498" s="9"/>
      <c r="S498" s="72"/>
      <c r="T498" s="72"/>
      <c r="U498" s="72"/>
      <c r="V498" s="9"/>
      <c r="W498" s="9"/>
      <c r="X498" s="9"/>
      <c r="Y498" s="72"/>
      <c r="Z498" s="72"/>
      <c r="AA498" s="9"/>
      <c r="AB498" s="72"/>
      <c r="AC498" s="72"/>
      <c r="AD498" s="72"/>
      <c r="AE498" s="9"/>
      <c r="AF498" s="9"/>
      <c r="AH498" s="9"/>
      <c r="AI498" s="9"/>
      <c r="AJ498" s="9"/>
      <c r="AK498" s="9"/>
      <c r="AL498" s="9"/>
      <c r="AM498" s="9"/>
      <c r="AN498" s="9"/>
      <c r="AO498" s="9"/>
      <c r="AP498" s="9"/>
      <c r="AQ498" s="9"/>
      <c r="AR498" s="9"/>
      <c r="AS498" s="9"/>
      <c r="AT498" s="9"/>
      <c r="AU498" s="9"/>
      <c r="AV498" s="9"/>
      <c r="AW498" s="9"/>
      <c r="AX498" s="9"/>
      <c r="AY498" s="9"/>
    </row>
    <row r="499" spans="1:51" ht="12" customHeight="1">
      <c r="A499" s="9"/>
      <c r="B499" s="9"/>
      <c r="C499" s="9"/>
      <c r="D499" s="9"/>
      <c r="E499" s="9"/>
      <c r="F499" s="9"/>
      <c r="G499" s="70"/>
      <c r="H499" s="71"/>
      <c r="I499" s="9"/>
      <c r="J499" s="9"/>
      <c r="K499" s="9"/>
      <c r="L499" s="71"/>
      <c r="M499" s="71"/>
      <c r="N499" s="9"/>
      <c r="O499" s="9"/>
      <c r="P499" s="71"/>
      <c r="Q499" s="71"/>
      <c r="R499" s="9"/>
      <c r="S499" s="72"/>
      <c r="T499" s="72"/>
      <c r="U499" s="72"/>
      <c r="V499" s="9"/>
      <c r="W499" s="9"/>
      <c r="X499" s="9"/>
      <c r="Y499" s="72"/>
      <c r="Z499" s="72"/>
      <c r="AA499" s="9"/>
      <c r="AB499" s="72"/>
      <c r="AC499" s="72"/>
      <c r="AD499" s="72"/>
      <c r="AE499" s="9"/>
      <c r="AF499" s="9"/>
      <c r="AH499" s="9"/>
      <c r="AI499" s="9"/>
      <c r="AJ499" s="9"/>
      <c r="AK499" s="9"/>
      <c r="AL499" s="9"/>
      <c r="AM499" s="9"/>
      <c r="AN499" s="9"/>
      <c r="AO499" s="9"/>
      <c r="AP499" s="9"/>
      <c r="AQ499" s="9"/>
      <c r="AR499" s="9"/>
      <c r="AS499" s="9"/>
      <c r="AT499" s="9"/>
      <c r="AU499" s="9"/>
      <c r="AV499" s="9"/>
      <c r="AW499" s="9"/>
      <c r="AX499" s="9"/>
      <c r="AY499" s="9"/>
    </row>
    <row r="500" spans="1:51" ht="12" customHeight="1">
      <c r="A500" s="9"/>
      <c r="B500" s="9"/>
      <c r="C500" s="9"/>
      <c r="D500" s="9"/>
      <c r="E500" s="9"/>
      <c r="F500" s="9"/>
      <c r="G500" s="70"/>
      <c r="H500" s="71"/>
      <c r="I500" s="9"/>
      <c r="J500" s="9"/>
      <c r="K500" s="9"/>
      <c r="L500" s="71"/>
      <c r="M500" s="71"/>
      <c r="N500" s="9"/>
      <c r="O500" s="9"/>
      <c r="P500" s="71"/>
      <c r="Q500" s="71"/>
      <c r="R500" s="9"/>
      <c r="S500" s="72"/>
      <c r="T500" s="72"/>
      <c r="U500" s="72"/>
      <c r="V500" s="9"/>
      <c r="W500" s="9"/>
      <c r="X500" s="9"/>
      <c r="Y500" s="72"/>
      <c r="Z500" s="72"/>
      <c r="AA500" s="9"/>
      <c r="AB500" s="72"/>
      <c r="AC500" s="72"/>
      <c r="AD500" s="72"/>
      <c r="AE500" s="9"/>
      <c r="AF500" s="9"/>
      <c r="AH500" s="9"/>
      <c r="AI500" s="9"/>
      <c r="AJ500" s="9"/>
      <c r="AK500" s="9"/>
      <c r="AL500" s="9"/>
      <c r="AM500" s="9"/>
      <c r="AN500" s="9"/>
      <c r="AO500" s="9"/>
      <c r="AP500" s="9"/>
      <c r="AQ500" s="9"/>
      <c r="AR500" s="9"/>
      <c r="AS500" s="9"/>
      <c r="AT500" s="9"/>
      <c r="AU500" s="9"/>
      <c r="AV500" s="9"/>
      <c r="AW500" s="9"/>
      <c r="AX500" s="9"/>
      <c r="AY500" s="9"/>
    </row>
    <row r="501" spans="1:51" ht="12" customHeight="1">
      <c r="A501" s="9"/>
      <c r="B501" s="9"/>
      <c r="C501" s="9"/>
      <c r="D501" s="9"/>
      <c r="E501" s="9"/>
      <c r="F501" s="9"/>
      <c r="G501" s="70"/>
      <c r="H501" s="71"/>
      <c r="I501" s="9"/>
      <c r="J501" s="9"/>
      <c r="K501" s="9"/>
      <c r="L501" s="71"/>
      <c r="M501" s="71"/>
      <c r="N501" s="9"/>
      <c r="O501" s="9"/>
      <c r="P501" s="71"/>
      <c r="Q501" s="71"/>
      <c r="R501" s="9"/>
      <c r="S501" s="72"/>
      <c r="T501" s="72"/>
      <c r="U501" s="72"/>
      <c r="V501" s="9"/>
      <c r="W501" s="9"/>
      <c r="X501" s="9"/>
      <c r="Y501" s="72"/>
      <c r="Z501" s="72"/>
      <c r="AA501" s="9"/>
      <c r="AB501" s="72"/>
      <c r="AC501" s="72"/>
      <c r="AD501" s="72"/>
      <c r="AE501" s="9"/>
      <c r="AF501" s="9"/>
      <c r="AH501" s="9"/>
      <c r="AI501" s="9"/>
      <c r="AJ501" s="9"/>
      <c r="AK501" s="9"/>
      <c r="AL501" s="9"/>
      <c r="AM501" s="9"/>
      <c r="AN501" s="9"/>
      <c r="AO501" s="9"/>
      <c r="AP501" s="9"/>
      <c r="AQ501" s="9"/>
      <c r="AR501" s="9"/>
      <c r="AS501" s="9"/>
      <c r="AT501" s="9"/>
      <c r="AU501" s="9"/>
      <c r="AV501" s="9"/>
      <c r="AW501" s="9"/>
      <c r="AX501" s="9"/>
      <c r="AY501" s="9"/>
    </row>
    <row r="502" spans="1:51" ht="12" customHeight="1">
      <c r="A502" s="9"/>
      <c r="B502" s="9"/>
      <c r="C502" s="9"/>
      <c r="D502" s="9"/>
      <c r="E502" s="9"/>
      <c r="F502" s="9"/>
      <c r="G502" s="70"/>
      <c r="H502" s="71"/>
      <c r="I502" s="9"/>
      <c r="J502" s="9"/>
      <c r="K502" s="9"/>
      <c r="L502" s="71"/>
      <c r="M502" s="71"/>
      <c r="N502" s="9"/>
      <c r="O502" s="9"/>
      <c r="P502" s="71"/>
      <c r="Q502" s="71"/>
      <c r="R502" s="9"/>
      <c r="S502" s="72"/>
      <c r="T502" s="72"/>
      <c r="U502" s="72"/>
      <c r="V502" s="9"/>
      <c r="W502" s="9"/>
      <c r="X502" s="9"/>
      <c r="Y502" s="72"/>
      <c r="Z502" s="72"/>
      <c r="AA502" s="9"/>
      <c r="AB502" s="72"/>
      <c r="AC502" s="72"/>
      <c r="AD502" s="72"/>
      <c r="AE502" s="9"/>
      <c r="AF502" s="9"/>
      <c r="AH502" s="9"/>
      <c r="AI502" s="9"/>
      <c r="AJ502" s="9"/>
      <c r="AK502" s="9"/>
      <c r="AL502" s="9"/>
      <c r="AM502" s="9"/>
      <c r="AN502" s="9"/>
      <c r="AO502" s="9"/>
      <c r="AP502" s="9"/>
      <c r="AQ502" s="9"/>
      <c r="AR502" s="9"/>
      <c r="AS502" s="9"/>
      <c r="AT502" s="9"/>
      <c r="AU502" s="9"/>
      <c r="AV502" s="9"/>
      <c r="AW502" s="9"/>
      <c r="AX502" s="9"/>
      <c r="AY502" s="9"/>
    </row>
    <row r="503" spans="1:51" ht="12" customHeight="1">
      <c r="A503" s="9"/>
      <c r="B503" s="9"/>
      <c r="C503" s="9"/>
      <c r="D503" s="9"/>
      <c r="E503" s="9"/>
      <c r="F503" s="9"/>
      <c r="G503" s="70"/>
      <c r="H503" s="71"/>
      <c r="I503" s="9"/>
      <c r="J503" s="9"/>
      <c r="K503" s="9"/>
      <c r="L503" s="71"/>
      <c r="M503" s="71"/>
      <c r="N503" s="9"/>
      <c r="O503" s="9"/>
      <c r="P503" s="71"/>
      <c r="Q503" s="71"/>
      <c r="R503" s="9"/>
      <c r="S503" s="72"/>
      <c r="T503" s="72"/>
      <c r="U503" s="72"/>
      <c r="V503" s="9"/>
      <c r="W503" s="9"/>
      <c r="X503" s="9"/>
      <c r="Y503" s="72"/>
      <c r="Z503" s="72"/>
      <c r="AA503" s="9"/>
      <c r="AB503" s="72"/>
      <c r="AC503" s="72"/>
      <c r="AD503" s="72"/>
      <c r="AE503" s="9"/>
      <c r="AF503" s="9"/>
      <c r="AH503" s="9"/>
      <c r="AI503" s="9"/>
      <c r="AJ503" s="9"/>
      <c r="AK503" s="9"/>
      <c r="AL503" s="9"/>
      <c r="AM503" s="9"/>
      <c r="AN503" s="9"/>
      <c r="AO503" s="9"/>
      <c r="AP503" s="9"/>
      <c r="AQ503" s="9"/>
      <c r="AR503" s="9"/>
      <c r="AS503" s="9"/>
      <c r="AT503" s="9"/>
      <c r="AU503" s="9"/>
      <c r="AV503" s="9"/>
      <c r="AW503" s="9"/>
      <c r="AX503" s="9"/>
      <c r="AY503" s="9"/>
    </row>
    <row r="504" spans="1:51" ht="12" customHeight="1">
      <c r="A504" s="9"/>
      <c r="B504" s="9"/>
      <c r="C504" s="9"/>
      <c r="D504" s="9"/>
      <c r="E504" s="9"/>
      <c r="F504" s="9"/>
      <c r="G504" s="70"/>
      <c r="H504" s="71"/>
      <c r="I504" s="9"/>
      <c r="J504" s="9"/>
      <c r="K504" s="9"/>
      <c r="L504" s="71"/>
      <c r="M504" s="71"/>
      <c r="N504" s="9"/>
      <c r="O504" s="9"/>
      <c r="P504" s="71"/>
      <c r="Q504" s="71"/>
      <c r="R504" s="9"/>
      <c r="S504" s="72"/>
      <c r="T504" s="72"/>
      <c r="U504" s="72"/>
      <c r="V504" s="9"/>
      <c r="W504" s="9"/>
      <c r="X504" s="9"/>
      <c r="Y504" s="72"/>
      <c r="Z504" s="72"/>
      <c r="AA504" s="9"/>
      <c r="AB504" s="72"/>
      <c r="AC504" s="72"/>
      <c r="AD504" s="72"/>
      <c r="AE504" s="9"/>
      <c r="AF504" s="9"/>
      <c r="AH504" s="9"/>
      <c r="AI504" s="9"/>
      <c r="AJ504" s="9"/>
      <c r="AK504" s="9"/>
      <c r="AL504" s="9"/>
      <c r="AM504" s="9"/>
      <c r="AN504" s="9"/>
      <c r="AO504" s="9"/>
      <c r="AP504" s="9"/>
      <c r="AQ504" s="9"/>
      <c r="AR504" s="9"/>
      <c r="AS504" s="9"/>
      <c r="AT504" s="9"/>
      <c r="AU504" s="9"/>
      <c r="AV504" s="9"/>
      <c r="AW504" s="9"/>
      <c r="AX504" s="9"/>
      <c r="AY504" s="9"/>
    </row>
    <row r="505" spans="1:51" ht="12" customHeight="1">
      <c r="A505" s="9"/>
      <c r="B505" s="9"/>
      <c r="C505" s="9"/>
      <c r="D505" s="9"/>
      <c r="E505" s="9"/>
      <c r="F505" s="9"/>
      <c r="G505" s="70"/>
      <c r="H505" s="71"/>
      <c r="I505" s="9"/>
      <c r="J505" s="9"/>
      <c r="K505" s="9"/>
      <c r="L505" s="71"/>
      <c r="M505" s="71"/>
      <c r="N505" s="9"/>
      <c r="O505" s="9"/>
      <c r="P505" s="71"/>
      <c r="Q505" s="71"/>
      <c r="R505" s="9"/>
      <c r="S505" s="72"/>
      <c r="T505" s="72"/>
      <c r="U505" s="72"/>
      <c r="V505" s="9"/>
      <c r="W505" s="9"/>
      <c r="X505" s="9"/>
      <c r="Y505" s="72"/>
      <c r="Z505" s="72"/>
      <c r="AA505" s="9"/>
      <c r="AB505" s="72"/>
      <c r="AC505" s="72"/>
      <c r="AD505" s="72"/>
      <c r="AE505" s="9"/>
      <c r="AF505" s="9"/>
      <c r="AH505" s="9"/>
      <c r="AI505" s="9"/>
      <c r="AJ505" s="9"/>
      <c r="AK505" s="9"/>
      <c r="AL505" s="9"/>
      <c r="AM505" s="9"/>
      <c r="AN505" s="9"/>
      <c r="AO505" s="9"/>
      <c r="AP505" s="9"/>
      <c r="AQ505" s="9"/>
      <c r="AR505" s="9"/>
      <c r="AS505" s="9"/>
      <c r="AT505" s="9"/>
      <c r="AU505" s="9"/>
      <c r="AV505" s="9"/>
      <c r="AW505" s="9"/>
      <c r="AX505" s="9"/>
      <c r="AY505" s="9"/>
    </row>
    <row r="506" spans="1:51" ht="12" customHeight="1">
      <c r="A506" s="9"/>
      <c r="B506" s="9"/>
      <c r="C506" s="9"/>
      <c r="D506" s="9"/>
      <c r="E506" s="9"/>
      <c r="F506" s="9"/>
      <c r="G506" s="70"/>
      <c r="H506" s="71"/>
      <c r="I506" s="9"/>
      <c r="J506" s="9"/>
      <c r="K506" s="9"/>
      <c r="L506" s="71"/>
      <c r="M506" s="71"/>
      <c r="N506" s="9"/>
      <c r="O506" s="9"/>
      <c r="P506" s="71"/>
      <c r="Q506" s="71"/>
      <c r="R506" s="9"/>
      <c r="S506" s="72"/>
      <c r="T506" s="72"/>
      <c r="U506" s="72"/>
      <c r="V506" s="9"/>
      <c r="W506" s="9"/>
      <c r="X506" s="9"/>
      <c r="Y506" s="72"/>
      <c r="Z506" s="72"/>
      <c r="AA506" s="9"/>
      <c r="AB506" s="72"/>
      <c r="AC506" s="72"/>
      <c r="AD506" s="72"/>
      <c r="AE506" s="9"/>
      <c r="AF506" s="9"/>
      <c r="AH506" s="9"/>
      <c r="AI506" s="9"/>
      <c r="AJ506" s="9"/>
      <c r="AK506" s="9"/>
      <c r="AL506" s="9"/>
      <c r="AM506" s="9"/>
      <c r="AN506" s="9"/>
      <c r="AO506" s="9"/>
      <c r="AP506" s="9"/>
      <c r="AQ506" s="9"/>
      <c r="AR506" s="9"/>
      <c r="AS506" s="9"/>
      <c r="AT506" s="9"/>
      <c r="AU506" s="9"/>
      <c r="AV506" s="9"/>
      <c r="AW506" s="9"/>
      <c r="AX506" s="9"/>
      <c r="AY506" s="9"/>
    </row>
    <row r="507" spans="1:51" ht="12" customHeight="1">
      <c r="A507" s="9"/>
      <c r="B507" s="9"/>
      <c r="C507" s="9"/>
      <c r="D507" s="9"/>
      <c r="E507" s="9"/>
      <c r="F507" s="9"/>
      <c r="G507" s="70"/>
      <c r="H507" s="71"/>
      <c r="I507" s="9"/>
      <c r="J507" s="9"/>
      <c r="K507" s="9"/>
      <c r="L507" s="71"/>
      <c r="M507" s="71"/>
      <c r="N507" s="9"/>
      <c r="O507" s="9"/>
      <c r="P507" s="71"/>
      <c r="Q507" s="71"/>
      <c r="R507" s="9"/>
      <c r="S507" s="72"/>
      <c r="T507" s="72"/>
      <c r="U507" s="72"/>
      <c r="V507" s="9"/>
      <c r="W507" s="9"/>
      <c r="X507" s="9"/>
      <c r="Y507" s="72"/>
      <c r="Z507" s="72"/>
      <c r="AA507" s="9"/>
      <c r="AB507" s="72"/>
      <c r="AC507" s="72"/>
      <c r="AD507" s="72"/>
      <c r="AE507" s="9"/>
      <c r="AF507" s="9"/>
      <c r="AH507" s="9"/>
      <c r="AI507" s="9"/>
      <c r="AJ507" s="9"/>
      <c r="AK507" s="9"/>
      <c r="AL507" s="9"/>
      <c r="AM507" s="9"/>
      <c r="AN507" s="9"/>
      <c r="AO507" s="9"/>
      <c r="AP507" s="9"/>
      <c r="AQ507" s="9"/>
      <c r="AR507" s="9"/>
      <c r="AS507" s="9"/>
      <c r="AT507" s="9"/>
      <c r="AU507" s="9"/>
      <c r="AV507" s="9"/>
      <c r="AW507" s="9"/>
      <c r="AX507" s="9"/>
      <c r="AY507" s="9"/>
    </row>
    <row r="508" spans="1:51" ht="12" customHeight="1">
      <c r="A508" s="9"/>
      <c r="B508" s="9"/>
      <c r="C508" s="9"/>
      <c r="D508" s="9"/>
      <c r="E508" s="9"/>
      <c r="F508" s="9"/>
      <c r="G508" s="70"/>
      <c r="H508" s="71"/>
      <c r="I508" s="9"/>
      <c r="J508" s="9"/>
      <c r="K508" s="9"/>
      <c r="L508" s="71"/>
      <c r="M508" s="71"/>
      <c r="N508" s="9"/>
      <c r="O508" s="9"/>
      <c r="P508" s="71"/>
      <c r="Q508" s="71"/>
      <c r="R508" s="9"/>
      <c r="S508" s="72"/>
      <c r="T508" s="72"/>
      <c r="U508" s="72"/>
      <c r="V508" s="9"/>
      <c r="W508" s="9"/>
      <c r="X508" s="9"/>
      <c r="Y508" s="72"/>
      <c r="Z508" s="72"/>
      <c r="AA508" s="9"/>
      <c r="AB508" s="72"/>
      <c r="AC508" s="72"/>
      <c r="AD508" s="72"/>
      <c r="AE508" s="9"/>
      <c r="AF508" s="9"/>
      <c r="AH508" s="9"/>
      <c r="AI508" s="9"/>
      <c r="AJ508" s="9"/>
      <c r="AK508" s="9"/>
      <c r="AL508" s="9"/>
      <c r="AM508" s="9"/>
      <c r="AN508" s="9"/>
      <c r="AO508" s="9"/>
      <c r="AP508" s="9"/>
      <c r="AQ508" s="9"/>
      <c r="AR508" s="9"/>
      <c r="AS508" s="9"/>
      <c r="AT508" s="9"/>
      <c r="AU508" s="9"/>
      <c r="AV508" s="9"/>
      <c r="AW508" s="9"/>
      <c r="AX508" s="9"/>
      <c r="AY508" s="9"/>
    </row>
    <row r="509" spans="1:51" ht="12" customHeight="1">
      <c r="A509" s="9"/>
      <c r="B509" s="9"/>
      <c r="C509" s="9"/>
      <c r="D509" s="9"/>
      <c r="E509" s="9"/>
      <c r="F509" s="9"/>
      <c r="G509" s="70"/>
      <c r="H509" s="71"/>
      <c r="I509" s="9"/>
      <c r="J509" s="9"/>
      <c r="K509" s="9"/>
      <c r="L509" s="71"/>
      <c r="M509" s="71"/>
      <c r="N509" s="9"/>
      <c r="O509" s="9"/>
      <c r="P509" s="71"/>
      <c r="Q509" s="71"/>
      <c r="R509" s="9"/>
      <c r="S509" s="72"/>
      <c r="T509" s="72"/>
      <c r="U509" s="72"/>
      <c r="V509" s="9"/>
      <c r="W509" s="9"/>
      <c r="X509" s="9"/>
      <c r="Y509" s="72"/>
      <c r="Z509" s="72"/>
      <c r="AA509" s="9"/>
      <c r="AB509" s="72"/>
      <c r="AC509" s="72"/>
      <c r="AD509" s="72"/>
      <c r="AE509" s="9"/>
      <c r="AF509" s="9"/>
      <c r="AH509" s="9"/>
      <c r="AI509" s="9"/>
      <c r="AJ509" s="9"/>
      <c r="AK509" s="9"/>
      <c r="AL509" s="9"/>
      <c r="AM509" s="9"/>
      <c r="AN509" s="9"/>
      <c r="AO509" s="9"/>
      <c r="AP509" s="9"/>
      <c r="AQ509" s="9"/>
      <c r="AR509" s="9"/>
      <c r="AS509" s="9"/>
      <c r="AT509" s="9"/>
      <c r="AU509" s="9"/>
      <c r="AV509" s="9"/>
      <c r="AW509" s="9"/>
      <c r="AX509" s="9"/>
      <c r="AY509" s="9"/>
    </row>
    <row r="510" spans="1:51" ht="12" customHeight="1">
      <c r="A510" s="9"/>
      <c r="B510" s="9"/>
      <c r="C510" s="9"/>
      <c r="D510" s="9"/>
      <c r="E510" s="9"/>
      <c r="F510" s="9"/>
      <c r="G510" s="70"/>
      <c r="H510" s="71"/>
      <c r="I510" s="9"/>
      <c r="J510" s="9"/>
      <c r="K510" s="9"/>
      <c r="L510" s="71"/>
      <c r="M510" s="71"/>
      <c r="N510" s="9"/>
      <c r="O510" s="9"/>
      <c r="P510" s="71"/>
      <c r="Q510" s="71"/>
      <c r="R510" s="9"/>
      <c r="S510" s="72"/>
      <c r="T510" s="72"/>
      <c r="U510" s="72"/>
      <c r="V510" s="9"/>
      <c r="W510" s="9"/>
      <c r="X510" s="9"/>
      <c r="Y510" s="72"/>
      <c r="Z510" s="72"/>
      <c r="AA510" s="9"/>
      <c r="AB510" s="72"/>
      <c r="AC510" s="72"/>
      <c r="AD510" s="72"/>
      <c r="AE510" s="9"/>
      <c r="AF510" s="9"/>
      <c r="AH510" s="9"/>
      <c r="AI510" s="9"/>
      <c r="AJ510" s="9"/>
      <c r="AK510" s="9"/>
      <c r="AL510" s="9"/>
      <c r="AM510" s="9"/>
      <c r="AN510" s="9"/>
      <c r="AO510" s="9"/>
      <c r="AP510" s="9"/>
      <c r="AQ510" s="9"/>
      <c r="AR510" s="9"/>
      <c r="AS510" s="9"/>
      <c r="AT510" s="9"/>
      <c r="AU510" s="9"/>
      <c r="AV510" s="9"/>
      <c r="AW510" s="9"/>
      <c r="AX510" s="9"/>
      <c r="AY510" s="9"/>
    </row>
    <row r="511" spans="1:51" ht="12" customHeight="1">
      <c r="A511" s="9"/>
      <c r="B511" s="9"/>
      <c r="C511" s="9"/>
      <c r="D511" s="9"/>
      <c r="E511" s="9"/>
      <c r="F511" s="9"/>
      <c r="G511" s="70"/>
      <c r="H511" s="71"/>
      <c r="I511" s="9"/>
      <c r="J511" s="9"/>
      <c r="K511" s="9"/>
      <c r="L511" s="71"/>
      <c r="M511" s="71"/>
      <c r="N511" s="9"/>
      <c r="O511" s="9"/>
      <c r="P511" s="71"/>
      <c r="Q511" s="71"/>
      <c r="R511" s="9"/>
      <c r="S511" s="72"/>
      <c r="T511" s="72"/>
      <c r="U511" s="72"/>
      <c r="V511" s="9"/>
      <c r="W511" s="9"/>
      <c r="X511" s="9"/>
      <c r="Y511" s="72"/>
      <c r="Z511" s="72"/>
      <c r="AA511" s="9"/>
      <c r="AB511" s="72"/>
      <c r="AC511" s="72"/>
      <c r="AD511" s="72"/>
      <c r="AE511" s="9"/>
      <c r="AF511" s="9"/>
      <c r="AH511" s="9"/>
      <c r="AI511" s="9"/>
      <c r="AJ511" s="9"/>
      <c r="AK511" s="9"/>
      <c r="AL511" s="9"/>
      <c r="AM511" s="9"/>
      <c r="AN511" s="9"/>
      <c r="AO511" s="9"/>
      <c r="AP511" s="9"/>
      <c r="AQ511" s="9"/>
      <c r="AR511" s="9"/>
      <c r="AS511" s="9"/>
      <c r="AT511" s="9"/>
      <c r="AU511" s="9"/>
      <c r="AV511" s="9"/>
      <c r="AW511" s="9"/>
      <c r="AX511" s="9"/>
      <c r="AY511" s="9"/>
    </row>
    <row r="512" spans="1:51" ht="12" customHeight="1">
      <c r="A512" s="9"/>
      <c r="B512" s="9"/>
      <c r="C512" s="9"/>
      <c r="D512" s="9"/>
      <c r="E512" s="9"/>
      <c r="F512" s="9"/>
      <c r="G512" s="70"/>
      <c r="H512" s="71"/>
      <c r="I512" s="9"/>
      <c r="J512" s="9"/>
      <c r="K512" s="9"/>
      <c r="L512" s="71"/>
      <c r="M512" s="71"/>
      <c r="N512" s="9"/>
      <c r="O512" s="9"/>
      <c r="P512" s="71"/>
      <c r="Q512" s="71"/>
      <c r="R512" s="9"/>
      <c r="S512" s="72"/>
      <c r="T512" s="72"/>
      <c r="U512" s="72"/>
      <c r="V512" s="9"/>
      <c r="W512" s="9"/>
      <c r="X512" s="9"/>
      <c r="Y512" s="72"/>
      <c r="Z512" s="72"/>
      <c r="AA512" s="9"/>
      <c r="AB512" s="72"/>
      <c r="AC512" s="72"/>
      <c r="AD512" s="72"/>
      <c r="AE512" s="9"/>
      <c r="AF512" s="9"/>
      <c r="AH512" s="9"/>
      <c r="AI512" s="9"/>
      <c r="AJ512" s="9"/>
      <c r="AK512" s="9"/>
      <c r="AL512" s="9"/>
      <c r="AM512" s="9"/>
      <c r="AN512" s="9"/>
      <c r="AO512" s="9"/>
      <c r="AP512" s="9"/>
      <c r="AQ512" s="9"/>
      <c r="AR512" s="9"/>
      <c r="AS512" s="9"/>
      <c r="AT512" s="9"/>
      <c r="AU512" s="9"/>
      <c r="AV512" s="9"/>
      <c r="AW512" s="9"/>
      <c r="AX512" s="9"/>
      <c r="AY512" s="9"/>
    </row>
    <row r="513" spans="1:51" ht="12" customHeight="1">
      <c r="A513" s="9"/>
      <c r="B513" s="9"/>
      <c r="C513" s="9"/>
      <c r="D513" s="9"/>
      <c r="E513" s="9"/>
      <c r="F513" s="9"/>
      <c r="G513" s="70"/>
      <c r="H513" s="71"/>
      <c r="I513" s="9"/>
      <c r="J513" s="9"/>
      <c r="K513" s="9"/>
      <c r="L513" s="71"/>
      <c r="M513" s="71"/>
      <c r="N513" s="9"/>
      <c r="O513" s="9"/>
      <c r="P513" s="71"/>
      <c r="Q513" s="71"/>
      <c r="R513" s="9"/>
      <c r="S513" s="72"/>
      <c r="T513" s="72"/>
      <c r="U513" s="72"/>
      <c r="V513" s="9"/>
      <c r="W513" s="9"/>
      <c r="X513" s="9"/>
      <c r="Y513" s="72"/>
      <c r="Z513" s="72"/>
      <c r="AA513" s="9"/>
      <c r="AB513" s="72"/>
      <c r="AC513" s="72"/>
      <c r="AD513" s="72"/>
      <c r="AE513" s="9"/>
      <c r="AF513" s="9"/>
      <c r="AH513" s="9"/>
      <c r="AI513" s="9"/>
      <c r="AJ513" s="9"/>
      <c r="AK513" s="9"/>
      <c r="AL513" s="9"/>
      <c r="AM513" s="9"/>
      <c r="AN513" s="9"/>
      <c r="AO513" s="9"/>
      <c r="AP513" s="9"/>
      <c r="AQ513" s="9"/>
      <c r="AR513" s="9"/>
      <c r="AS513" s="9"/>
      <c r="AT513" s="9"/>
      <c r="AU513" s="9"/>
      <c r="AV513" s="9"/>
      <c r="AW513" s="9"/>
      <c r="AX513" s="9"/>
      <c r="AY513" s="9"/>
    </row>
    <row r="514" spans="1:51" ht="12" customHeight="1">
      <c r="A514" s="9"/>
      <c r="B514" s="9"/>
      <c r="C514" s="9"/>
      <c r="D514" s="9"/>
      <c r="E514" s="9"/>
      <c r="F514" s="9"/>
      <c r="G514" s="70"/>
      <c r="H514" s="71"/>
      <c r="I514" s="9"/>
      <c r="J514" s="9"/>
      <c r="K514" s="9"/>
      <c r="L514" s="71"/>
      <c r="M514" s="71"/>
      <c r="N514" s="9"/>
      <c r="O514" s="9"/>
      <c r="P514" s="71"/>
      <c r="Q514" s="71"/>
      <c r="R514" s="9"/>
      <c r="S514" s="72"/>
      <c r="T514" s="72"/>
      <c r="U514" s="72"/>
      <c r="V514" s="9"/>
      <c r="W514" s="9"/>
      <c r="X514" s="9"/>
      <c r="Y514" s="72"/>
      <c r="Z514" s="72"/>
      <c r="AA514" s="9"/>
      <c r="AB514" s="72"/>
      <c r="AC514" s="72"/>
      <c r="AD514" s="72"/>
      <c r="AE514" s="9"/>
      <c r="AF514" s="9"/>
      <c r="AH514" s="9"/>
      <c r="AI514" s="9"/>
      <c r="AJ514" s="9"/>
      <c r="AK514" s="9"/>
      <c r="AL514" s="9"/>
      <c r="AM514" s="9"/>
      <c r="AN514" s="9"/>
      <c r="AO514" s="9"/>
      <c r="AP514" s="9"/>
      <c r="AQ514" s="9"/>
      <c r="AR514" s="9"/>
      <c r="AS514" s="9"/>
      <c r="AT514" s="9"/>
      <c r="AU514" s="9"/>
      <c r="AV514" s="9"/>
      <c r="AW514" s="9"/>
      <c r="AX514" s="9"/>
      <c r="AY514" s="9"/>
    </row>
    <row r="515" spans="1:51" ht="12" customHeight="1">
      <c r="A515" s="9"/>
      <c r="B515" s="9"/>
      <c r="C515" s="9"/>
      <c r="D515" s="9"/>
      <c r="E515" s="9"/>
      <c r="F515" s="9"/>
      <c r="G515" s="70"/>
      <c r="H515" s="71"/>
      <c r="I515" s="9"/>
      <c r="J515" s="9"/>
      <c r="K515" s="9"/>
      <c r="L515" s="71"/>
      <c r="M515" s="71"/>
      <c r="N515" s="9"/>
      <c r="O515" s="9"/>
      <c r="P515" s="71"/>
      <c r="Q515" s="71"/>
      <c r="R515" s="9"/>
      <c r="S515" s="72"/>
      <c r="T515" s="72"/>
      <c r="U515" s="72"/>
      <c r="V515" s="9"/>
      <c r="W515" s="9"/>
      <c r="X515" s="9"/>
      <c r="Y515" s="72"/>
      <c r="Z515" s="72"/>
      <c r="AA515" s="9"/>
      <c r="AB515" s="72"/>
      <c r="AC515" s="72"/>
      <c r="AD515" s="72"/>
      <c r="AE515" s="9"/>
      <c r="AF515" s="9"/>
      <c r="AH515" s="9"/>
      <c r="AI515" s="9"/>
      <c r="AJ515" s="9"/>
      <c r="AK515" s="9"/>
      <c r="AL515" s="9"/>
      <c r="AM515" s="9"/>
      <c r="AN515" s="9"/>
      <c r="AO515" s="9"/>
      <c r="AP515" s="9"/>
      <c r="AQ515" s="9"/>
      <c r="AR515" s="9"/>
      <c r="AS515" s="9"/>
      <c r="AT515" s="9"/>
      <c r="AU515" s="9"/>
      <c r="AV515" s="9"/>
      <c r="AW515" s="9"/>
      <c r="AX515" s="9"/>
      <c r="AY515" s="9"/>
    </row>
    <row r="516" spans="1:51" ht="12" customHeight="1">
      <c r="A516" s="9"/>
      <c r="B516" s="9"/>
      <c r="C516" s="9"/>
      <c r="D516" s="9"/>
      <c r="E516" s="9"/>
      <c r="F516" s="9"/>
      <c r="G516" s="70"/>
      <c r="H516" s="71"/>
      <c r="I516" s="9"/>
      <c r="J516" s="9"/>
      <c r="K516" s="9"/>
      <c r="L516" s="71"/>
      <c r="M516" s="71"/>
      <c r="N516" s="9"/>
      <c r="O516" s="9"/>
      <c r="P516" s="71"/>
      <c r="Q516" s="71"/>
      <c r="R516" s="9"/>
      <c r="S516" s="72"/>
      <c r="T516" s="72"/>
      <c r="U516" s="72"/>
      <c r="V516" s="9"/>
      <c r="W516" s="9"/>
      <c r="X516" s="9"/>
      <c r="Y516" s="72"/>
      <c r="Z516" s="72"/>
      <c r="AA516" s="9"/>
      <c r="AB516" s="72"/>
      <c r="AC516" s="72"/>
      <c r="AD516" s="72"/>
      <c r="AE516" s="9"/>
      <c r="AF516" s="9"/>
      <c r="AH516" s="9"/>
      <c r="AI516" s="9"/>
      <c r="AJ516" s="9"/>
      <c r="AK516" s="9"/>
      <c r="AL516" s="9"/>
      <c r="AM516" s="9"/>
      <c r="AN516" s="9"/>
      <c r="AO516" s="9"/>
      <c r="AP516" s="9"/>
      <c r="AQ516" s="9"/>
      <c r="AR516" s="9"/>
      <c r="AS516" s="9"/>
      <c r="AT516" s="9"/>
      <c r="AU516" s="9"/>
      <c r="AV516" s="9"/>
      <c r="AW516" s="9"/>
      <c r="AX516" s="9"/>
      <c r="AY516" s="9"/>
    </row>
    <row r="517" spans="1:51" ht="12" customHeight="1">
      <c r="A517" s="9"/>
      <c r="B517" s="9"/>
      <c r="C517" s="9"/>
      <c r="D517" s="9"/>
      <c r="E517" s="9"/>
      <c r="F517" s="9"/>
      <c r="G517" s="70"/>
      <c r="H517" s="71"/>
      <c r="I517" s="9"/>
      <c r="J517" s="9"/>
      <c r="K517" s="9"/>
      <c r="L517" s="71"/>
      <c r="M517" s="71"/>
      <c r="N517" s="9"/>
      <c r="O517" s="9"/>
      <c r="P517" s="71"/>
      <c r="Q517" s="71"/>
      <c r="R517" s="9"/>
      <c r="S517" s="72"/>
      <c r="T517" s="72"/>
      <c r="U517" s="72"/>
      <c r="V517" s="9"/>
      <c r="W517" s="9"/>
      <c r="X517" s="9"/>
      <c r="Y517" s="72"/>
      <c r="Z517" s="72"/>
      <c r="AA517" s="9"/>
      <c r="AB517" s="72"/>
      <c r="AC517" s="72"/>
      <c r="AD517" s="72"/>
      <c r="AE517" s="9"/>
      <c r="AF517" s="9"/>
      <c r="AH517" s="9"/>
      <c r="AI517" s="9"/>
      <c r="AJ517" s="9"/>
      <c r="AK517" s="9"/>
      <c r="AL517" s="9"/>
      <c r="AM517" s="9"/>
      <c r="AN517" s="9"/>
      <c r="AO517" s="9"/>
      <c r="AP517" s="9"/>
      <c r="AQ517" s="9"/>
      <c r="AR517" s="9"/>
      <c r="AS517" s="9"/>
      <c r="AT517" s="9"/>
      <c r="AU517" s="9"/>
      <c r="AV517" s="9"/>
      <c r="AW517" s="9"/>
      <c r="AX517" s="9"/>
      <c r="AY517" s="9"/>
    </row>
    <row r="518" spans="1:51" ht="12" customHeight="1">
      <c r="A518" s="9"/>
      <c r="B518" s="9"/>
      <c r="C518" s="9"/>
      <c r="D518" s="9"/>
      <c r="E518" s="9"/>
      <c r="F518" s="9"/>
      <c r="G518" s="70"/>
      <c r="H518" s="71"/>
      <c r="I518" s="9"/>
      <c r="J518" s="9"/>
      <c r="K518" s="9"/>
      <c r="L518" s="71"/>
      <c r="M518" s="71"/>
      <c r="N518" s="9"/>
      <c r="O518" s="9"/>
      <c r="P518" s="71"/>
      <c r="Q518" s="71"/>
      <c r="R518" s="9"/>
      <c r="S518" s="72"/>
      <c r="T518" s="72"/>
      <c r="U518" s="72"/>
      <c r="V518" s="9"/>
      <c r="W518" s="9"/>
      <c r="X518" s="9"/>
      <c r="Y518" s="72"/>
      <c r="Z518" s="72"/>
      <c r="AA518" s="9"/>
      <c r="AB518" s="72"/>
      <c r="AC518" s="72"/>
      <c r="AD518" s="72"/>
      <c r="AE518" s="9"/>
      <c r="AF518" s="9"/>
      <c r="AH518" s="9"/>
      <c r="AI518" s="9"/>
      <c r="AJ518" s="9"/>
      <c r="AK518" s="9"/>
      <c r="AL518" s="9"/>
      <c r="AM518" s="9"/>
      <c r="AN518" s="9"/>
      <c r="AO518" s="9"/>
      <c r="AP518" s="9"/>
      <c r="AQ518" s="9"/>
      <c r="AR518" s="9"/>
      <c r="AS518" s="9"/>
      <c r="AT518" s="9"/>
      <c r="AU518" s="9"/>
      <c r="AV518" s="9"/>
      <c r="AW518" s="9"/>
      <c r="AX518" s="9"/>
      <c r="AY518" s="9"/>
    </row>
    <row r="519" spans="1:51" ht="12" customHeight="1">
      <c r="A519" s="9"/>
      <c r="B519" s="9"/>
      <c r="C519" s="9"/>
      <c r="D519" s="9"/>
      <c r="E519" s="9"/>
      <c r="F519" s="9"/>
      <c r="G519" s="70"/>
      <c r="H519" s="71"/>
      <c r="I519" s="9"/>
      <c r="J519" s="9"/>
      <c r="K519" s="9"/>
      <c r="L519" s="71"/>
      <c r="M519" s="71"/>
      <c r="N519" s="9"/>
      <c r="O519" s="9"/>
      <c r="P519" s="71"/>
      <c r="Q519" s="71"/>
      <c r="R519" s="9"/>
      <c r="S519" s="72"/>
      <c r="T519" s="72"/>
      <c r="U519" s="72"/>
      <c r="V519" s="9"/>
      <c r="W519" s="9"/>
      <c r="X519" s="9"/>
      <c r="Y519" s="72"/>
      <c r="Z519" s="72"/>
      <c r="AA519" s="9"/>
      <c r="AB519" s="72"/>
      <c r="AC519" s="72"/>
      <c r="AD519" s="72"/>
      <c r="AE519" s="9"/>
      <c r="AF519" s="9"/>
      <c r="AH519" s="9"/>
      <c r="AI519" s="9"/>
      <c r="AJ519" s="9"/>
      <c r="AK519" s="9"/>
      <c r="AL519" s="9"/>
      <c r="AM519" s="9"/>
      <c r="AN519" s="9"/>
      <c r="AO519" s="9"/>
      <c r="AP519" s="9"/>
      <c r="AQ519" s="9"/>
      <c r="AR519" s="9"/>
      <c r="AS519" s="9"/>
      <c r="AT519" s="9"/>
      <c r="AU519" s="9"/>
      <c r="AV519" s="9"/>
      <c r="AW519" s="9"/>
      <c r="AX519" s="9"/>
      <c r="AY519" s="9"/>
    </row>
    <row r="520" spans="1:51" ht="12" customHeight="1">
      <c r="A520" s="9"/>
      <c r="B520" s="9"/>
      <c r="C520" s="9"/>
      <c r="D520" s="9"/>
      <c r="E520" s="9"/>
      <c r="F520" s="9"/>
      <c r="G520" s="70"/>
      <c r="H520" s="71"/>
      <c r="I520" s="9"/>
      <c r="J520" s="9"/>
      <c r="K520" s="9"/>
      <c r="L520" s="71"/>
      <c r="M520" s="71"/>
      <c r="N520" s="9"/>
      <c r="O520" s="9"/>
      <c r="P520" s="71"/>
      <c r="Q520" s="71"/>
      <c r="R520" s="9"/>
      <c r="S520" s="72"/>
      <c r="T520" s="72"/>
      <c r="U520" s="72"/>
      <c r="V520" s="9"/>
      <c r="W520" s="9"/>
      <c r="X520" s="9"/>
      <c r="Y520" s="72"/>
      <c r="Z520" s="72"/>
      <c r="AA520" s="9"/>
      <c r="AB520" s="72"/>
      <c r="AC520" s="72"/>
      <c r="AD520" s="72"/>
      <c r="AE520" s="9"/>
      <c r="AF520" s="9"/>
      <c r="AH520" s="9"/>
      <c r="AI520" s="9"/>
      <c r="AJ520" s="9"/>
      <c r="AK520" s="9"/>
      <c r="AL520" s="9"/>
      <c r="AM520" s="9"/>
      <c r="AN520" s="9"/>
      <c r="AO520" s="9"/>
      <c r="AP520" s="9"/>
      <c r="AQ520" s="9"/>
      <c r="AR520" s="9"/>
      <c r="AS520" s="9"/>
      <c r="AT520" s="9"/>
      <c r="AU520" s="9"/>
      <c r="AV520" s="9"/>
      <c r="AW520" s="9"/>
      <c r="AX520" s="9"/>
      <c r="AY520" s="9"/>
    </row>
    <row r="521" spans="1:51" ht="12" customHeight="1">
      <c r="A521" s="9"/>
      <c r="B521" s="9"/>
      <c r="C521" s="9"/>
      <c r="D521" s="9"/>
      <c r="E521" s="9"/>
      <c r="F521" s="9"/>
      <c r="G521" s="70"/>
      <c r="H521" s="71"/>
      <c r="I521" s="9"/>
      <c r="J521" s="9"/>
      <c r="K521" s="9"/>
      <c r="L521" s="71"/>
      <c r="M521" s="71"/>
      <c r="N521" s="9"/>
      <c r="O521" s="9"/>
      <c r="P521" s="71"/>
      <c r="Q521" s="71"/>
      <c r="R521" s="9"/>
      <c r="S521" s="72"/>
      <c r="T521" s="72"/>
      <c r="U521" s="72"/>
      <c r="V521" s="9"/>
      <c r="W521" s="9"/>
      <c r="X521" s="9"/>
      <c r="Y521" s="72"/>
      <c r="Z521" s="72"/>
      <c r="AA521" s="9"/>
      <c r="AB521" s="72"/>
      <c r="AC521" s="72"/>
      <c r="AD521" s="72"/>
      <c r="AE521" s="9"/>
      <c r="AF521" s="9"/>
      <c r="AH521" s="9"/>
      <c r="AI521" s="9"/>
      <c r="AJ521" s="9"/>
      <c r="AK521" s="9"/>
      <c r="AL521" s="9"/>
      <c r="AM521" s="9"/>
      <c r="AN521" s="9"/>
      <c r="AO521" s="9"/>
      <c r="AP521" s="9"/>
      <c r="AQ521" s="9"/>
      <c r="AR521" s="9"/>
      <c r="AS521" s="9"/>
      <c r="AT521" s="9"/>
      <c r="AU521" s="9"/>
      <c r="AV521" s="9"/>
      <c r="AW521" s="9"/>
      <c r="AX521" s="9"/>
      <c r="AY521" s="9"/>
    </row>
    <row r="522" spans="1:51" ht="12" customHeight="1">
      <c r="A522" s="9"/>
      <c r="B522" s="9"/>
      <c r="C522" s="9"/>
      <c r="D522" s="9"/>
      <c r="E522" s="9"/>
      <c r="F522" s="9"/>
      <c r="G522" s="70"/>
      <c r="H522" s="71"/>
      <c r="I522" s="9"/>
      <c r="J522" s="9"/>
      <c r="K522" s="9"/>
      <c r="L522" s="71"/>
      <c r="M522" s="71"/>
      <c r="N522" s="9"/>
      <c r="O522" s="9"/>
      <c r="P522" s="71"/>
      <c r="Q522" s="71"/>
      <c r="R522" s="9"/>
      <c r="S522" s="72"/>
      <c r="T522" s="72"/>
      <c r="U522" s="72"/>
      <c r="V522" s="9"/>
      <c r="W522" s="9"/>
      <c r="X522" s="9"/>
      <c r="Y522" s="72"/>
      <c r="Z522" s="72"/>
      <c r="AA522" s="9"/>
      <c r="AB522" s="72"/>
      <c r="AC522" s="72"/>
      <c r="AD522" s="72"/>
      <c r="AE522" s="9"/>
      <c r="AF522" s="9"/>
      <c r="AH522" s="9"/>
      <c r="AI522" s="9"/>
      <c r="AJ522" s="9"/>
      <c r="AK522" s="9"/>
      <c r="AL522" s="9"/>
      <c r="AM522" s="9"/>
      <c r="AN522" s="9"/>
      <c r="AO522" s="9"/>
      <c r="AP522" s="9"/>
      <c r="AQ522" s="9"/>
      <c r="AR522" s="9"/>
      <c r="AS522" s="9"/>
      <c r="AT522" s="9"/>
      <c r="AU522" s="9"/>
      <c r="AV522" s="9"/>
      <c r="AW522" s="9"/>
      <c r="AX522" s="9"/>
      <c r="AY522" s="9"/>
    </row>
    <row r="523" spans="1:51" ht="12" customHeight="1">
      <c r="A523" s="9"/>
      <c r="B523" s="9"/>
      <c r="C523" s="9"/>
      <c r="D523" s="9"/>
      <c r="E523" s="9"/>
      <c r="F523" s="9"/>
      <c r="G523" s="70"/>
      <c r="H523" s="71"/>
      <c r="I523" s="9"/>
      <c r="J523" s="9"/>
      <c r="K523" s="9"/>
      <c r="L523" s="71"/>
      <c r="M523" s="71"/>
      <c r="N523" s="9"/>
      <c r="O523" s="9"/>
      <c r="P523" s="71"/>
      <c r="Q523" s="71"/>
      <c r="R523" s="9"/>
      <c r="S523" s="72"/>
      <c r="T523" s="72"/>
      <c r="U523" s="72"/>
      <c r="V523" s="9"/>
      <c r="W523" s="9"/>
      <c r="X523" s="9"/>
      <c r="Y523" s="72"/>
      <c r="Z523" s="72"/>
      <c r="AA523" s="9"/>
      <c r="AB523" s="72"/>
      <c r="AC523" s="72"/>
      <c r="AD523" s="72"/>
      <c r="AE523" s="9"/>
      <c r="AF523" s="9"/>
      <c r="AH523" s="9"/>
      <c r="AI523" s="9"/>
      <c r="AJ523" s="9"/>
      <c r="AK523" s="9"/>
      <c r="AL523" s="9"/>
      <c r="AM523" s="9"/>
      <c r="AN523" s="9"/>
      <c r="AO523" s="9"/>
      <c r="AP523" s="9"/>
      <c r="AQ523" s="9"/>
      <c r="AR523" s="9"/>
      <c r="AS523" s="9"/>
      <c r="AT523" s="9"/>
      <c r="AU523" s="9"/>
      <c r="AV523" s="9"/>
      <c r="AW523" s="9"/>
      <c r="AX523" s="9"/>
      <c r="AY523" s="9"/>
    </row>
    <row r="524" spans="1:51" ht="12" customHeight="1">
      <c r="A524" s="9"/>
      <c r="B524" s="9"/>
      <c r="C524" s="9"/>
      <c r="D524" s="9"/>
      <c r="E524" s="9"/>
      <c r="F524" s="9"/>
      <c r="G524" s="70"/>
      <c r="H524" s="71"/>
      <c r="I524" s="9"/>
      <c r="J524" s="9"/>
      <c r="K524" s="9"/>
      <c r="L524" s="71"/>
      <c r="M524" s="71"/>
      <c r="N524" s="9"/>
      <c r="O524" s="9"/>
      <c r="P524" s="71"/>
      <c r="Q524" s="71"/>
      <c r="R524" s="9"/>
      <c r="S524" s="72"/>
      <c r="T524" s="72"/>
      <c r="U524" s="72"/>
      <c r="V524" s="9"/>
      <c r="W524" s="9"/>
      <c r="X524" s="9"/>
      <c r="Y524" s="72"/>
      <c r="Z524" s="72"/>
      <c r="AA524" s="9"/>
      <c r="AB524" s="72"/>
      <c r="AC524" s="72"/>
      <c r="AD524" s="72"/>
      <c r="AE524" s="9"/>
      <c r="AF524" s="9"/>
      <c r="AH524" s="9"/>
      <c r="AI524" s="9"/>
      <c r="AJ524" s="9"/>
      <c r="AK524" s="9"/>
      <c r="AL524" s="9"/>
      <c r="AM524" s="9"/>
      <c r="AN524" s="9"/>
      <c r="AO524" s="9"/>
      <c r="AP524" s="9"/>
      <c r="AQ524" s="9"/>
      <c r="AR524" s="9"/>
      <c r="AS524" s="9"/>
      <c r="AT524" s="9"/>
      <c r="AU524" s="9"/>
      <c r="AV524" s="9"/>
      <c r="AW524" s="9"/>
      <c r="AX524" s="9"/>
      <c r="AY524" s="9"/>
    </row>
    <row r="525" spans="1:51" ht="12" customHeight="1">
      <c r="A525" s="9"/>
      <c r="B525" s="9"/>
      <c r="C525" s="9"/>
      <c r="D525" s="9"/>
      <c r="E525" s="9"/>
      <c r="F525" s="9"/>
      <c r="G525" s="70"/>
      <c r="H525" s="71"/>
      <c r="I525" s="9"/>
      <c r="J525" s="9"/>
      <c r="K525" s="9"/>
      <c r="L525" s="71"/>
      <c r="M525" s="71"/>
      <c r="N525" s="9"/>
      <c r="O525" s="9"/>
      <c r="P525" s="71"/>
      <c r="Q525" s="71"/>
      <c r="R525" s="9"/>
      <c r="S525" s="72"/>
      <c r="T525" s="72"/>
      <c r="U525" s="72"/>
      <c r="V525" s="9"/>
      <c r="W525" s="9"/>
      <c r="X525" s="9"/>
      <c r="Y525" s="72"/>
      <c r="Z525" s="72"/>
      <c r="AA525" s="9"/>
      <c r="AB525" s="72"/>
      <c r="AC525" s="72"/>
      <c r="AD525" s="72"/>
      <c r="AE525" s="9"/>
      <c r="AF525" s="9"/>
      <c r="AH525" s="9"/>
      <c r="AI525" s="9"/>
      <c r="AJ525" s="9"/>
      <c r="AK525" s="9"/>
      <c r="AL525" s="9"/>
      <c r="AM525" s="9"/>
      <c r="AN525" s="9"/>
      <c r="AO525" s="9"/>
      <c r="AP525" s="9"/>
      <c r="AQ525" s="9"/>
      <c r="AR525" s="9"/>
      <c r="AS525" s="9"/>
      <c r="AT525" s="9"/>
      <c r="AU525" s="9"/>
      <c r="AV525" s="9"/>
      <c r="AW525" s="9"/>
      <c r="AX525" s="9"/>
      <c r="AY525" s="9"/>
    </row>
    <row r="526" spans="1:51" ht="12" customHeight="1">
      <c r="A526" s="9"/>
      <c r="B526" s="9"/>
      <c r="C526" s="9"/>
      <c r="D526" s="9"/>
      <c r="E526" s="9"/>
      <c r="F526" s="9"/>
      <c r="G526" s="70"/>
      <c r="H526" s="71"/>
      <c r="I526" s="9"/>
      <c r="J526" s="9"/>
      <c r="K526" s="9"/>
      <c r="L526" s="71"/>
      <c r="M526" s="71"/>
      <c r="N526" s="9"/>
      <c r="O526" s="9"/>
      <c r="P526" s="71"/>
      <c r="Q526" s="71"/>
      <c r="R526" s="9"/>
      <c r="S526" s="72"/>
      <c r="T526" s="72"/>
      <c r="U526" s="72"/>
      <c r="V526" s="9"/>
      <c r="W526" s="9"/>
      <c r="X526" s="9"/>
      <c r="Y526" s="72"/>
      <c r="Z526" s="72"/>
      <c r="AA526" s="9"/>
      <c r="AB526" s="72"/>
      <c r="AC526" s="72"/>
      <c r="AD526" s="72"/>
      <c r="AE526" s="9"/>
      <c r="AF526" s="9"/>
      <c r="AH526" s="9"/>
      <c r="AI526" s="9"/>
      <c r="AJ526" s="9"/>
      <c r="AK526" s="9"/>
      <c r="AL526" s="9"/>
      <c r="AM526" s="9"/>
      <c r="AN526" s="9"/>
      <c r="AO526" s="9"/>
      <c r="AP526" s="9"/>
      <c r="AQ526" s="9"/>
      <c r="AR526" s="9"/>
      <c r="AS526" s="9"/>
      <c r="AT526" s="9"/>
      <c r="AU526" s="9"/>
      <c r="AV526" s="9"/>
      <c r="AW526" s="9"/>
      <c r="AX526" s="9"/>
      <c r="AY526" s="9"/>
    </row>
    <row r="527" spans="1:51" ht="12" customHeight="1">
      <c r="A527" s="9"/>
      <c r="B527" s="9"/>
      <c r="C527" s="9"/>
      <c r="D527" s="9"/>
      <c r="E527" s="9"/>
      <c r="F527" s="9"/>
      <c r="G527" s="70"/>
      <c r="H527" s="71"/>
      <c r="I527" s="9"/>
      <c r="J527" s="9"/>
      <c r="K527" s="9"/>
      <c r="L527" s="71"/>
      <c r="M527" s="71"/>
      <c r="N527" s="9"/>
      <c r="O527" s="9"/>
      <c r="P527" s="71"/>
      <c r="Q527" s="71"/>
      <c r="R527" s="9"/>
      <c r="S527" s="72"/>
      <c r="T527" s="72"/>
      <c r="U527" s="72"/>
      <c r="V527" s="9"/>
      <c r="W527" s="9"/>
      <c r="X527" s="9"/>
      <c r="Y527" s="72"/>
      <c r="Z527" s="72"/>
      <c r="AA527" s="9"/>
      <c r="AB527" s="72"/>
      <c r="AC527" s="72"/>
      <c r="AD527" s="72"/>
      <c r="AE527" s="9"/>
      <c r="AF527" s="9"/>
      <c r="AH527" s="9"/>
      <c r="AI527" s="9"/>
      <c r="AJ527" s="9"/>
      <c r="AK527" s="9"/>
      <c r="AL527" s="9"/>
      <c r="AM527" s="9"/>
      <c r="AN527" s="9"/>
      <c r="AO527" s="9"/>
      <c r="AP527" s="9"/>
      <c r="AQ527" s="9"/>
      <c r="AR527" s="9"/>
      <c r="AS527" s="9"/>
      <c r="AT527" s="9"/>
      <c r="AU527" s="9"/>
      <c r="AV527" s="9"/>
      <c r="AW527" s="9"/>
      <c r="AX527" s="9"/>
      <c r="AY527" s="9"/>
    </row>
    <row r="528" spans="1:51" ht="12" customHeight="1">
      <c r="A528" s="9"/>
      <c r="B528" s="9"/>
      <c r="C528" s="9"/>
      <c r="D528" s="9"/>
      <c r="E528" s="9"/>
      <c r="F528" s="9"/>
      <c r="G528" s="70"/>
      <c r="H528" s="71"/>
      <c r="I528" s="9"/>
      <c r="J528" s="9"/>
      <c r="K528" s="9"/>
      <c r="L528" s="71"/>
      <c r="M528" s="71"/>
      <c r="N528" s="9"/>
      <c r="O528" s="9"/>
      <c r="P528" s="71"/>
      <c r="Q528" s="71"/>
      <c r="R528" s="9"/>
      <c r="S528" s="72"/>
      <c r="T528" s="72"/>
      <c r="U528" s="72"/>
      <c r="V528" s="9"/>
      <c r="W528" s="9"/>
      <c r="X528" s="9"/>
      <c r="Y528" s="72"/>
      <c r="Z528" s="72"/>
      <c r="AA528" s="9"/>
      <c r="AB528" s="72"/>
      <c r="AC528" s="72"/>
      <c r="AD528" s="72"/>
      <c r="AE528" s="9"/>
      <c r="AF528" s="9"/>
      <c r="AH528" s="9"/>
      <c r="AI528" s="9"/>
      <c r="AJ528" s="9"/>
      <c r="AK528" s="9"/>
      <c r="AL528" s="9"/>
      <c r="AM528" s="9"/>
      <c r="AN528" s="9"/>
      <c r="AO528" s="9"/>
      <c r="AP528" s="9"/>
      <c r="AQ528" s="9"/>
      <c r="AR528" s="9"/>
      <c r="AS528" s="9"/>
      <c r="AT528" s="9"/>
      <c r="AU528" s="9"/>
      <c r="AV528" s="9"/>
      <c r="AW528" s="9"/>
      <c r="AX528" s="9"/>
      <c r="AY528" s="9"/>
    </row>
    <row r="529" spans="1:51" ht="12" customHeight="1">
      <c r="A529" s="9"/>
      <c r="B529" s="9"/>
      <c r="C529" s="9"/>
      <c r="D529" s="9"/>
      <c r="E529" s="9"/>
      <c r="F529" s="9"/>
      <c r="G529" s="70"/>
      <c r="H529" s="71"/>
      <c r="I529" s="9"/>
      <c r="J529" s="9"/>
      <c r="K529" s="9"/>
      <c r="L529" s="71"/>
      <c r="M529" s="71"/>
      <c r="N529" s="9"/>
      <c r="O529" s="9"/>
      <c r="P529" s="71"/>
      <c r="Q529" s="71"/>
      <c r="R529" s="9"/>
      <c r="S529" s="72"/>
      <c r="T529" s="72"/>
      <c r="U529" s="72"/>
      <c r="V529" s="9"/>
      <c r="W529" s="9"/>
      <c r="X529" s="9"/>
      <c r="Y529" s="72"/>
      <c r="Z529" s="72"/>
      <c r="AA529" s="9"/>
      <c r="AB529" s="72"/>
      <c r="AC529" s="72"/>
      <c r="AD529" s="72"/>
      <c r="AE529" s="9"/>
      <c r="AF529" s="9"/>
      <c r="AH529" s="9"/>
      <c r="AI529" s="9"/>
      <c r="AJ529" s="9"/>
      <c r="AK529" s="9"/>
      <c r="AL529" s="9"/>
      <c r="AM529" s="9"/>
      <c r="AN529" s="9"/>
      <c r="AO529" s="9"/>
      <c r="AP529" s="9"/>
      <c r="AQ529" s="9"/>
      <c r="AR529" s="9"/>
      <c r="AS529" s="9"/>
      <c r="AT529" s="9"/>
      <c r="AU529" s="9"/>
      <c r="AV529" s="9"/>
      <c r="AW529" s="9"/>
      <c r="AX529" s="9"/>
      <c r="AY529" s="9"/>
    </row>
    <row r="530" spans="1:51" ht="12" customHeight="1">
      <c r="A530" s="9"/>
      <c r="B530" s="9"/>
      <c r="C530" s="9"/>
      <c r="D530" s="9"/>
      <c r="E530" s="9"/>
      <c r="F530" s="9"/>
      <c r="G530" s="70"/>
      <c r="H530" s="71"/>
      <c r="I530" s="9"/>
      <c r="J530" s="9"/>
      <c r="K530" s="9"/>
      <c r="L530" s="71"/>
      <c r="M530" s="71"/>
      <c r="N530" s="9"/>
      <c r="O530" s="9"/>
      <c r="P530" s="71"/>
      <c r="Q530" s="71"/>
      <c r="R530" s="9"/>
      <c r="S530" s="72"/>
      <c r="T530" s="72"/>
      <c r="U530" s="72"/>
      <c r="V530" s="9"/>
      <c r="W530" s="9"/>
      <c r="X530" s="9"/>
      <c r="Y530" s="72"/>
      <c r="Z530" s="72"/>
      <c r="AA530" s="9"/>
      <c r="AB530" s="72"/>
      <c r="AC530" s="72"/>
      <c r="AD530" s="72"/>
      <c r="AE530" s="9"/>
      <c r="AF530" s="9"/>
      <c r="AH530" s="9"/>
      <c r="AI530" s="9"/>
      <c r="AJ530" s="9"/>
      <c r="AK530" s="9"/>
      <c r="AL530" s="9"/>
      <c r="AM530" s="9"/>
      <c r="AN530" s="9"/>
      <c r="AO530" s="9"/>
      <c r="AP530" s="9"/>
      <c r="AQ530" s="9"/>
      <c r="AR530" s="9"/>
      <c r="AS530" s="9"/>
      <c r="AT530" s="9"/>
      <c r="AU530" s="9"/>
      <c r="AV530" s="9"/>
      <c r="AW530" s="9"/>
      <c r="AX530" s="9"/>
      <c r="AY530" s="9"/>
    </row>
    <row r="531" spans="1:51" ht="12" customHeight="1">
      <c r="A531" s="9"/>
      <c r="B531" s="9"/>
      <c r="C531" s="9"/>
      <c r="D531" s="9"/>
      <c r="E531" s="9"/>
      <c r="F531" s="9"/>
      <c r="G531" s="70"/>
      <c r="H531" s="71"/>
      <c r="I531" s="9"/>
      <c r="J531" s="9"/>
      <c r="K531" s="9"/>
      <c r="L531" s="71"/>
      <c r="M531" s="71"/>
      <c r="N531" s="9"/>
      <c r="O531" s="9"/>
      <c r="P531" s="71"/>
      <c r="Q531" s="71"/>
      <c r="R531" s="9"/>
      <c r="S531" s="72"/>
      <c r="T531" s="72"/>
      <c r="U531" s="72"/>
      <c r="V531" s="9"/>
      <c r="W531" s="9"/>
      <c r="X531" s="9"/>
      <c r="Y531" s="72"/>
      <c r="Z531" s="72"/>
      <c r="AA531" s="9"/>
      <c r="AB531" s="72"/>
      <c r="AC531" s="72"/>
      <c r="AD531" s="72"/>
      <c r="AE531" s="9"/>
      <c r="AF531" s="9"/>
      <c r="AH531" s="9"/>
      <c r="AI531" s="9"/>
      <c r="AJ531" s="9"/>
      <c r="AK531" s="9"/>
      <c r="AL531" s="9"/>
      <c r="AM531" s="9"/>
      <c r="AN531" s="9"/>
      <c r="AO531" s="9"/>
      <c r="AP531" s="9"/>
      <c r="AQ531" s="9"/>
      <c r="AR531" s="9"/>
      <c r="AS531" s="9"/>
      <c r="AT531" s="9"/>
      <c r="AU531" s="9"/>
      <c r="AV531" s="9"/>
      <c r="AW531" s="9"/>
      <c r="AX531" s="9"/>
      <c r="AY531" s="9"/>
    </row>
    <row r="532" spans="1:51" ht="12" customHeight="1">
      <c r="A532" s="9"/>
      <c r="B532" s="9"/>
      <c r="C532" s="9"/>
      <c r="D532" s="9"/>
      <c r="E532" s="9"/>
      <c r="F532" s="9"/>
      <c r="G532" s="70"/>
      <c r="H532" s="71"/>
      <c r="I532" s="9"/>
      <c r="J532" s="9"/>
      <c r="K532" s="9"/>
      <c r="L532" s="71"/>
      <c r="M532" s="71"/>
      <c r="N532" s="9"/>
      <c r="O532" s="9"/>
      <c r="P532" s="71"/>
      <c r="Q532" s="71"/>
      <c r="R532" s="9"/>
      <c r="S532" s="72"/>
      <c r="T532" s="72"/>
      <c r="U532" s="72"/>
      <c r="V532" s="9"/>
      <c r="W532" s="9"/>
      <c r="X532" s="9"/>
      <c r="Y532" s="72"/>
      <c r="Z532" s="72"/>
      <c r="AA532" s="9"/>
      <c r="AB532" s="72"/>
      <c r="AC532" s="72"/>
      <c r="AD532" s="72"/>
      <c r="AE532" s="9"/>
      <c r="AF532" s="9"/>
      <c r="AH532" s="9"/>
      <c r="AI532" s="9"/>
      <c r="AJ532" s="9"/>
      <c r="AK532" s="9"/>
      <c r="AL532" s="9"/>
      <c r="AM532" s="9"/>
      <c r="AN532" s="9"/>
      <c r="AO532" s="9"/>
      <c r="AP532" s="9"/>
      <c r="AQ532" s="9"/>
      <c r="AR532" s="9"/>
      <c r="AS532" s="9"/>
      <c r="AT532" s="9"/>
      <c r="AU532" s="9"/>
      <c r="AV532" s="9"/>
      <c r="AW532" s="9"/>
      <c r="AX532" s="9"/>
      <c r="AY532" s="9"/>
    </row>
    <row r="533" spans="1:51" ht="12" customHeight="1">
      <c r="A533" s="9"/>
      <c r="B533" s="9"/>
      <c r="C533" s="9"/>
      <c r="D533" s="9"/>
      <c r="E533" s="9"/>
      <c r="F533" s="9"/>
      <c r="G533" s="70"/>
      <c r="H533" s="71"/>
      <c r="I533" s="9"/>
      <c r="J533" s="9"/>
      <c r="K533" s="9"/>
      <c r="L533" s="71"/>
      <c r="M533" s="71"/>
      <c r="N533" s="9"/>
      <c r="O533" s="9"/>
      <c r="P533" s="71"/>
      <c r="Q533" s="71"/>
      <c r="R533" s="9"/>
      <c r="S533" s="72"/>
      <c r="T533" s="72"/>
      <c r="U533" s="72"/>
      <c r="V533" s="9"/>
      <c r="W533" s="9"/>
      <c r="X533" s="9"/>
      <c r="Y533" s="72"/>
      <c r="Z533" s="72"/>
      <c r="AA533" s="9"/>
      <c r="AB533" s="72"/>
      <c r="AC533" s="72"/>
      <c r="AD533" s="72"/>
      <c r="AE533" s="9"/>
      <c r="AF533" s="9"/>
      <c r="AH533" s="9"/>
      <c r="AI533" s="9"/>
      <c r="AJ533" s="9"/>
      <c r="AK533" s="9"/>
      <c r="AL533" s="9"/>
      <c r="AM533" s="9"/>
      <c r="AN533" s="9"/>
      <c r="AO533" s="9"/>
      <c r="AP533" s="9"/>
      <c r="AQ533" s="9"/>
      <c r="AR533" s="9"/>
      <c r="AS533" s="9"/>
      <c r="AT533" s="9"/>
      <c r="AU533" s="9"/>
      <c r="AV533" s="9"/>
      <c r="AW533" s="9"/>
      <c r="AX533" s="9"/>
      <c r="AY533" s="9"/>
    </row>
    <row r="534" spans="1:51" ht="12" customHeight="1">
      <c r="A534" s="9"/>
      <c r="B534" s="9"/>
      <c r="C534" s="9"/>
      <c r="D534" s="9"/>
      <c r="E534" s="9"/>
      <c r="F534" s="9"/>
      <c r="G534" s="70"/>
      <c r="H534" s="71"/>
      <c r="I534" s="9"/>
      <c r="J534" s="9"/>
      <c r="K534" s="9"/>
      <c r="L534" s="71"/>
      <c r="M534" s="71"/>
      <c r="N534" s="9"/>
      <c r="O534" s="9"/>
      <c r="P534" s="71"/>
      <c r="Q534" s="71"/>
      <c r="R534" s="9"/>
      <c r="S534" s="72"/>
      <c r="T534" s="72"/>
      <c r="U534" s="72"/>
      <c r="V534" s="9"/>
      <c r="W534" s="9"/>
      <c r="X534" s="9"/>
      <c r="Y534" s="72"/>
      <c r="Z534" s="72"/>
      <c r="AA534" s="9"/>
      <c r="AB534" s="72"/>
      <c r="AC534" s="72"/>
      <c r="AD534" s="72"/>
      <c r="AE534" s="9"/>
      <c r="AF534" s="9"/>
      <c r="AH534" s="9"/>
      <c r="AI534" s="9"/>
      <c r="AJ534" s="9"/>
      <c r="AK534" s="9"/>
      <c r="AL534" s="9"/>
      <c r="AM534" s="9"/>
      <c r="AN534" s="9"/>
      <c r="AO534" s="9"/>
      <c r="AP534" s="9"/>
      <c r="AQ534" s="9"/>
      <c r="AR534" s="9"/>
      <c r="AS534" s="9"/>
      <c r="AT534" s="9"/>
      <c r="AU534" s="9"/>
      <c r="AV534" s="9"/>
      <c r="AW534" s="9"/>
      <c r="AX534" s="9"/>
      <c r="AY534" s="9"/>
    </row>
    <row r="535" spans="1:51" ht="12" customHeight="1">
      <c r="A535" s="9"/>
      <c r="B535" s="9"/>
      <c r="C535" s="9"/>
      <c r="D535" s="9"/>
      <c r="E535" s="9"/>
      <c r="F535" s="9"/>
      <c r="G535" s="70"/>
      <c r="H535" s="71"/>
      <c r="I535" s="9"/>
      <c r="J535" s="9"/>
      <c r="K535" s="9"/>
      <c r="L535" s="71"/>
      <c r="M535" s="71"/>
      <c r="N535" s="9"/>
      <c r="O535" s="9"/>
      <c r="P535" s="71"/>
      <c r="Q535" s="71"/>
      <c r="R535" s="9"/>
      <c r="S535" s="72"/>
      <c r="T535" s="72"/>
      <c r="U535" s="72"/>
      <c r="V535" s="9"/>
      <c r="W535" s="9"/>
      <c r="X535" s="9"/>
      <c r="Y535" s="72"/>
      <c r="Z535" s="72"/>
      <c r="AA535" s="9"/>
      <c r="AB535" s="72"/>
      <c r="AC535" s="72"/>
      <c r="AD535" s="72"/>
      <c r="AE535" s="9"/>
      <c r="AF535" s="9"/>
      <c r="AH535" s="9"/>
      <c r="AI535" s="9"/>
      <c r="AJ535" s="9"/>
      <c r="AK535" s="9"/>
      <c r="AL535" s="9"/>
      <c r="AM535" s="9"/>
      <c r="AN535" s="9"/>
      <c r="AO535" s="9"/>
      <c r="AP535" s="9"/>
      <c r="AQ535" s="9"/>
      <c r="AR535" s="9"/>
      <c r="AS535" s="9"/>
      <c r="AT535" s="9"/>
      <c r="AU535" s="9"/>
      <c r="AV535" s="9"/>
      <c r="AW535" s="9"/>
      <c r="AX535" s="9"/>
      <c r="AY535" s="9"/>
    </row>
    <row r="536" spans="1:51" ht="12" customHeight="1">
      <c r="A536" s="9"/>
      <c r="B536" s="9"/>
      <c r="C536" s="9"/>
      <c r="D536" s="9"/>
      <c r="E536" s="9"/>
      <c r="F536" s="9"/>
      <c r="G536" s="70"/>
      <c r="H536" s="71"/>
      <c r="I536" s="9"/>
      <c r="J536" s="9"/>
      <c r="K536" s="9"/>
      <c r="L536" s="71"/>
      <c r="M536" s="71"/>
      <c r="N536" s="9"/>
      <c r="O536" s="9"/>
      <c r="P536" s="71"/>
      <c r="Q536" s="71"/>
      <c r="R536" s="9"/>
      <c r="S536" s="72"/>
      <c r="T536" s="72"/>
      <c r="U536" s="72"/>
      <c r="V536" s="9"/>
      <c r="W536" s="9"/>
      <c r="X536" s="9"/>
      <c r="Y536" s="72"/>
      <c r="Z536" s="72"/>
      <c r="AA536" s="9"/>
      <c r="AB536" s="72"/>
      <c r="AC536" s="72"/>
      <c r="AD536" s="72"/>
      <c r="AE536" s="9"/>
      <c r="AF536" s="9"/>
      <c r="AH536" s="9"/>
      <c r="AI536" s="9"/>
      <c r="AJ536" s="9"/>
      <c r="AK536" s="9"/>
      <c r="AL536" s="9"/>
      <c r="AM536" s="9"/>
      <c r="AN536" s="9"/>
      <c r="AO536" s="9"/>
      <c r="AP536" s="9"/>
      <c r="AQ536" s="9"/>
      <c r="AR536" s="9"/>
      <c r="AS536" s="9"/>
      <c r="AT536" s="9"/>
      <c r="AU536" s="9"/>
      <c r="AV536" s="9"/>
      <c r="AW536" s="9"/>
      <c r="AX536" s="9"/>
      <c r="AY536" s="9"/>
    </row>
    <row r="537" spans="1:51" ht="12" customHeight="1">
      <c r="A537" s="9"/>
      <c r="B537" s="9"/>
      <c r="C537" s="9"/>
      <c r="D537" s="9"/>
      <c r="E537" s="9"/>
      <c r="F537" s="9"/>
      <c r="G537" s="70"/>
      <c r="H537" s="71"/>
      <c r="I537" s="9"/>
      <c r="J537" s="9"/>
      <c r="K537" s="9"/>
      <c r="L537" s="71"/>
      <c r="M537" s="71"/>
      <c r="N537" s="9"/>
      <c r="O537" s="9"/>
      <c r="P537" s="71"/>
      <c r="Q537" s="71"/>
      <c r="R537" s="9"/>
      <c r="S537" s="72"/>
      <c r="T537" s="72"/>
      <c r="U537" s="72"/>
      <c r="V537" s="9"/>
      <c r="W537" s="9"/>
      <c r="X537" s="9"/>
      <c r="Y537" s="72"/>
      <c r="Z537" s="72"/>
      <c r="AA537" s="9"/>
      <c r="AB537" s="72"/>
      <c r="AC537" s="72"/>
      <c r="AD537" s="72"/>
      <c r="AE537" s="9"/>
      <c r="AF537" s="9"/>
      <c r="AH537" s="9"/>
      <c r="AI537" s="9"/>
      <c r="AJ537" s="9"/>
      <c r="AK537" s="9"/>
      <c r="AL537" s="9"/>
      <c r="AM537" s="9"/>
      <c r="AN537" s="9"/>
      <c r="AO537" s="9"/>
      <c r="AP537" s="9"/>
      <c r="AQ537" s="9"/>
      <c r="AR537" s="9"/>
      <c r="AS537" s="9"/>
      <c r="AT537" s="9"/>
      <c r="AU537" s="9"/>
      <c r="AV537" s="9"/>
      <c r="AW537" s="9"/>
      <c r="AX537" s="9"/>
      <c r="AY537" s="9"/>
    </row>
    <row r="538" spans="1:51" ht="12" customHeight="1">
      <c r="A538" s="9"/>
      <c r="B538" s="9"/>
      <c r="C538" s="9"/>
      <c r="D538" s="9"/>
      <c r="E538" s="9"/>
      <c r="F538" s="9"/>
      <c r="G538" s="70"/>
      <c r="H538" s="71"/>
      <c r="I538" s="9"/>
      <c r="J538" s="9"/>
      <c r="K538" s="9"/>
      <c r="L538" s="71"/>
      <c r="M538" s="71"/>
      <c r="N538" s="9"/>
      <c r="O538" s="9"/>
      <c r="P538" s="71"/>
      <c r="Q538" s="71"/>
      <c r="R538" s="9"/>
      <c r="S538" s="72"/>
      <c r="T538" s="72"/>
      <c r="U538" s="72"/>
      <c r="V538" s="9"/>
      <c r="W538" s="9"/>
      <c r="X538" s="9"/>
      <c r="Y538" s="72"/>
      <c r="Z538" s="72"/>
      <c r="AA538" s="9"/>
      <c r="AB538" s="72"/>
      <c r="AC538" s="72"/>
      <c r="AD538" s="72"/>
      <c r="AE538" s="9"/>
      <c r="AF538" s="9"/>
      <c r="AH538" s="9"/>
      <c r="AI538" s="9"/>
      <c r="AJ538" s="9"/>
      <c r="AK538" s="9"/>
      <c r="AL538" s="9"/>
      <c r="AM538" s="9"/>
      <c r="AN538" s="9"/>
      <c r="AO538" s="9"/>
      <c r="AP538" s="9"/>
      <c r="AQ538" s="9"/>
      <c r="AR538" s="9"/>
      <c r="AS538" s="9"/>
      <c r="AT538" s="9"/>
      <c r="AU538" s="9"/>
      <c r="AV538" s="9"/>
      <c r="AW538" s="9"/>
      <c r="AX538" s="9"/>
      <c r="AY538" s="9"/>
    </row>
    <row r="539" spans="1:51" ht="12" customHeight="1">
      <c r="A539" s="9"/>
      <c r="B539" s="9"/>
      <c r="C539" s="9"/>
      <c r="D539" s="9"/>
      <c r="E539" s="9"/>
      <c r="F539" s="9"/>
      <c r="G539" s="70"/>
      <c r="H539" s="71"/>
      <c r="I539" s="9"/>
      <c r="J539" s="9"/>
      <c r="K539" s="9"/>
      <c r="L539" s="71"/>
      <c r="M539" s="71"/>
      <c r="N539" s="9"/>
      <c r="O539" s="9"/>
      <c r="P539" s="71"/>
      <c r="Q539" s="71"/>
      <c r="R539" s="9"/>
      <c r="S539" s="72"/>
      <c r="T539" s="72"/>
      <c r="U539" s="72"/>
      <c r="V539" s="9"/>
      <c r="W539" s="9"/>
      <c r="X539" s="9"/>
      <c r="Y539" s="72"/>
      <c r="Z539" s="72"/>
      <c r="AA539" s="9"/>
      <c r="AB539" s="72"/>
      <c r="AC539" s="72"/>
      <c r="AD539" s="72"/>
      <c r="AE539" s="9"/>
      <c r="AF539" s="9"/>
      <c r="AH539" s="9"/>
      <c r="AI539" s="9"/>
      <c r="AJ539" s="9"/>
      <c r="AK539" s="9"/>
      <c r="AL539" s="9"/>
      <c r="AM539" s="9"/>
      <c r="AN539" s="9"/>
      <c r="AO539" s="9"/>
      <c r="AP539" s="9"/>
      <c r="AQ539" s="9"/>
      <c r="AR539" s="9"/>
      <c r="AS539" s="9"/>
      <c r="AT539" s="9"/>
      <c r="AU539" s="9"/>
      <c r="AV539" s="9"/>
      <c r="AW539" s="9"/>
      <c r="AX539" s="9"/>
      <c r="AY539" s="9"/>
    </row>
    <row r="540" spans="1:51" ht="12" customHeight="1">
      <c r="A540" s="9"/>
      <c r="B540" s="9"/>
      <c r="C540" s="9"/>
      <c r="D540" s="9"/>
      <c r="E540" s="9"/>
      <c r="F540" s="9"/>
      <c r="G540" s="70"/>
      <c r="H540" s="71"/>
      <c r="I540" s="9"/>
      <c r="J540" s="9"/>
      <c r="K540" s="9"/>
      <c r="L540" s="71"/>
      <c r="M540" s="71"/>
      <c r="N540" s="9"/>
      <c r="O540" s="9"/>
      <c r="P540" s="71"/>
      <c r="Q540" s="71"/>
      <c r="R540" s="9"/>
      <c r="S540" s="72"/>
      <c r="T540" s="72"/>
      <c r="U540" s="72"/>
      <c r="V540" s="9"/>
      <c r="W540" s="9"/>
      <c r="X540" s="9"/>
      <c r="Y540" s="72"/>
      <c r="Z540" s="72"/>
      <c r="AA540" s="9"/>
      <c r="AB540" s="72"/>
      <c r="AC540" s="72"/>
      <c r="AD540" s="72"/>
      <c r="AE540" s="9"/>
      <c r="AF540" s="9"/>
      <c r="AH540" s="9"/>
      <c r="AI540" s="9"/>
      <c r="AJ540" s="9"/>
      <c r="AK540" s="9"/>
      <c r="AL540" s="9"/>
      <c r="AM540" s="9"/>
      <c r="AN540" s="9"/>
      <c r="AO540" s="9"/>
      <c r="AP540" s="9"/>
      <c r="AQ540" s="9"/>
      <c r="AR540" s="9"/>
      <c r="AS540" s="9"/>
      <c r="AT540" s="9"/>
      <c r="AU540" s="9"/>
      <c r="AV540" s="9"/>
      <c r="AW540" s="9"/>
      <c r="AX540" s="9"/>
      <c r="AY540" s="9"/>
    </row>
    <row r="541" spans="1:51" ht="12" customHeight="1">
      <c r="A541" s="9"/>
      <c r="B541" s="9"/>
      <c r="C541" s="9"/>
      <c r="D541" s="9"/>
      <c r="E541" s="9"/>
      <c r="F541" s="9"/>
      <c r="G541" s="70"/>
      <c r="H541" s="71"/>
      <c r="I541" s="9"/>
      <c r="J541" s="9"/>
      <c r="K541" s="9"/>
      <c r="L541" s="71"/>
      <c r="M541" s="71"/>
      <c r="N541" s="9"/>
      <c r="O541" s="9"/>
      <c r="P541" s="71"/>
      <c r="Q541" s="71"/>
      <c r="R541" s="9"/>
      <c r="S541" s="72"/>
      <c r="T541" s="72"/>
      <c r="U541" s="72"/>
      <c r="V541" s="9"/>
      <c r="W541" s="9"/>
      <c r="X541" s="9"/>
      <c r="Y541" s="72"/>
      <c r="Z541" s="72"/>
      <c r="AA541" s="9"/>
      <c r="AB541" s="72"/>
      <c r="AC541" s="72"/>
      <c r="AD541" s="72"/>
      <c r="AE541" s="9"/>
      <c r="AF541" s="9"/>
      <c r="AH541" s="9"/>
      <c r="AI541" s="9"/>
      <c r="AJ541" s="9"/>
      <c r="AK541" s="9"/>
      <c r="AL541" s="9"/>
      <c r="AM541" s="9"/>
      <c r="AN541" s="9"/>
      <c r="AO541" s="9"/>
      <c r="AP541" s="9"/>
      <c r="AQ541" s="9"/>
      <c r="AR541" s="9"/>
      <c r="AS541" s="9"/>
      <c r="AT541" s="9"/>
      <c r="AU541" s="9"/>
      <c r="AV541" s="9"/>
      <c r="AW541" s="9"/>
      <c r="AX541" s="9"/>
      <c r="AY541" s="9"/>
    </row>
    <row r="542" spans="1:51" ht="12" customHeight="1">
      <c r="A542" s="9"/>
      <c r="B542" s="9"/>
      <c r="C542" s="9"/>
      <c r="D542" s="9"/>
      <c r="E542" s="9"/>
      <c r="F542" s="9"/>
      <c r="G542" s="70"/>
      <c r="H542" s="71"/>
      <c r="I542" s="9"/>
      <c r="J542" s="9"/>
      <c r="K542" s="9"/>
      <c r="L542" s="71"/>
      <c r="M542" s="71"/>
      <c r="N542" s="9"/>
      <c r="O542" s="9"/>
      <c r="P542" s="71"/>
      <c r="Q542" s="71"/>
      <c r="R542" s="9"/>
      <c r="S542" s="72"/>
      <c r="T542" s="72"/>
      <c r="U542" s="72"/>
      <c r="V542" s="9"/>
      <c r="W542" s="9"/>
      <c r="X542" s="9"/>
      <c r="Y542" s="72"/>
      <c r="Z542" s="72"/>
      <c r="AA542" s="9"/>
      <c r="AB542" s="72"/>
      <c r="AC542" s="72"/>
      <c r="AD542" s="72"/>
      <c r="AE542" s="9"/>
      <c r="AF542" s="9"/>
      <c r="AH542" s="9"/>
      <c r="AI542" s="9"/>
      <c r="AJ542" s="9"/>
      <c r="AK542" s="9"/>
      <c r="AL542" s="9"/>
      <c r="AM542" s="9"/>
      <c r="AN542" s="9"/>
      <c r="AO542" s="9"/>
      <c r="AP542" s="9"/>
      <c r="AQ542" s="9"/>
      <c r="AR542" s="9"/>
      <c r="AS542" s="9"/>
      <c r="AT542" s="9"/>
      <c r="AU542" s="9"/>
      <c r="AV542" s="9"/>
      <c r="AW542" s="9"/>
      <c r="AX542" s="9"/>
      <c r="AY542" s="9"/>
    </row>
    <row r="543" spans="1:51" ht="12" customHeight="1">
      <c r="A543" s="9"/>
      <c r="B543" s="9"/>
      <c r="C543" s="9"/>
      <c r="D543" s="9"/>
      <c r="E543" s="9"/>
      <c r="F543" s="9"/>
      <c r="G543" s="70"/>
      <c r="H543" s="71"/>
      <c r="I543" s="9"/>
      <c r="J543" s="9"/>
      <c r="K543" s="9"/>
      <c r="L543" s="71"/>
      <c r="M543" s="71"/>
      <c r="N543" s="9"/>
      <c r="O543" s="9"/>
      <c r="P543" s="71"/>
      <c r="Q543" s="71"/>
      <c r="R543" s="9"/>
      <c r="S543" s="72"/>
      <c r="T543" s="72"/>
      <c r="U543" s="72"/>
      <c r="V543" s="9"/>
      <c r="W543" s="9"/>
      <c r="X543" s="9"/>
      <c r="Y543" s="72"/>
      <c r="Z543" s="72"/>
      <c r="AA543" s="9"/>
      <c r="AB543" s="72"/>
      <c r="AC543" s="72"/>
      <c r="AD543" s="72"/>
      <c r="AE543" s="9"/>
      <c r="AF543" s="9"/>
      <c r="AH543" s="9"/>
      <c r="AI543" s="9"/>
      <c r="AJ543" s="9"/>
      <c r="AK543" s="9"/>
      <c r="AL543" s="9"/>
      <c r="AM543" s="9"/>
      <c r="AN543" s="9"/>
      <c r="AO543" s="9"/>
      <c r="AP543" s="9"/>
      <c r="AQ543" s="9"/>
      <c r="AR543" s="9"/>
      <c r="AS543" s="9"/>
      <c r="AT543" s="9"/>
      <c r="AU543" s="9"/>
      <c r="AV543" s="9"/>
      <c r="AW543" s="9"/>
      <c r="AX543" s="9"/>
      <c r="AY543" s="9"/>
    </row>
    <row r="544" spans="1:51" ht="12" customHeight="1">
      <c r="A544" s="9"/>
      <c r="B544" s="9"/>
      <c r="C544" s="9"/>
      <c r="D544" s="9"/>
      <c r="E544" s="9"/>
      <c r="F544" s="9"/>
      <c r="G544" s="70"/>
      <c r="H544" s="71"/>
      <c r="I544" s="9"/>
      <c r="J544" s="9"/>
      <c r="K544" s="9"/>
      <c r="L544" s="71"/>
      <c r="M544" s="71"/>
      <c r="N544" s="9"/>
      <c r="O544" s="9"/>
      <c r="P544" s="71"/>
      <c r="Q544" s="71"/>
      <c r="R544" s="9"/>
      <c r="S544" s="72"/>
      <c r="T544" s="72"/>
      <c r="U544" s="72"/>
      <c r="V544" s="9"/>
      <c r="W544" s="9"/>
      <c r="X544" s="9"/>
      <c r="Y544" s="72"/>
      <c r="Z544" s="72"/>
      <c r="AA544" s="9"/>
      <c r="AB544" s="72"/>
      <c r="AC544" s="72"/>
      <c r="AD544" s="72"/>
      <c r="AE544" s="9"/>
      <c r="AF544" s="9"/>
      <c r="AH544" s="9"/>
      <c r="AI544" s="9"/>
      <c r="AJ544" s="9"/>
      <c r="AK544" s="9"/>
      <c r="AL544" s="9"/>
      <c r="AM544" s="9"/>
      <c r="AN544" s="9"/>
      <c r="AO544" s="9"/>
      <c r="AP544" s="9"/>
      <c r="AQ544" s="9"/>
      <c r="AR544" s="9"/>
      <c r="AS544" s="9"/>
      <c r="AT544" s="9"/>
      <c r="AU544" s="9"/>
      <c r="AV544" s="9"/>
      <c r="AW544" s="9"/>
      <c r="AX544" s="9"/>
      <c r="AY544" s="9"/>
    </row>
    <row r="545" spans="1:51" ht="12" customHeight="1">
      <c r="A545" s="9"/>
      <c r="B545" s="9"/>
      <c r="C545" s="9"/>
      <c r="D545" s="9"/>
      <c r="E545" s="9"/>
      <c r="F545" s="9"/>
      <c r="G545" s="70"/>
      <c r="H545" s="71"/>
      <c r="I545" s="9"/>
      <c r="J545" s="9"/>
      <c r="K545" s="9"/>
      <c r="L545" s="71"/>
      <c r="M545" s="71"/>
      <c r="N545" s="9"/>
      <c r="O545" s="9"/>
      <c r="P545" s="71"/>
      <c r="Q545" s="71"/>
      <c r="R545" s="9"/>
      <c r="S545" s="72"/>
      <c r="T545" s="72"/>
      <c r="U545" s="72"/>
      <c r="V545" s="9"/>
      <c r="W545" s="9"/>
      <c r="X545" s="9"/>
      <c r="Y545" s="72"/>
      <c r="Z545" s="72"/>
      <c r="AA545" s="9"/>
      <c r="AB545" s="72"/>
      <c r="AC545" s="72"/>
      <c r="AD545" s="72"/>
      <c r="AE545" s="9"/>
      <c r="AF545" s="9"/>
      <c r="AH545" s="9"/>
      <c r="AI545" s="9"/>
      <c r="AJ545" s="9"/>
      <c r="AK545" s="9"/>
      <c r="AL545" s="9"/>
      <c r="AM545" s="9"/>
      <c r="AN545" s="9"/>
      <c r="AO545" s="9"/>
      <c r="AP545" s="9"/>
      <c r="AQ545" s="9"/>
      <c r="AR545" s="9"/>
      <c r="AS545" s="9"/>
      <c r="AT545" s="9"/>
      <c r="AU545" s="9"/>
      <c r="AV545" s="9"/>
      <c r="AW545" s="9"/>
      <c r="AX545" s="9"/>
      <c r="AY545" s="9"/>
    </row>
    <row r="546" spans="1:51" ht="12" customHeight="1">
      <c r="A546" s="9"/>
      <c r="B546" s="9"/>
      <c r="C546" s="9"/>
      <c r="D546" s="9"/>
      <c r="E546" s="9"/>
      <c r="F546" s="9"/>
      <c r="G546" s="70"/>
      <c r="H546" s="71"/>
      <c r="I546" s="9"/>
      <c r="J546" s="9"/>
      <c r="K546" s="9"/>
      <c r="L546" s="71"/>
      <c r="M546" s="71"/>
      <c r="N546" s="9"/>
      <c r="O546" s="9"/>
      <c r="P546" s="71"/>
      <c r="Q546" s="71"/>
      <c r="R546" s="9"/>
      <c r="S546" s="72"/>
      <c r="T546" s="72"/>
      <c r="U546" s="72"/>
      <c r="V546" s="9"/>
      <c r="W546" s="9"/>
      <c r="X546" s="9"/>
      <c r="Y546" s="72"/>
      <c r="Z546" s="72"/>
      <c r="AA546" s="9"/>
      <c r="AB546" s="72"/>
      <c r="AC546" s="72"/>
      <c r="AD546" s="72"/>
      <c r="AE546" s="9"/>
      <c r="AF546" s="9"/>
      <c r="AH546" s="9"/>
      <c r="AI546" s="9"/>
      <c r="AJ546" s="9"/>
      <c r="AK546" s="9"/>
      <c r="AL546" s="9"/>
      <c r="AM546" s="9"/>
      <c r="AN546" s="9"/>
      <c r="AO546" s="9"/>
      <c r="AP546" s="9"/>
      <c r="AQ546" s="9"/>
      <c r="AR546" s="9"/>
      <c r="AS546" s="9"/>
      <c r="AT546" s="9"/>
      <c r="AU546" s="9"/>
      <c r="AV546" s="9"/>
      <c r="AW546" s="9"/>
      <c r="AX546" s="9"/>
      <c r="AY546" s="9"/>
    </row>
    <row r="547" spans="1:51" ht="12" customHeight="1">
      <c r="A547" s="9"/>
      <c r="B547" s="9"/>
      <c r="C547" s="9"/>
      <c r="D547" s="9"/>
      <c r="E547" s="9"/>
      <c r="F547" s="9"/>
      <c r="G547" s="70"/>
      <c r="H547" s="71"/>
      <c r="I547" s="9"/>
      <c r="J547" s="9"/>
      <c r="K547" s="9"/>
      <c r="L547" s="71"/>
      <c r="M547" s="71"/>
      <c r="N547" s="9"/>
      <c r="O547" s="9"/>
      <c r="P547" s="71"/>
      <c r="Q547" s="71"/>
      <c r="R547" s="9"/>
      <c r="S547" s="72"/>
      <c r="T547" s="72"/>
      <c r="U547" s="72"/>
      <c r="V547" s="9"/>
      <c r="W547" s="9"/>
      <c r="X547" s="9"/>
      <c r="Y547" s="72"/>
      <c r="Z547" s="72"/>
      <c r="AA547" s="9"/>
      <c r="AB547" s="72"/>
      <c r="AC547" s="72"/>
      <c r="AD547" s="72"/>
      <c r="AE547" s="9"/>
      <c r="AF547" s="9"/>
      <c r="AH547" s="9"/>
      <c r="AI547" s="9"/>
      <c r="AJ547" s="9"/>
      <c r="AK547" s="9"/>
      <c r="AL547" s="9"/>
      <c r="AM547" s="9"/>
      <c r="AN547" s="9"/>
      <c r="AO547" s="9"/>
      <c r="AP547" s="9"/>
      <c r="AQ547" s="9"/>
      <c r="AR547" s="9"/>
      <c r="AS547" s="9"/>
      <c r="AT547" s="9"/>
      <c r="AU547" s="9"/>
      <c r="AV547" s="9"/>
      <c r="AW547" s="9"/>
      <c r="AX547" s="9"/>
      <c r="AY547" s="9"/>
    </row>
    <row r="548" spans="1:51" ht="12" customHeight="1">
      <c r="A548" s="9"/>
      <c r="B548" s="9"/>
      <c r="C548" s="9"/>
      <c r="D548" s="9"/>
      <c r="E548" s="9"/>
      <c r="F548" s="9"/>
      <c r="G548" s="70"/>
      <c r="H548" s="71"/>
      <c r="I548" s="9"/>
      <c r="J548" s="9"/>
      <c r="K548" s="9"/>
      <c r="L548" s="71"/>
      <c r="M548" s="71"/>
      <c r="N548" s="9"/>
      <c r="O548" s="9"/>
      <c r="P548" s="71"/>
      <c r="Q548" s="71"/>
      <c r="R548" s="9"/>
      <c r="S548" s="72"/>
      <c r="T548" s="72"/>
      <c r="U548" s="72"/>
      <c r="V548" s="9"/>
      <c r="W548" s="9"/>
      <c r="X548" s="9"/>
      <c r="Y548" s="72"/>
      <c r="Z548" s="72"/>
      <c r="AA548" s="9"/>
      <c r="AB548" s="72"/>
      <c r="AC548" s="72"/>
      <c r="AD548" s="72"/>
      <c r="AE548" s="9"/>
      <c r="AF548" s="9"/>
      <c r="AH548" s="9"/>
      <c r="AI548" s="9"/>
      <c r="AJ548" s="9"/>
      <c r="AK548" s="9"/>
      <c r="AL548" s="9"/>
      <c r="AM548" s="9"/>
      <c r="AN548" s="9"/>
      <c r="AO548" s="9"/>
      <c r="AP548" s="9"/>
      <c r="AQ548" s="9"/>
      <c r="AR548" s="9"/>
      <c r="AS548" s="9"/>
      <c r="AT548" s="9"/>
      <c r="AU548" s="9"/>
      <c r="AV548" s="9"/>
      <c r="AW548" s="9"/>
      <c r="AX548" s="9"/>
      <c r="AY548" s="9"/>
    </row>
    <row r="549" spans="1:51" ht="12" customHeight="1">
      <c r="A549" s="9"/>
      <c r="B549" s="9"/>
      <c r="C549" s="9"/>
      <c r="D549" s="9"/>
      <c r="E549" s="9"/>
      <c r="F549" s="9"/>
      <c r="G549" s="70"/>
      <c r="H549" s="71"/>
      <c r="I549" s="9"/>
      <c r="J549" s="9"/>
      <c r="K549" s="9"/>
      <c r="L549" s="71"/>
      <c r="M549" s="71"/>
      <c r="N549" s="9"/>
      <c r="O549" s="9"/>
      <c r="P549" s="71"/>
      <c r="Q549" s="71"/>
      <c r="R549" s="9"/>
      <c r="S549" s="72"/>
      <c r="T549" s="72"/>
      <c r="U549" s="72"/>
      <c r="V549" s="9"/>
      <c r="W549" s="9"/>
      <c r="X549" s="9"/>
      <c r="Y549" s="72"/>
      <c r="Z549" s="72"/>
      <c r="AA549" s="9"/>
      <c r="AB549" s="72"/>
      <c r="AC549" s="72"/>
      <c r="AD549" s="72"/>
      <c r="AE549" s="9"/>
      <c r="AF549" s="9"/>
      <c r="AH549" s="9"/>
      <c r="AI549" s="9"/>
      <c r="AJ549" s="9"/>
      <c r="AK549" s="9"/>
      <c r="AL549" s="9"/>
      <c r="AM549" s="9"/>
      <c r="AN549" s="9"/>
      <c r="AO549" s="9"/>
      <c r="AP549" s="9"/>
      <c r="AQ549" s="9"/>
      <c r="AR549" s="9"/>
      <c r="AS549" s="9"/>
      <c r="AT549" s="9"/>
      <c r="AU549" s="9"/>
      <c r="AV549" s="9"/>
      <c r="AW549" s="9"/>
      <c r="AX549" s="9"/>
      <c r="AY549" s="9"/>
    </row>
    <row r="550" spans="1:51" ht="12" customHeight="1">
      <c r="A550" s="9"/>
      <c r="B550" s="9"/>
      <c r="C550" s="9"/>
      <c r="D550" s="9"/>
      <c r="E550" s="9"/>
      <c r="F550" s="9"/>
      <c r="G550" s="70"/>
      <c r="H550" s="71"/>
      <c r="I550" s="9"/>
      <c r="J550" s="9"/>
      <c r="K550" s="9"/>
      <c r="L550" s="71"/>
      <c r="M550" s="71"/>
      <c r="N550" s="9"/>
      <c r="O550" s="9"/>
      <c r="P550" s="71"/>
      <c r="Q550" s="71"/>
      <c r="R550" s="9"/>
      <c r="S550" s="72"/>
      <c r="T550" s="72"/>
      <c r="U550" s="72"/>
      <c r="V550" s="9"/>
      <c r="W550" s="9"/>
      <c r="X550" s="9"/>
      <c r="Y550" s="72"/>
      <c r="Z550" s="72"/>
      <c r="AA550" s="9"/>
      <c r="AB550" s="72"/>
      <c r="AC550" s="72"/>
      <c r="AD550" s="72"/>
      <c r="AE550" s="9"/>
      <c r="AF550" s="9"/>
      <c r="AH550" s="9"/>
      <c r="AI550" s="9"/>
      <c r="AJ550" s="9"/>
      <c r="AK550" s="9"/>
      <c r="AL550" s="9"/>
      <c r="AM550" s="9"/>
      <c r="AN550" s="9"/>
      <c r="AO550" s="9"/>
      <c r="AP550" s="9"/>
      <c r="AQ550" s="9"/>
      <c r="AR550" s="9"/>
      <c r="AS550" s="9"/>
      <c r="AT550" s="9"/>
      <c r="AU550" s="9"/>
      <c r="AV550" s="9"/>
      <c r="AW550" s="9"/>
      <c r="AX550" s="9"/>
      <c r="AY550" s="9"/>
    </row>
    <row r="551" spans="1:51" ht="12" customHeight="1">
      <c r="A551" s="9"/>
      <c r="B551" s="9"/>
      <c r="C551" s="9"/>
      <c r="D551" s="9"/>
      <c r="E551" s="9"/>
      <c r="F551" s="9"/>
      <c r="G551" s="70"/>
      <c r="H551" s="71"/>
      <c r="I551" s="9"/>
      <c r="J551" s="9"/>
      <c r="K551" s="9"/>
      <c r="L551" s="71"/>
      <c r="M551" s="71"/>
      <c r="N551" s="9"/>
      <c r="O551" s="9"/>
      <c r="P551" s="71"/>
      <c r="Q551" s="71"/>
      <c r="R551" s="9"/>
      <c r="S551" s="72"/>
      <c r="T551" s="72"/>
      <c r="U551" s="72"/>
      <c r="V551" s="9"/>
      <c r="W551" s="9"/>
      <c r="X551" s="9"/>
      <c r="Y551" s="72"/>
      <c r="Z551" s="72"/>
      <c r="AA551" s="9"/>
      <c r="AB551" s="72"/>
      <c r="AC551" s="72"/>
      <c r="AD551" s="72"/>
      <c r="AE551" s="9"/>
      <c r="AF551" s="9"/>
      <c r="AH551" s="9"/>
      <c r="AI551" s="9"/>
      <c r="AJ551" s="9"/>
      <c r="AK551" s="9"/>
      <c r="AL551" s="9"/>
      <c r="AM551" s="9"/>
      <c r="AN551" s="9"/>
      <c r="AO551" s="9"/>
      <c r="AP551" s="9"/>
      <c r="AQ551" s="9"/>
      <c r="AR551" s="9"/>
      <c r="AS551" s="9"/>
      <c r="AT551" s="9"/>
      <c r="AU551" s="9"/>
      <c r="AV551" s="9"/>
      <c r="AW551" s="9"/>
      <c r="AX551" s="9"/>
      <c r="AY551" s="9"/>
    </row>
    <row r="552" spans="1:51" ht="12" customHeight="1">
      <c r="A552" s="9"/>
      <c r="B552" s="9"/>
      <c r="C552" s="9"/>
      <c r="D552" s="9"/>
      <c r="E552" s="9"/>
      <c r="F552" s="9"/>
      <c r="G552" s="70"/>
      <c r="H552" s="71"/>
      <c r="I552" s="9"/>
      <c r="J552" s="9"/>
      <c r="K552" s="9"/>
      <c r="L552" s="71"/>
      <c r="M552" s="71"/>
      <c r="N552" s="9"/>
      <c r="O552" s="9"/>
      <c r="P552" s="71"/>
      <c r="Q552" s="71"/>
      <c r="R552" s="9"/>
      <c r="S552" s="72"/>
      <c r="T552" s="72"/>
      <c r="U552" s="72"/>
      <c r="V552" s="9"/>
      <c r="W552" s="9"/>
      <c r="X552" s="9"/>
      <c r="Y552" s="72"/>
      <c r="Z552" s="72"/>
      <c r="AA552" s="9"/>
      <c r="AB552" s="72"/>
      <c r="AC552" s="72"/>
      <c r="AD552" s="72"/>
      <c r="AE552" s="9"/>
      <c r="AF552" s="9"/>
      <c r="AH552" s="9"/>
      <c r="AI552" s="9"/>
      <c r="AJ552" s="9"/>
      <c r="AK552" s="9"/>
      <c r="AL552" s="9"/>
      <c r="AM552" s="9"/>
      <c r="AN552" s="9"/>
      <c r="AO552" s="9"/>
      <c r="AP552" s="9"/>
      <c r="AQ552" s="9"/>
      <c r="AR552" s="9"/>
      <c r="AS552" s="9"/>
      <c r="AT552" s="9"/>
      <c r="AU552" s="9"/>
      <c r="AV552" s="9"/>
      <c r="AW552" s="9"/>
      <c r="AX552" s="9"/>
      <c r="AY552" s="9"/>
    </row>
    <row r="553" spans="1:51" ht="12" customHeight="1">
      <c r="A553" s="9"/>
      <c r="B553" s="9"/>
      <c r="C553" s="9"/>
      <c r="D553" s="9"/>
      <c r="E553" s="9"/>
      <c r="F553" s="9"/>
      <c r="G553" s="70"/>
      <c r="H553" s="71"/>
      <c r="I553" s="9"/>
      <c r="J553" s="9"/>
      <c r="K553" s="9"/>
      <c r="L553" s="71"/>
      <c r="M553" s="71"/>
      <c r="N553" s="9"/>
      <c r="O553" s="9"/>
      <c r="P553" s="71"/>
      <c r="Q553" s="71"/>
      <c r="R553" s="9"/>
      <c r="S553" s="72"/>
      <c r="T553" s="72"/>
      <c r="U553" s="72"/>
      <c r="V553" s="9"/>
      <c r="W553" s="9"/>
      <c r="X553" s="9"/>
      <c r="Y553" s="72"/>
      <c r="Z553" s="72"/>
      <c r="AA553" s="9"/>
      <c r="AB553" s="72"/>
      <c r="AC553" s="72"/>
      <c r="AD553" s="72"/>
      <c r="AE553" s="9"/>
      <c r="AF553" s="9"/>
      <c r="AH553" s="9"/>
      <c r="AI553" s="9"/>
      <c r="AJ553" s="9"/>
      <c r="AK553" s="9"/>
      <c r="AL553" s="9"/>
      <c r="AM553" s="9"/>
      <c r="AN553" s="9"/>
      <c r="AO553" s="9"/>
      <c r="AP553" s="9"/>
      <c r="AQ553" s="9"/>
      <c r="AR553" s="9"/>
      <c r="AS553" s="9"/>
      <c r="AT553" s="9"/>
      <c r="AU553" s="9"/>
      <c r="AV553" s="9"/>
      <c r="AW553" s="9"/>
      <c r="AX553" s="9"/>
      <c r="AY553" s="9"/>
    </row>
    <row r="554" spans="1:51" ht="12" customHeight="1">
      <c r="A554" s="9"/>
      <c r="B554" s="9"/>
      <c r="C554" s="9"/>
      <c r="D554" s="9"/>
      <c r="E554" s="9"/>
      <c r="F554" s="9"/>
      <c r="G554" s="70"/>
      <c r="H554" s="71"/>
      <c r="I554" s="9"/>
      <c r="J554" s="9"/>
      <c r="K554" s="9"/>
      <c r="L554" s="71"/>
      <c r="M554" s="71"/>
      <c r="N554" s="9"/>
      <c r="O554" s="9"/>
      <c r="P554" s="71"/>
      <c r="Q554" s="71"/>
      <c r="R554" s="9"/>
      <c r="S554" s="72"/>
      <c r="T554" s="72"/>
      <c r="U554" s="72"/>
      <c r="V554" s="9"/>
      <c r="W554" s="9"/>
      <c r="X554" s="9"/>
      <c r="Y554" s="72"/>
      <c r="Z554" s="72"/>
      <c r="AA554" s="9"/>
      <c r="AB554" s="72"/>
      <c r="AC554" s="72"/>
      <c r="AD554" s="72"/>
      <c r="AE554" s="9"/>
      <c r="AF554" s="9"/>
      <c r="AH554" s="9"/>
      <c r="AI554" s="9"/>
      <c r="AJ554" s="9"/>
      <c r="AK554" s="9"/>
      <c r="AL554" s="9"/>
      <c r="AM554" s="9"/>
      <c r="AN554" s="9"/>
      <c r="AO554" s="9"/>
      <c r="AP554" s="9"/>
      <c r="AQ554" s="9"/>
      <c r="AR554" s="9"/>
      <c r="AS554" s="9"/>
      <c r="AT554" s="9"/>
      <c r="AU554" s="9"/>
      <c r="AV554" s="9"/>
      <c r="AW554" s="9"/>
      <c r="AX554" s="9"/>
      <c r="AY554" s="9"/>
    </row>
    <row r="555" spans="1:51" ht="12" customHeight="1">
      <c r="A555" s="9"/>
      <c r="B555" s="9"/>
      <c r="C555" s="9"/>
      <c r="D555" s="9"/>
      <c r="E555" s="9"/>
      <c r="F555" s="9"/>
      <c r="G555" s="70"/>
      <c r="H555" s="71"/>
      <c r="I555" s="9"/>
      <c r="J555" s="9"/>
      <c r="K555" s="9"/>
      <c r="L555" s="71"/>
      <c r="M555" s="71"/>
      <c r="N555" s="9"/>
      <c r="O555" s="9"/>
      <c r="P555" s="71"/>
      <c r="Q555" s="71"/>
      <c r="R555" s="9"/>
      <c r="S555" s="72"/>
      <c r="T555" s="72"/>
      <c r="U555" s="72"/>
      <c r="V555" s="9"/>
      <c r="W555" s="9"/>
      <c r="X555" s="9"/>
      <c r="Y555" s="72"/>
      <c r="Z555" s="72"/>
      <c r="AA555" s="9"/>
      <c r="AB555" s="72"/>
      <c r="AC555" s="72"/>
      <c r="AD555" s="72"/>
      <c r="AE555" s="9"/>
      <c r="AF555" s="9"/>
      <c r="AH555" s="9"/>
      <c r="AI555" s="9"/>
      <c r="AJ555" s="9"/>
      <c r="AK555" s="9"/>
      <c r="AL555" s="9"/>
      <c r="AM555" s="9"/>
      <c r="AN555" s="9"/>
      <c r="AO555" s="9"/>
      <c r="AP555" s="9"/>
      <c r="AQ555" s="9"/>
      <c r="AR555" s="9"/>
      <c r="AS555" s="9"/>
      <c r="AT555" s="9"/>
      <c r="AU555" s="9"/>
      <c r="AV555" s="9"/>
      <c r="AW555" s="9"/>
      <c r="AX555" s="9"/>
      <c r="AY555" s="9"/>
    </row>
    <row r="556" spans="1:51" ht="12" customHeight="1">
      <c r="A556" s="9"/>
      <c r="B556" s="9"/>
      <c r="C556" s="9"/>
      <c r="D556" s="9"/>
      <c r="E556" s="9"/>
      <c r="F556" s="9"/>
      <c r="G556" s="70"/>
      <c r="H556" s="71"/>
      <c r="I556" s="9"/>
      <c r="J556" s="9"/>
      <c r="K556" s="9"/>
      <c r="L556" s="71"/>
      <c r="M556" s="71"/>
      <c r="N556" s="9"/>
      <c r="O556" s="9"/>
      <c r="P556" s="71"/>
      <c r="Q556" s="71"/>
      <c r="R556" s="9"/>
      <c r="S556" s="72"/>
      <c r="T556" s="72"/>
      <c r="U556" s="72"/>
      <c r="V556" s="9"/>
      <c r="W556" s="9"/>
      <c r="X556" s="9"/>
      <c r="Y556" s="72"/>
      <c r="Z556" s="72"/>
      <c r="AA556" s="9"/>
      <c r="AB556" s="72"/>
      <c r="AC556" s="72"/>
      <c r="AD556" s="72"/>
      <c r="AE556" s="9"/>
      <c r="AF556" s="9"/>
      <c r="AH556" s="9"/>
      <c r="AI556" s="9"/>
      <c r="AJ556" s="9"/>
      <c r="AK556" s="9"/>
      <c r="AL556" s="9"/>
      <c r="AM556" s="9"/>
      <c r="AN556" s="9"/>
      <c r="AO556" s="9"/>
      <c r="AP556" s="9"/>
      <c r="AQ556" s="9"/>
      <c r="AR556" s="9"/>
      <c r="AS556" s="9"/>
      <c r="AT556" s="9"/>
      <c r="AU556" s="9"/>
      <c r="AV556" s="9"/>
      <c r="AW556" s="9"/>
      <c r="AX556" s="9"/>
      <c r="AY556" s="9"/>
    </row>
    <row r="557" spans="1:51" ht="12" customHeight="1">
      <c r="A557" s="9"/>
      <c r="B557" s="9"/>
      <c r="C557" s="9"/>
      <c r="D557" s="9"/>
      <c r="E557" s="9"/>
      <c r="F557" s="9"/>
      <c r="G557" s="70"/>
      <c r="H557" s="71"/>
      <c r="I557" s="9"/>
      <c r="J557" s="9"/>
      <c r="K557" s="9"/>
      <c r="L557" s="71"/>
      <c r="M557" s="71"/>
      <c r="N557" s="9"/>
      <c r="O557" s="9"/>
      <c r="P557" s="71"/>
      <c r="Q557" s="71"/>
      <c r="R557" s="9"/>
      <c r="S557" s="72"/>
      <c r="T557" s="72"/>
      <c r="U557" s="72"/>
      <c r="V557" s="9"/>
      <c r="W557" s="9"/>
      <c r="X557" s="9"/>
      <c r="Y557" s="72"/>
      <c r="Z557" s="72"/>
      <c r="AA557" s="9"/>
      <c r="AB557" s="72"/>
      <c r="AC557" s="72"/>
      <c r="AD557" s="72"/>
      <c r="AE557" s="9"/>
      <c r="AF557" s="9"/>
      <c r="AH557" s="9"/>
      <c r="AI557" s="9"/>
      <c r="AJ557" s="9"/>
      <c r="AK557" s="9"/>
      <c r="AL557" s="9"/>
      <c r="AM557" s="9"/>
      <c r="AN557" s="9"/>
      <c r="AO557" s="9"/>
      <c r="AP557" s="9"/>
      <c r="AQ557" s="9"/>
      <c r="AR557" s="9"/>
      <c r="AS557" s="9"/>
      <c r="AT557" s="9"/>
      <c r="AU557" s="9"/>
      <c r="AV557" s="9"/>
      <c r="AW557" s="9"/>
      <c r="AX557" s="9"/>
      <c r="AY557" s="9"/>
    </row>
    <row r="558" spans="1:51" ht="12" customHeight="1">
      <c r="A558" s="9"/>
      <c r="B558" s="9"/>
      <c r="C558" s="9"/>
      <c r="D558" s="9"/>
      <c r="E558" s="9"/>
      <c r="F558" s="9"/>
      <c r="G558" s="70"/>
      <c r="H558" s="71"/>
      <c r="I558" s="9"/>
      <c r="J558" s="9"/>
      <c r="K558" s="9"/>
      <c r="L558" s="71"/>
      <c r="M558" s="71"/>
      <c r="N558" s="9"/>
      <c r="O558" s="9"/>
      <c r="P558" s="71"/>
      <c r="Q558" s="71"/>
      <c r="R558" s="9"/>
      <c r="S558" s="72"/>
      <c r="T558" s="72"/>
      <c r="U558" s="72"/>
      <c r="V558" s="9"/>
      <c r="W558" s="9"/>
      <c r="X558" s="9"/>
      <c r="Y558" s="72"/>
      <c r="Z558" s="72"/>
      <c r="AA558" s="9"/>
      <c r="AB558" s="72"/>
      <c r="AC558" s="72"/>
      <c r="AD558" s="72"/>
      <c r="AE558" s="9"/>
      <c r="AF558" s="9"/>
      <c r="AH558" s="9"/>
      <c r="AI558" s="9"/>
      <c r="AJ558" s="9"/>
      <c r="AK558" s="9"/>
      <c r="AL558" s="9"/>
      <c r="AM558" s="9"/>
      <c r="AN558" s="9"/>
      <c r="AO558" s="9"/>
      <c r="AP558" s="9"/>
      <c r="AQ558" s="9"/>
      <c r="AR558" s="9"/>
      <c r="AS558" s="9"/>
      <c r="AT558" s="9"/>
      <c r="AU558" s="9"/>
      <c r="AV558" s="9"/>
      <c r="AW558" s="9"/>
      <c r="AX558" s="9"/>
      <c r="AY558" s="9"/>
    </row>
    <row r="559" spans="1:51" ht="12" customHeight="1">
      <c r="A559" s="9"/>
      <c r="B559" s="9"/>
      <c r="C559" s="9"/>
      <c r="D559" s="9"/>
      <c r="E559" s="9"/>
      <c r="F559" s="9"/>
      <c r="G559" s="70"/>
      <c r="H559" s="71"/>
      <c r="I559" s="9"/>
      <c r="J559" s="9"/>
      <c r="K559" s="9"/>
      <c r="L559" s="71"/>
      <c r="M559" s="71"/>
      <c r="N559" s="9"/>
      <c r="O559" s="9"/>
      <c r="P559" s="71"/>
      <c r="Q559" s="71"/>
      <c r="R559" s="9"/>
      <c r="S559" s="72"/>
      <c r="T559" s="72"/>
      <c r="U559" s="72"/>
      <c r="V559" s="9"/>
      <c r="W559" s="9"/>
      <c r="X559" s="9"/>
      <c r="Y559" s="72"/>
      <c r="Z559" s="72"/>
      <c r="AA559" s="9"/>
      <c r="AB559" s="72"/>
      <c r="AC559" s="72"/>
      <c r="AD559" s="72"/>
      <c r="AE559" s="9"/>
      <c r="AF559" s="9"/>
      <c r="AH559" s="9"/>
      <c r="AI559" s="9"/>
      <c r="AJ559" s="9"/>
      <c r="AK559" s="9"/>
      <c r="AL559" s="9"/>
      <c r="AM559" s="9"/>
      <c r="AN559" s="9"/>
      <c r="AO559" s="9"/>
      <c r="AP559" s="9"/>
      <c r="AQ559" s="9"/>
      <c r="AR559" s="9"/>
      <c r="AS559" s="9"/>
      <c r="AT559" s="9"/>
      <c r="AU559" s="9"/>
      <c r="AV559" s="9"/>
      <c r="AW559" s="9"/>
      <c r="AX559" s="9"/>
      <c r="AY559" s="9"/>
    </row>
    <row r="560" spans="1:51" ht="12" customHeight="1">
      <c r="A560" s="9"/>
      <c r="B560" s="9"/>
      <c r="C560" s="9"/>
      <c r="D560" s="9"/>
      <c r="E560" s="9"/>
      <c r="F560" s="9"/>
      <c r="G560" s="70"/>
      <c r="H560" s="71"/>
      <c r="I560" s="9"/>
      <c r="J560" s="9"/>
      <c r="K560" s="9"/>
      <c r="L560" s="71"/>
      <c r="M560" s="71"/>
      <c r="N560" s="9"/>
      <c r="O560" s="9"/>
      <c r="P560" s="71"/>
      <c r="Q560" s="71"/>
      <c r="R560" s="9"/>
      <c r="S560" s="72"/>
      <c r="T560" s="72"/>
      <c r="U560" s="72"/>
      <c r="V560" s="9"/>
      <c r="W560" s="9"/>
      <c r="X560" s="9"/>
      <c r="Y560" s="72"/>
      <c r="Z560" s="72"/>
      <c r="AA560" s="9"/>
      <c r="AB560" s="72"/>
      <c r="AC560" s="72"/>
      <c r="AD560" s="72"/>
      <c r="AE560" s="9"/>
      <c r="AF560" s="9"/>
      <c r="AH560" s="9"/>
      <c r="AI560" s="9"/>
      <c r="AJ560" s="9"/>
      <c r="AK560" s="9"/>
      <c r="AL560" s="9"/>
      <c r="AM560" s="9"/>
      <c r="AN560" s="9"/>
      <c r="AO560" s="9"/>
      <c r="AP560" s="9"/>
      <c r="AQ560" s="9"/>
      <c r="AR560" s="9"/>
      <c r="AS560" s="9"/>
      <c r="AT560" s="9"/>
      <c r="AU560" s="9"/>
      <c r="AV560" s="9"/>
      <c r="AW560" s="9"/>
      <c r="AX560" s="9"/>
      <c r="AY560" s="9"/>
    </row>
    <row r="561" spans="1:51" ht="12" customHeight="1">
      <c r="A561" s="9"/>
      <c r="B561" s="9"/>
      <c r="C561" s="9"/>
      <c r="D561" s="9"/>
      <c r="E561" s="9"/>
      <c r="F561" s="9"/>
      <c r="G561" s="70"/>
      <c r="H561" s="71"/>
      <c r="I561" s="9"/>
      <c r="J561" s="9"/>
      <c r="K561" s="9"/>
      <c r="L561" s="71"/>
      <c r="M561" s="71"/>
      <c r="N561" s="9"/>
      <c r="O561" s="9"/>
      <c r="P561" s="71"/>
      <c r="Q561" s="71"/>
      <c r="R561" s="9"/>
      <c r="S561" s="72"/>
      <c r="T561" s="72"/>
      <c r="U561" s="72"/>
      <c r="V561" s="9"/>
      <c r="W561" s="9"/>
      <c r="X561" s="9"/>
      <c r="Y561" s="72"/>
      <c r="Z561" s="72"/>
      <c r="AA561" s="9"/>
      <c r="AB561" s="72"/>
      <c r="AC561" s="72"/>
      <c r="AD561" s="72"/>
      <c r="AE561" s="9"/>
      <c r="AF561" s="9"/>
      <c r="AH561" s="9"/>
      <c r="AI561" s="9"/>
      <c r="AJ561" s="9"/>
      <c r="AK561" s="9"/>
      <c r="AL561" s="9"/>
      <c r="AM561" s="9"/>
      <c r="AN561" s="9"/>
      <c r="AO561" s="9"/>
      <c r="AP561" s="9"/>
      <c r="AQ561" s="9"/>
      <c r="AR561" s="9"/>
      <c r="AS561" s="9"/>
      <c r="AT561" s="9"/>
      <c r="AU561" s="9"/>
      <c r="AV561" s="9"/>
      <c r="AW561" s="9"/>
      <c r="AX561" s="9"/>
      <c r="AY561" s="9"/>
    </row>
    <row r="562" spans="1:51" ht="12" customHeight="1">
      <c r="A562" s="9"/>
      <c r="B562" s="9"/>
      <c r="C562" s="9"/>
      <c r="D562" s="9"/>
      <c r="E562" s="9"/>
      <c r="F562" s="9"/>
      <c r="G562" s="70"/>
      <c r="H562" s="71"/>
      <c r="I562" s="9"/>
      <c r="J562" s="9"/>
      <c r="K562" s="9"/>
      <c r="L562" s="71"/>
      <c r="M562" s="71"/>
      <c r="N562" s="9"/>
      <c r="O562" s="9"/>
      <c r="P562" s="71"/>
      <c r="Q562" s="71"/>
      <c r="R562" s="9"/>
      <c r="S562" s="72"/>
      <c r="T562" s="72"/>
      <c r="U562" s="72"/>
      <c r="V562" s="9"/>
      <c r="W562" s="9"/>
      <c r="X562" s="9"/>
      <c r="Y562" s="72"/>
      <c r="Z562" s="72"/>
      <c r="AA562" s="9"/>
      <c r="AB562" s="72"/>
      <c r="AC562" s="72"/>
      <c r="AD562" s="72"/>
      <c r="AE562" s="9"/>
      <c r="AF562" s="9"/>
      <c r="AH562" s="9"/>
      <c r="AI562" s="9"/>
      <c r="AJ562" s="9"/>
      <c r="AK562" s="9"/>
      <c r="AL562" s="9"/>
      <c r="AM562" s="9"/>
      <c r="AN562" s="9"/>
      <c r="AO562" s="9"/>
      <c r="AP562" s="9"/>
      <c r="AQ562" s="9"/>
      <c r="AR562" s="9"/>
      <c r="AS562" s="9"/>
      <c r="AT562" s="9"/>
      <c r="AU562" s="9"/>
      <c r="AV562" s="9"/>
      <c r="AW562" s="9"/>
      <c r="AX562" s="9"/>
      <c r="AY562" s="9"/>
    </row>
    <row r="563" spans="1:51" ht="12" customHeight="1">
      <c r="A563" s="9"/>
      <c r="B563" s="9"/>
      <c r="C563" s="9"/>
      <c r="D563" s="9"/>
      <c r="E563" s="9"/>
      <c r="F563" s="9"/>
      <c r="G563" s="70"/>
      <c r="H563" s="71"/>
      <c r="I563" s="9"/>
      <c r="J563" s="9"/>
      <c r="K563" s="9"/>
      <c r="L563" s="71"/>
      <c r="M563" s="71"/>
      <c r="N563" s="9"/>
      <c r="O563" s="9"/>
      <c r="P563" s="71"/>
      <c r="Q563" s="71"/>
      <c r="R563" s="9"/>
      <c r="S563" s="72"/>
      <c r="T563" s="72"/>
      <c r="U563" s="72"/>
      <c r="V563" s="9"/>
      <c r="W563" s="9"/>
      <c r="X563" s="9"/>
      <c r="Y563" s="72"/>
      <c r="Z563" s="72"/>
      <c r="AA563" s="9"/>
      <c r="AB563" s="72"/>
      <c r="AC563" s="72"/>
      <c r="AD563" s="72"/>
      <c r="AE563" s="9"/>
      <c r="AF563" s="9"/>
      <c r="AH563" s="9"/>
      <c r="AI563" s="9"/>
      <c r="AJ563" s="9"/>
      <c r="AK563" s="9"/>
      <c r="AL563" s="9"/>
      <c r="AM563" s="9"/>
      <c r="AN563" s="9"/>
      <c r="AO563" s="9"/>
      <c r="AP563" s="9"/>
      <c r="AQ563" s="9"/>
      <c r="AR563" s="9"/>
      <c r="AS563" s="9"/>
      <c r="AT563" s="9"/>
      <c r="AU563" s="9"/>
      <c r="AV563" s="9"/>
      <c r="AW563" s="9"/>
      <c r="AX563" s="9"/>
      <c r="AY563" s="9"/>
    </row>
    <row r="564" spans="1:51" ht="12" customHeight="1">
      <c r="A564" s="9"/>
      <c r="B564" s="9"/>
      <c r="C564" s="9"/>
      <c r="D564" s="9"/>
      <c r="E564" s="9"/>
      <c r="F564" s="9"/>
      <c r="G564" s="70"/>
      <c r="H564" s="71"/>
      <c r="I564" s="9"/>
      <c r="J564" s="9"/>
      <c r="K564" s="9"/>
      <c r="L564" s="71"/>
      <c r="M564" s="71"/>
      <c r="N564" s="9"/>
      <c r="O564" s="9"/>
      <c r="P564" s="71"/>
      <c r="Q564" s="71"/>
      <c r="R564" s="9"/>
      <c r="S564" s="72"/>
      <c r="T564" s="72"/>
      <c r="U564" s="72"/>
      <c r="V564" s="9"/>
      <c r="W564" s="9"/>
      <c r="X564" s="9"/>
      <c r="Y564" s="72"/>
      <c r="Z564" s="72"/>
      <c r="AA564" s="9"/>
      <c r="AB564" s="72"/>
      <c r="AC564" s="72"/>
      <c r="AD564" s="72"/>
      <c r="AE564" s="9"/>
      <c r="AF564" s="9"/>
      <c r="AH564" s="9"/>
      <c r="AI564" s="9"/>
      <c r="AJ564" s="9"/>
      <c r="AK564" s="9"/>
      <c r="AL564" s="9"/>
      <c r="AM564" s="9"/>
      <c r="AN564" s="9"/>
      <c r="AO564" s="9"/>
      <c r="AP564" s="9"/>
      <c r="AQ564" s="9"/>
      <c r="AR564" s="9"/>
      <c r="AS564" s="9"/>
      <c r="AT564" s="9"/>
      <c r="AU564" s="9"/>
      <c r="AV564" s="9"/>
      <c r="AW564" s="9"/>
      <c r="AX564" s="9"/>
      <c r="AY564" s="9"/>
    </row>
    <row r="565" spans="1:51" ht="12" customHeight="1">
      <c r="A565" s="9"/>
      <c r="B565" s="9"/>
      <c r="C565" s="9"/>
      <c r="D565" s="9"/>
      <c r="E565" s="9"/>
      <c r="F565" s="9"/>
      <c r="G565" s="70"/>
      <c r="H565" s="71"/>
      <c r="I565" s="9"/>
      <c r="J565" s="9"/>
      <c r="K565" s="9"/>
      <c r="L565" s="71"/>
      <c r="M565" s="71"/>
      <c r="N565" s="9"/>
      <c r="O565" s="9"/>
      <c r="P565" s="71"/>
      <c r="Q565" s="71"/>
      <c r="R565" s="9"/>
      <c r="S565" s="72"/>
      <c r="T565" s="72"/>
      <c r="U565" s="72"/>
      <c r="V565" s="9"/>
      <c r="W565" s="9"/>
      <c r="X565" s="9"/>
      <c r="Y565" s="72"/>
      <c r="Z565" s="72"/>
      <c r="AA565" s="9"/>
      <c r="AB565" s="72"/>
      <c r="AC565" s="72"/>
      <c r="AD565" s="72"/>
      <c r="AE565" s="9"/>
      <c r="AF565" s="9"/>
      <c r="AH565" s="9"/>
      <c r="AI565" s="9"/>
      <c r="AJ565" s="9"/>
      <c r="AK565" s="9"/>
      <c r="AL565" s="9"/>
      <c r="AM565" s="9"/>
      <c r="AN565" s="9"/>
      <c r="AO565" s="9"/>
      <c r="AP565" s="9"/>
      <c r="AQ565" s="9"/>
      <c r="AR565" s="9"/>
      <c r="AS565" s="9"/>
      <c r="AT565" s="9"/>
      <c r="AU565" s="9"/>
      <c r="AV565" s="9"/>
      <c r="AW565" s="9"/>
      <c r="AX565" s="9"/>
      <c r="AY565" s="9"/>
    </row>
    <row r="566" spans="1:51" ht="12" customHeight="1">
      <c r="A566" s="9"/>
      <c r="B566" s="9"/>
      <c r="C566" s="9"/>
      <c r="D566" s="9"/>
      <c r="E566" s="9"/>
      <c r="F566" s="9"/>
      <c r="G566" s="70"/>
      <c r="H566" s="71"/>
      <c r="I566" s="9"/>
      <c r="J566" s="9"/>
      <c r="K566" s="9"/>
      <c r="L566" s="71"/>
      <c r="M566" s="71"/>
      <c r="N566" s="9"/>
      <c r="O566" s="9"/>
      <c r="P566" s="71"/>
      <c r="Q566" s="71"/>
      <c r="R566" s="9"/>
      <c r="S566" s="72"/>
      <c r="T566" s="72"/>
      <c r="U566" s="72"/>
      <c r="V566" s="9"/>
      <c r="W566" s="9"/>
      <c r="X566" s="9"/>
      <c r="Y566" s="72"/>
      <c r="Z566" s="72"/>
      <c r="AA566" s="9"/>
      <c r="AB566" s="72"/>
      <c r="AC566" s="72"/>
      <c r="AD566" s="72"/>
      <c r="AE566" s="9"/>
      <c r="AF566" s="9"/>
      <c r="AH566" s="9"/>
      <c r="AI566" s="9"/>
      <c r="AJ566" s="9"/>
      <c r="AK566" s="9"/>
      <c r="AL566" s="9"/>
      <c r="AM566" s="9"/>
      <c r="AN566" s="9"/>
      <c r="AO566" s="9"/>
      <c r="AP566" s="9"/>
      <c r="AQ566" s="9"/>
      <c r="AR566" s="9"/>
      <c r="AS566" s="9"/>
      <c r="AT566" s="9"/>
      <c r="AU566" s="9"/>
      <c r="AV566" s="9"/>
      <c r="AW566" s="9"/>
      <c r="AX566" s="9"/>
      <c r="AY566" s="9"/>
    </row>
    <row r="567" spans="1:51" ht="12" customHeight="1">
      <c r="A567" s="9"/>
      <c r="B567" s="9"/>
      <c r="C567" s="9"/>
      <c r="D567" s="9"/>
      <c r="E567" s="9"/>
      <c r="F567" s="9"/>
      <c r="G567" s="70"/>
      <c r="H567" s="71"/>
      <c r="I567" s="9"/>
      <c r="J567" s="9"/>
      <c r="K567" s="9"/>
      <c r="L567" s="71"/>
      <c r="M567" s="71"/>
      <c r="N567" s="9"/>
      <c r="O567" s="9"/>
      <c r="P567" s="71"/>
      <c r="Q567" s="71"/>
      <c r="R567" s="9"/>
      <c r="S567" s="72"/>
      <c r="T567" s="72"/>
      <c r="U567" s="72"/>
      <c r="V567" s="9"/>
      <c r="W567" s="9"/>
      <c r="X567" s="9"/>
      <c r="Y567" s="72"/>
      <c r="Z567" s="72"/>
      <c r="AA567" s="9"/>
      <c r="AB567" s="72"/>
      <c r="AC567" s="72"/>
      <c r="AD567" s="72"/>
      <c r="AE567" s="9"/>
      <c r="AF567" s="9"/>
      <c r="AH567" s="9"/>
      <c r="AI567" s="9"/>
      <c r="AJ567" s="9"/>
      <c r="AK567" s="9"/>
      <c r="AL567" s="9"/>
      <c r="AM567" s="9"/>
      <c r="AN567" s="9"/>
      <c r="AO567" s="9"/>
      <c r="AP567" s="9"/>
      <c r="AQ567" s="9"/>
      <c r="AR567" s="9"/>
      <c r="AS567" s="9"/>
      <c r="AT567" s="9"/>
      <c r="AU567" s="9"/>
      <c r="AV567" s="9"/>
      <c r="AW567" s="9"/>
      <c r="AX567" s="9"/>
      <c r="AY567" s="9"/>
    </row>
    <row r="568" spans="1:51" ht="12" customHeight="1">
      <c r="A568" s="9"/>
      <c r="B568" s="9"/>
      <c r="C568" s="9"/>
      <c r="D568" s="9"/>
      <c r="E568" s="9"/>
      <c r="F568" s="9"/>
      <c r="G568" s="70"/>
      <c r="H568" s="71"/>
      <c r="I568" s="9"/>
      <c r="J568" s="9"/>
      <c r="K568" s="9"/>
      <c r="L568" s="71"/>
      <c r="M568" s="71"/>
      <c r="N568" s="9"/>
      <c r="O568" s="9"/>
      <c r="P568" s="71"/>
      <c r="Q568" s="71"/>
      <c r="R568" s="9"/>
      <c r="S568" s="72"/>
      <c r="T568" s="72"/>
      <c r="U568" s="72"/>
      <c r="V568" s="9"/>
      <c r="W568" s="9"/>
      <c r="X568" s="9"/>
      <c r="Y568" s="72"/>
      <c r="Z568" s="72"/>
      <c r="AA568" s="9"/>
      <c r="AB568" s="72"/>
      <c r="AC568" s="72"/>
      <c r="AD568" s="72"/>
      <c r="AE568" s="9"/>
      <c r="AF568" s="9"/>
      <c r="AH568" s="9"/>
      <c r="AI568" s="9"/>
      <c r="AJ568" s="9"/>
      <c r="AK568" s="9"/>
      <c r="AL568" s="9"/>
      <c r="AM568" s="9"/>
      <c r="AN568" s="9"/>
      <c r="AO568" s="9"/>
      <c r="AP568" s="9"/>
      <c r="AQ568" s="9"/>
      <c r="AR568" s="9"/>
      <c r="AS568" s="9"/>
      <c r="AT568" s="9"/>
      <c r="AU568" s="9"/>
      <c r="AV568" s="9"/>
      <c r="AW568" s="9"/>
      <c r="AX568" s="9"/>
      <c r="AY568" s="9"/>
    </row>
    <row r="569" spans="1:51" ht="12" customHeight="1">
      <c r="A569" s="9"/>
      <c r="B569" s="9"/>
      <c r="C569" s="9"/>
      <c r="D569" s="9"/>
      <c r="E569" s="9"/>
      <c r="F569" s="9"/>
      <c r="G569" s="70"/>
      <c r="H569" s="71"/>
      <c r="I569" s="9"/>
      <c r="J569" s="9"/>
      <c r="K569" s="9"/>
      <c r="L569" s="71"/>
      <c r="M569" s="71"/>
      <c r="N569" s="9"/>
      <c r="O569" s="9"/>
      <c r="P569" s="71"/>
      <c r="Q569" s="71"/>
      <c r="R569" s="9"/>
      <c r="S569" s="72"/>
      <c r="T569" s="72"/>
      <c r="U569" s="72"/>
      <c r="V569" s="9"/>
      <c r="W569" s="9"/>
      <c r="X569" s="9"/>
      <c r="Y569" s="72"/>
      <c r="Z569" s="72"/>
      <c r="AA569" s="9"/>
      <c r="AB569" s="72"/>
      <c r="AC569" s="72"/>
      <c r="AD569" s="72"/>
      <c r="AE569" s="9"/>
      <c r="AF569" s="9"/>
      <c r="AH569" s="9"/>
      <c r="AI569" s="9"/>
      <c r="AJ569" s="9"/>
      <c r="AK569" s="9"/>
      <c r="AL569" s="9"/>
      <c r="AM569" s="9"/>
      <c r="AN569" s="9"/>
      <c r="AO569" s="9"/>
      <c r="AP569" s="9"/>
      <c r="AQ569" s="9"/>
      <c r="AR569" s="9"/>
      <c r="AS569" s="9"/>
      <c r="AT569" s="9"/>
      <c r="AU569" s="9"/>
      <c r="AV569" s="9"/>
      <c r="AW569" s="9"/>
      <c r="AX569" s="9"/>
      <c r="AY569" s="9"/>
    </row>
    <row r="570" spans="1:51" ht="12" customHeight="1">
      <c r="A570" s="9"/>
      <c r="B570" s="9"/>
      <c r="C570" s="9"/>
      <c r="D570" s="9"/>
      <c r="E570" s="9"/>
      <c r="F570" s="9"/>
      <c r="G570" s="70"/>
      <c r="H570" s="71"/>
      <c r="I570" s="9"/>
      <c r="J570" s="9"/>
      <c r="K570" s="9"/>
      <c r="L570" s="71"/>
      <c r="M570" s="71"/>
      <c r="N570" s="9"/>
      <c r="O570" s="9"/>
      <c r="P570" s="71"/>
      <c r="Q570" s="71"/>
      <c r="R570" s="9"/>
      <c r="S570" s="72"/>
      <c r="T570" s="72"/>
      <c r="U570" s="72"/>
      <c r="V570" s="9"/>
      <c r="W570" s="9"/>
      <c r="X570" s="9"/>
      <c r="Y570" s="72"/>
      <c r="Z570" s="72"/>
      <c r="AA570" s="9"/>
      <c r="AB570" s="72"/>
      <c r="AC570" s="72"/>
      <c r="AD570" s="72"/>
      <c r="AE570" s="9"/>
      <c r="AF570" s="9"/>
      <c r="AH570" s="9"/>
      <c r="AI570" s="9"/>
      <c r="AJ570" s="9"/>
      <c r="AK570" s="9"/>
      <c r="AL570" s="9"/>
      <c r="AM570" s="9"/>
      <c r="AN570" s="9"/>
      <c r="AO570" s="9"/>
      <c r="AP570" s="9"/>
      <c r="AQ570" s="9"/>
      <c r="AR570" s="9"/>
      <c r="AS570" s="9"/>
      <c r="AT570" s="9"/>
      <c r="AU570" s="9"/>
      <c r="AV570" s="9"/>
      <c r="AW570" s="9"/>
      <c r="AX570" s="9"/>
      <c r="AY570" s="9"/>
    </row>
    <row r="571" spans="1:51" ht="12" customHeight="1">
      <c r="A571" s="9"/>
      <c r="B571" s="9"/>
      <c r="C571" s="9"/>
      <c r="D571" s="9"/>
      <c r="E571" s="9"/>
      <c r="F571" s="9"/>
      <c r="G571" s="70"/>
      <c r="H571" s="71"/>
      <c r="I571" s="9"/>
      <c r="J571" s="9"/>
      <c r="K571" s="9"/>
      <c r="L571" s="71"/>
      <c r="M571" s="71"/>
      <c r="N571" s="9"/>
      <c r="O571" s="9"/>
      <c r="P571" s="71"/>
      <c r="Q571" s="71"/>
      <c r="R571" s="9"/>
      <c r="S571" s="72"/>
      <c r="T571" s="72"/>
      <c r="U571" s="72"/>
      <c r="V571" s="9"/>
      <c r="W571" s="9"/>
      <c r="X571" s="9"/>
      <c r="Y571" s="72"/>
      <c r="Z571" s="72"/>
      <c r="AA571" s="9"/>
      <c r="AB571" s="72"/>
      <c r="AC571" s="72"/>
      <c r="AD571" s="72"/>
      <c r="AE571" s="9"/>
      <c r="AF571" s="9"/>
      <c r="AH571" s="9"/>
      <c r="AI571" s="9"/>
      <c r="AJ571" s="9"/>
      <c r="AK571" s="9"/>
      <c r="AL571" s="9"/>
      <c r="AM571" s="9"/>
      <c r="AN571" s="9"/>
      <c r="AO571" s="9"/>
      <c r="AP571" s="9"/>
      <c r="AQ571" s="9"/>
      <c r="AR571" s="9"/>
      <c r="AS571" s="9"/>
      <c r="AT571" s="9"/>
      <c r="AU571" s="9"/>
      <c r="AV571" s="9"/>
      <c r="AW571" s="9"/>
      <c r="AX571" s="9"/>
      <c r="AY571" s="9"/>
    </row>
    <row r="572" spans="1:51" ht="12" customHeight="1">
      <c r="A572" s="9"/>
      <c r="B572" s="9"/>
      <c r="C572" s="9"/>
      <c r="D572" s="9"/>
      <c r="E572" s="9"/>
      <c r="F572" s="9"/>
      <c r="G572" s="70"/>
      <c r="H572" s="71"/>
      <c r="I572" s="9"/>
      <c r="J572" s="9"/>
      <c r="K572" s="9"/>
      <c r="L572" s="71"/>
      <c r="M572" s="71"/>
      <c r="N572" s="9"/>
      <c r="O572" s="9"/>
      <c r="P572" s="71"/>
      <c r="Q572" s="71"/>
      <c r="R572" s="9"/>
      <c r="S572" s="72"/>
      <c r="T572" s="72"/>
      <c r="U572" s="72"/>
      <c r="V572" s="9"/>
      <c r="W572" s="9"/>
      <c r="X572" s="9"/>
      <c r="Y572" s="72"/>
      <c r="Z572" s="72"/>
      <c r="AA572" s="9"/>
      <c r="AB572" s="72"/>
      <c r="AC572" s="72"/>
      <c r="AD572" s="72"/>
      <c r="AE572" s="9"/>
      <c r="AF572" s="9"/>
      <c r="AH572" s="9"/>
      <c r="AI572" s="9"/>
      <c r="AJ572" s="9"/>
      <c r="AK572" s="9"/>
      <c r="AL572" s="9"/>
      <c r="AM572" s="9"/>
      <c r="AN572" s="9"/>
      <c r="AO572" s="9"/>
      <c r="AP572" s="9"/>
      <c r="AQ572" s="9"/>
      <c r="AR572" s="9"/>
      <c r="AS572" s="9"/>
      <c r="AT572" s="9"/>
      <c r="AU572" s="9"/>
      <c r="AV572" s="9"/>
      <c r="AW572" s="9"/>
      <c r="AX572" s="9"/>
      <c r="AY572" s="9"/>
    </row>
    <row r="573" spans="1:51" ht="12" customHeight="1">
      <c r="A573" s="9"/>
      <c r="B573" s="9"/>
      <c r="C573" s="9"/>
      <c r="D573" s="9"/>
      <c r="E573" s="9"/>
      <c r="F573" s="9"/>
      <c r="G573" s="70"/>
      <c r="H573" s="71"/>
      <c r="I573" s="9"/>
      <c r="J573" s="9"/>
      <c r="K573" s="9"/>
      <c r="L573" s="71"/>
      <c r="M573" s="71"/>
      <c r="N573" s="9"/>
      <c r="O573" s="9"/>
      <c r="P573" s="71"/>
      <c r="Q573" s="71"/>
      <c r="R573" s="9"/>
      <c r="S573" s="72"/>
      <c r="T573" s="72"/>
      <c r="U573" s="72"/>
      <c r="V573" s="9"/>
      <c r="W573" s="9"/>
      <c r="X573" s="9"/>
      <c r="Y573" s="72"/>
      <c r="Z573" s="72"/>
      <c r="AA573" s="9"/>
      <c r="AB573" s="72"/>
      <c r="AC573" s="72"/>
      <c r="AD573" s="72"/>
      <c r="AE573" s="9"/>
      <c r="AF573" s="9"/>
      <c r="AH573" s="9"/>
      <c r="AI573" s="9"/>
      <c r="AJ573" s="9"/>
      <c r="AK573" s="9"/>
      <c r="AL573" s="9"/>
      <c r="AM573" s="9"/>
      <c r="AN573" s="9"/>
      <c r="AO573" s="9"/>
      <c r="AP573" s="9"/>
      <c r="AQ573" s="9"/>
      <c r="AR573" s="9"/>
      <c r="AS573" s="9"/>
      <c r="AT573" s="9"/>
      <c r="AU573" s="9"/>
      <c r="AV573" s="9"/>
      <c r="AW573" s="9"/>
      <c r="AX573" s="9"/>
      <c r="AY573" s="9"/>
    </row>
    <row r="574" spans="1:51" ht="12" customHeight="1">
      <c r="A574" s="9"/>
      <c r="B574" s="9"/>
      <c r="C574" s="9"/>
      <c r="D574" s="9"/>
      <c r="E574" s="9"/>
      <c r="F574" s="9"/>
      <c r="G574" s="70"/>
      <c r="H574" s="71"/>
      <c r="I574" s="9"/>
      <c r="J574" s="9"/>
      <c r="K574" s="9"/>
      <c r="L574" s="71"/>
      <c r="M574" s="71"/>
      <c r="N574" s="9"/>
      <c r="O574" s="9"/>
      <c r="P574" s="71"/>
      <c r="Q574" s="71"/>
      <c r="R574" s="9"/>
      <c r="S574" s="72"/>
      <c r="T574" s="72"/>
      <c r="U574" s="72"/>
      <c r="V574" s="9"/>
      <c r="W574" s="9"/>
      <c r="X574" s="9"/>
      <c r="Y574" s="72"/>
      <c r="Z574" s="72"/>
      <c r="AA574" s="9"/>
      <c r="AB574" s="72"/>
      <c r="AC574" s="72"/>
      <c r="AD574" s="72"/>
      <c r="AE574" s="9"/>
      <c r="AF574" s="9"/>
      <c r="AH574" s="9"/>
      <c r="AI574" s="9"/>
      <c r="AJ574" s="9"/>
      <c r="AK574" s="9"/>
      <c r="AL574" s="9"/>
      <c r="AM574" s="9"/>
      <c r="AN574" s="9"/>
      <c r="AO574" s="9"/>
      <c r="AP574" s="9"/>
      <c r="AQ574" s="9"/>
      <c r="AR574" s="9"/>
      <c r="AS574" s="9"/>
      <c r="AT574" s="9"/>
      <c r="AU574" s="9"/>
      <c r="AV574" s="9"/>
      <c r="AW574" s="9"/>
      <c r="AX574" s="9"/>
      <c r="AY574" s="9"/>
    </row>
    <row r="575" spans="1:51" ht="12" customHeight="1">
      <c r="A575" s="9"/>
      <c r="B575" s="9"/>
      <c r="C575" s="9"/>
      <c r="D575" s="9"/>
      <c r="E575" s="9"/>
      <c r="F575" s="9"/>
      <c r="G575" s="70"/>
      <c r="H575" s="71"/>
      <c r="I575" s="9"/>
      <c r="J575" s="9"/>
      <c r="K575" s="9"/>
      <c r="L575" s="71"/>
      <c r="M575" s="71"/>
      <c r="N575" s="9"/>
      <c r="O575" s="9"/>
      <c r="P575" s="71"/>
      <c r="Q575" s="71"/>
      <c r="R575" s="9"/>
      <c r="S575" s="72"/>
      <c r="T575" s="72"/>
      <c r="U575" s="72"/>
      <c r="V575" s="9"/>
      <c r="W575" s="9"/>
      <c r="X575" s="9"/>
      <c r="Y575" s="72"/>
      <c r="Z575" s="72"/>
      <c r="AA575" s="9"/>
      <c r="AB575" s="72"/>
      <c r="AC575" s="72"/>
      <c r="AD575" s="72"/>
      <c r="AE575" s="9"/>
      <c r="AF575" s="9"/>
      <c r="AH575" s="9"/>
      <c r="AI575" s="9"/>
      <c r="AJ575" s="9"/>
      <c r="AK575" s="9"/>
      <c r="AL575" s="9"/>
      <c r="AM575" s="9"/>
      <c r="AN575" s="9"/>
      <c r="AO575" s="9"/>
      <c r="AP575" s="9"/>
      <c r="AQ575" s="9"/>
      <c r="AR575" s="9"/>
      <c r="AS575" s="9"/>
      <c r="AT575" s="9"/>
      <c r="AU575" s="9"/>
      <c r="AV575" s="9"/>
      <c r="AW575" s="9"/>
      <c r="AX575" s="9"/>
      <c r="AY575" s="9"/>
    </row>
    <row r="576" spans="1:51" ht="12" customHeight="1">
      <c r="A576" s="9"/>
      <c r="B576" s="9"/>
      <c r="C576" s="9"/>
      <c r="D576" s="9"/>
      <c r="E576" s="9"/>
      <c r="F576" s="9"/>
      <c r="G576" s="70"/>
      <c r="H576" s="71"/>
      <c r="I576" s="9"/>
      <c r="J576" s="9"/>
      <c r="K576" s="9"/>
      <c r="L576" s="71"/>
      <c r="M576" s="71"/>
      <c r="N576" s="9"/>
      <c r="O576" s="9"/>
      <c r="P576" s="71"/>
      <c r="Q576" s="71"/>
      <c r="R576" s="9"/>
      <c r="S576" s="72"/>
      <c r="T576" s="72"/>
      <c r="U576" s="72"/>
      <c r="V576" s="9"/>
      <c r="W576" s="9"/>
      <c r="X576" s="9"/>
      <c r="Y576" s="72"/>
      <c r="Z576" s="72"/>
      <c r="AA576" s="9"/>
      <c r="AB576" s="72"/>
      <c r="AC576" s="72"/>
      <c r="AD576" s="72"/>
      <c r="AE576" s="9"/>
      <c r="AF576" s="9"/>
      <c r="AH576" s="9"/>
      <c r="AI576" s="9"/>
      <c r="AJ576" s="9"/>
      <c r="AK576" s="9"/>
      <c r="AL576" s="9"/>
      <c r="AM576" s="9"/>
      <c r="AN576" s="9"/>
      <c r="AO576" s="9"/>
      <c r="AP576" s="9"/>
      <c r="AQ576" s="9"/>
      <c r="AR576" s="9"/>
      <c r="AS576" s="9"/>
      <c r="AT576" s="9"/>
      <c r="AU576" s="9"/>
      <c r="AV576" s="9"/>
      <c r="AW576" s="9"/>
      <c r="AX576" s="9"/>
      <c r="AY576" s="9"/>
    </row>
    <row r="577" spans="1:51" ht="12" customHeight="1">
      <c r="A577" s="9"/>
      <c r="B577" s="9"/>
      <c r="C577" s="9"/>
      <c r="D577" s="9"/>
      <c r="E577" s="9"/>
      <c r="F577" s="9"/>
      <c r="G577" s="70"/>
      <c r="H577" s="71"/>
      <c r="I577" s="9"/>
      <c r="J577" s="9"/>
      <c r="K577" s="9"/>
      <c r="L577" s="71"/>
      <c r="M577" s="71"/>
      <c r="N577" s="9"/>
      <c r="O577" s="9"/>
      <c r="P577" s="71"/>
      <c r="Q577" s="71"/>
      <c r="R577" s="9"/>
      <c r="S577" s="72"/>
      <c r="T577" s="72"/>
      <c r="U577" s="72"/>
      <c r="V577" s="9"/>
      <c r="W577" s="9"/>
      <c r="X577" s="9"/>
      <c r="Y577" s="72"/>
      <c r="Z577" s="72"/>
      <c r="AA577" s="9"/>
      <c r="AB577" s="72"/>
      <c r="AC577" s="72"/>
      <c r="AD577" s="72"/>
      <c r="AE577" s="9"/>
      <c r="AF577" s="9"/>
      <c r="AH577" s="9"/>
      <c r="AI577" s="9"/>
      <c r="AJ577" s="9"/>
      <c r="AK577" s="9"/>
      <c r="AL577" s="9"/>
      <c r="AM577" s="9"/>
      <c r="AN577" s="9"/>
      <c r="AO577" s="9"/>
      <c r="AP577" s="9"/>
      <c r="AQ577" s="9"/>
      <c r="AR577" s="9"/>
      <c r="AS577" s="9"/>
      <c r="AT577" s="9"/>
      <c r="AU577" s="9"/>
      <c r="AV577" s="9"/>
      <c r="AW577" s="9"/>
      <c r="AX577" s="9"/>
      <c r="AY577" s="9"/>
    </row>
    <row r="578" spans="1:51" ht="12" customHeight="1">
      <c r="A578" s="9"/>
      <c r="B578" s="9"/>
      <c r="C578" s="9"/>
      <c r="D578" s="9"/>
      <c r="E578" s="9"/>
      <c r="F578" s="9"/>
      <c r="G578" s="70"/>
      <c r="H578" s="71"/>
      <c r="I578" s="9"/>
      <c r="J578" s="9"/>
      <c r="K578" s="9"/>
      <c r="L578" s="71"/>
      <c r="M578" s="71"/>
      <c r="N578" s="9"/>
      <c r="O578" s="9"/>
      <c r="P578" s="71"/>
      <c r="Q578" s="71"/>
      <c r="R578" s="9"/>
      <c r="S578" s="72"/>
      <c r="T578" s="72"/>
      <c r="U578" s="72"/>
      <c r="V578" s="9"/>
      <c r="W578" s="9"/>
      <c r="X578" s="9"/>
      <c r="Y578" s="72"/>
      <c r="Z578" s="72"/>
      <c r="AA578" s="9"/>
      <c r="AB578" s="72"/>
      <c r="AC578" s="72"/>
      <c r="AD578" s="72"/>
      <c r="AE578" s="9"/>
      <c r="AF578" s="9"/>
      <c r="AH578" s="9"/>
      <c r="AI578" s="9"/>
      <c r="AJ578" s="9"/>
      <c r="AK578" s="9"/>
      <c r="AL578" s="9"/>
      <c r="AM578" s="9"/>
      <c r="AN578" s="9"/>
      <c r="AO578" s="9"/>
      <c r="AP578" s="9"/>
      <c r="AQ578" s="9"/>
      <c r="AR578" s="9"/>
      <c r="AS578" s="9"/>
      <c r="AT578" s="9"/>
      <c r="AU578" s="9"/>
      <c r="AV578" s="9"/>
      <c r="AW578" s="9"/>
      <c r="AX578" s="9"/>
      <c r="AY578" s="9"/>
    </row>
    <row r="579" spans="1:51" ht="12" customHeight="1">
      <c r="A579" s="9"/>
      <c r="B579" s="9"/>
      <c r="C579" s="9"/>
      <c r="D579" s="9"/>
      <c r="E579" s="9"/>
      <c r="F579" s="9"/>
      <c r="G579" s="70"/>
      <c r="H579" s="71"/>
      <c r="I579" s="9"/>
      <c r="J579" s="9"/>
      <c r="K579" s="9"/>
      <c r="L579" s="71"/>
      <c r="M579" s="71"/>
      <c r="N579" s="9"/>
      <c r="O579" s="9"/>
      <c r="P579" s="71"/>
      <c r="Q579" s="71"/>
      <c r="R579" s="9"/>
      <c r="S579" s="72"/>
      <c r="T579" s="72"/>
      <c r="U579" s="72"/>
      <c r="V579" s="9"/>
      <c r="W579" s="9"/>
      <c r="X579" s="9"/>
      <c r="Y579" s="72"/>
      <c r="Z579" s="72"/>
      <c r="AA579" s="9"/>
      <c r="AB579" s="72"/>
      <c r="AC579" s="72"/>
      <c r="AD579" s="72"/>
      <c r="AE579" s="9"/>
      <c r="AF579" s="9"/>
      <c r="AH579" s="9"/>
      <c r="AI579" s="9"/>
      <c r="AJ579" s="9"/>
      <c r="AK579" s="9"/>
      <c r="AL579" s="9"/>
      <c r="AM579" s="9"/>
      <c r="AN579" s="9"/>
      <c r="AO579" s="9"/>
      <c r="AP579" s="9"/>
      <c r="AQ579" s="9"/>
      <c r="AR579" s="9"/>
      <c r="AS579" s="9"/>
      <c r="AT579" s="9"/>
      <c r="AU579" s="9"/>
      <c r="AV579" s="9"/>
      <c r="AW579" s="9"/>
      <c r="AX579" s="9"/>
      <c r="AY579" s="9"/>
    </row>
    <row r="580" spans="1:51" ht="12" customHeight="1">
      <c r="A580" s="9"/>
      <c r="B580" s="9"/>
      <c r="C580" s="9"/>
      <c r="D580" s="9"/>
      <c r="E580" s="9"/>
      <c r="F580" s="9"/>
      <c r="G580" s="70"/>
      <c r="H580" s="71"/>
      <c r="I580" s="9"/>
      <c r="J580" s="9"/>
      <c r="K580" s="9"/>
      <c r="L580" s="71"/>
      <c r="M580" s="71"/>
      <c r="N580" s="9"/>
      <c r="O580" s="9"/>
      <c r="P580" s="71"/>
      <c r="Q580" s="71"/>
      <c r="R580" s="9"/>
      <c r="S580" s="72"/>
      <c r="T580" s="72"/>
      <c r="U580" s="72"/>
      <c r="V580" s="9"/>
      <c r="W580" s="9"/>
      <c r="X580" s="9"/>
      <c r="Y580" s="72"/>
      <c r="Z580" s="72"/>
      <c r="AA580" s="9"/>
      <c r="AB580" s="72"/>
      <c r="AC580" s="72"/>
      <c r="AD580" s="72"/>
      <c r="AE580" s="9"/>
      <c r="AF580" s="9"/>
      <c r="AH580" s="9"/>
      <c r="AI580" s="9"/>
      <c r="AJ580" s="9"/>
      <c r="AK580" s="9"/>
      <c r="AL580" s="9"/>
      <c r="AM580" s="9"/>
      <c r="AN580" s="9"/>
      <c r="AO580" s="9"/>
      <c r="AP580" s="9"/>
      <c r="AQ580" s="9"/>
      <c r="AR580" s="9"/>
      <c r="AS580" s="9"/>
      <c r="AT580" s="9"/>
      <c r="AU580" s="9"/>
      <c r="AV580" s="9"/>
      <c r="AW580" s="9"/>
      <c r="AX580" s="9"/>
      <c r="AY580" s="9"/>
    </row>
    <row r="581" spans="1:51" ht="12" customHeight="1">
      <c r="A581" s="9"/>
      <c r="B581" s="9"/>
      <c r="C581" s="9"/>
      <c r="D581" s="9"/>
      <c r="E581" s="9"/>
      <c r="F581" s="9"/>
      <c r="G581" s="70"/>
      <c r="H581" s="71"/>
      <c r="I581" s="9"/>
      <c r="J581" s="9"/>
      <c r="K581" s="9"/>
      <c r="L581" s="71"/>
      <c r="M581" s="71"/>
      <c r="N581" s="9"/>
      <c r="O581" s="9"/>
      <c r="P581" s="71"/>
      <c r="Q581" s="71"/>
      <c r="R581" s="9"/>
      <c r="S581" s="72"/>
      <c r="T581" s="72"/>
      <c r="U581" s="72"/>
      <c r="V581" s="9"/>
      <c r="W581" s="9"/>
      <c r="X581" s="9"/>
      <c r="Y581" s="72"/>
      <c r="Z581" s="72"/>
      <c r="AA581" s="9"/>
      <c r="AB581" s="72"/>
      <c r="AC581" s="72"/>
      <c r="AD581" s="72"/>
      <c r="AE581" s="9"/>
      <c r="AF581" s="9"/>
      <c r="AH581" s="9"/>
      <c r="AI581" s="9"/>
      <c r="AJ581" s="9"/>
      <c r="AK581" s="9"/>
      <c r="AL581" s="9"/>
      <c r="AM581" s="9"/>
      <c r="AN581" s="9"/>
      <c r="AO581" s="9"/>
      <c r="AP581" s="9"/>
      <c r="AQ581" s="9"/>
      <c r="AR581" s="9"/>
      <c r="AS581" s="9"/>
      <c r="AT581" s="9"/>
      <c r="AU581" s="9"/>
      <c r="AV581" s="9"/>
      <c r="AW581" s="9"/>
      <c r="AX581" s="9"/>
      <c r="AY581" s="9"/>
    </row>
    <row r="582" spans="1:51" ht="12" customHeight="1">
      <c r="A582" s="9"/>
      <c r="B582" s="9"/>
      <c r="C582" s="9"/>
      <c r="D582" s="9"/>
      <c r="E582" s="9"/>
      <c r="F582" s="9"/>
      <c r="G582" s="70"/>
      <c r="H582" s="71"/>
      <c r="I582" s="9"/>
      <c r="J582" s="9"/>
      <c r="K582" s="9"/>
      <c r="L582" s="71"/>
      <c r="M582" s="71"/>
      <c r="N582" s="9"/>
      <c r="O582" s="9"/>
      <c r="P582" s="71"/>
      <c r="Q582" s="71"/>
      <c r="R582" s="9"/>
      <c r="S582" s="72"/>
      <c r="T582" s="72"/>
      <c r="U582" s="72"/>
      <c r="V582" s="9"/>
      <c r="W582" s="9"/>
      <c r="X582" s="9"/>
      <c r="Y582" s="72"/>
      <c r="Z582" s="72"/>
      <c r="AA582" s="9"/>
      <c r="AB582" s="72"/>
      <c r="AC582" s="72"/>
      <c r="AD582" s="72"/>
      <c r="AE582" s="9"/>
      <c r="AF582" s="9"/>
      <c r="AH582" s="9"/>
      <c r="AI582" s="9"/>
      <c r="AJ582" s="9"/>
      <c r="AK582" s="9"/>
      <c r="AL582" s="9"/>
      <c r="AM582" s="9"/>
      <c r="AN582" s="9"/>
      <c r="AO582" s="9"/>
      <c r="AP582" s="9"/>
      <c r="AQ582" s="9"/>
      <c r="AR582" s="9"/>
      <c r="AS582" s="9"/>
      <c r="AT582" s="9"/>
      <c r="AU582" s="9"/>
      <c r="AV582" s="9"/>
      <c r="AW582" s="9"/>
      <c r="AX582" s="9"/>
      <c r="AY582" s="9"/>
    </row>
    <row r="583" spans="1:51" ht="12" customHeight="1">
      <c r="A583" s="9"/>
      <c r="B583" s="9"/>
      <c r="C583" s="9"/>
      <c r="D583" s="9"/>
      <c r="E583" s="9"/>
      <c r="F583" s="9"/>
      <c r="G583" s="70"/>
      <c r="H583" s="71"/>
      <c r="I583" s="9"/>
      <c r="J583" s="9"/>
      <c r="K583" s="9"/>
      <c r="L583" s="71"/>
      <c r="M583" s="71"/>
      <c r="N583" s="9"/>
      <c r="O583" s="9"/>
      <c r="P583" s="71"/>
      <c r="Q583" s="71"/>
      <c r="R583" s="9"/>
      <c r="S583" s="72"/>
      <c r="T583" s="72"/>
      <c r="U583" s="72"/>
      <c r="V583" s="9"/>
      <c r="W583" s="9"/>
      <c r="X583" s="9"/>
      <c r="Y583" s="72"/>
      <c r="Z583" s="72"/>
      <c r="AA583" s="9"/>
      <c r="AB583" s="72"/>
      <c r="AC583" s="72"/>
      <c r="AD583" s="72"/>
      <c r="AE583" s="9"/>
      <c r="AF583" s="9"/>
      <c r="AH583" s="9"/>
      <c r="AI583" s="9"/>
      <c r="AJ583" s="9"/>
      <c r="AK583" s="9"/>
      <c r="AL583" s="9"/>
      <c r="AM583" s="9"/>
      <c r="AN583" s="9"/>
      <c r="AO583" s="9"/>
      <c r="AP583" s="9"/>
      <c r="AQ583" s="9"/>
      <c r="AR583" s="9"/>
      <c r="AS583" s="9"/>
      <c r="AT583" s="9"/>
      <c r="AU583" s="9"/>
      <c r="AV583" s="9"/>
      <c r="AW583" s="9"/>
      <c r="AX583" s="9"/>
      <c r="AY583" s="9"/>
    </row>
    <row r="584" spans="1:51" ht="12" customHeight="1">
      <c r="A584" s="9"/>
      <c r="B584" s="9"/>
      <c r="C584" s="9"/>
      <c r="D584" s="9"/>
      <c r="E584" s="9"/>
      <c r="F584" s="9"/>
      <c r="G584" s="70"/>
      <c r="H584" s="71"/>
      <c r="I584" s="9"/>
      <c r="J584" s="9"/>
      <c r="K584" s="9"/>
      <c r="L584" s="71"/>
      <c r="M584" s="71"/>
      <c r="N584" s="9"/>
      <c r="O584" s="9"/>
      <c r="P584" s="71"/>
      <c r="Q584" s="71"/>
      <c r="R584" s="9"/>
      <c r="S584" s="72"/>
      <c r="T584" s="72"/>
      <c r="U584" s="72"/>
      <c r="V584" s="9"/>
      <c r="W584" s="9"/>
      <c r="X584" s="9"/>
      <c r="Y584" s="72"/>
      <c r="Z584" s="72"/>
      <c r="AA584" s="9"/>
      <c r="AB584" s="72"/>
      <c r="AC584" s="72"/>
      <c r="AD584" s="72"/>
      <c r="AE584" s="9"/>
      <c r="AF584" s="9"/>
      <c r="AH584" s="9"/>
      <c r="AI584" s="9"/>
      <c r="AJ584" s="9"/>
      <c r="AK584" s="9"/>
      <c r="AL584" s="9"/>
      <c r="AM584" s="9"/>
      <c r="AN584" s="9"/>
      <c r="AO584" s="9"/>
      <c r="AP584" s="9"/>
      <c r="AQ584" s="9"/>
      <c r="AR584" s="9"/>
      <c r="AS584" s="9"/>
      <c r="AT584" s="9"/>
      <c r="AU584" s="9"/>
      <c r="AV584" s="9"/>
      <c r="AW584" s="9"/>
      <c r="AX584" s="9"/>
      <c r="AY584" s="9"/>
    </row>
    <row r="585" spans="1:51" ht="12" customHeight="1">
      <c r="A585" s="9"/>
      <c r="B585" s="9"/>
      <c r="C585" s="9"/>
      <c r="D585" s="9"/>
      <c r="E585" s="9"/>
      <c r="F585" s="9"/>
      <c r="G585" s="70"/>
      <c r="H585" s="71"/>
      <c r="I585" s="9"/>
      <c r="J585" s="9"/>
      <c r="K585" s="9"/>
      <c r="L585" s="71"/>
      <c r="M585" s="71"/>
      <c r="N585" s="9"/>
      <c r="O585" s="9"/>
      <c r="P585" s="71"/>
      <c r="Q585" s="71"/>
      <c r="R585" s="9"/>
      <c r="S585" s="72"/>
      <c r="T585" s="72"/>
      <c r="U585" s="72"/>
      <c r="V585" s="9"/>
      <c r="W585" s="9"/>
      <c r="X585" s="9"/>
      <c r="Y585" s="72"/>
      <c r="Z585" s="72"/>
      <c r="AA585" s="9"/>
      <c r="AB585" s="72"/>
      <c r="AC585" s="72"/>
      <c r="AD585" s="72"/>
      <c r="AE585" s="9"/>
      <c r="AF585" s="9"/>
      <c r="AH585" s="9"/>
      <c r="AI585" s="9"/>
      <c r="AJ585" s="9"/>
      <c r="AK585" s="9"/>
      <c r="AL585" s="9"/>
      <c r="AM585" s="9"/>
      <c r="AN585" s="9"/>
      <c r="AO585" s="9"/>
      <c r="AP585" s="9"/>
      <c r="AQ585" s="9"/>
      <c r="AR585" s="9"/>
      <c r="AS585" s="9"/>
      <c r="AT585" s="9"/>
      <c r="AU585" s="9"/>
      <c r="AV585" s="9"/>
      <c r="AW585" s="9"/>
      <c r="AX585" s="9"/>
      <c r="AY585" s="9"/>
    </row>
    <row r="586" spans="1:51" ht="12" customHeight="1">
      <c r="A586" s="9"/>
      <c r="B586" s="9"/>
      <c r="C586" s="9"/>
      <c r="D586" s="9"/>
      <c r="E586" s="9"/>
      <c r="F586" s="9"/>
      <c r="G586" s="70"/>
      <c r="H586" s="71"/>
      <c r="I586" s="9"/>
      <c r="J586" s="9"/>
      <c r="K586" s="9"/>
      <c r="L586" s="71"/>
      <c r="M586" s="71"/>
      <c r="N586" s="9"/>
      <c r="O586" s="9"/>
      <c r="P586" s="71"/>
      <c r="Q586" s="71"/>
      <c r="R586" s="9"/>
      <c r="S586" s="72"/>
      <c r="T586" s="72"/>
      <c r="U586" s="72"/>
      <c r="V586" s="9"/>
      <c r="W586" s="9"/>
      <c r="X586" s="9"/>
      <c r="Y586" s="72"/>
      <c r="Z586" s="72"/>
      <c r="AA586" s="9"/>
      <c r="AB586" s="72"/>
      <c r="AC586" s="72"/>
      <c r="AD586" s="72"/>
      <c r="AE586" s="9"/>
      <c r="AF586" s="9"/>
      <c r="AH586" s="9"/>
      <c r="AI586" s="9"/>
      <c r="AJ586" s="9"/>
      <c r="AK586" s="9"/>
      <c r="AL586" s="9"/>
      <c r="AM586" s="9"/>
      <c r="AN586" s="9"/>
      <c r="AO586" s="9"/>
      <c r="AP586" s="9"/>
      <c r="AQ586" s="9"/>
      <c r="AR586" s="9"/>
      <c r="AS586" s="9"/>
      <c r="AT586" s="9"/>
      <c r="AU586" s="9"/>
      <c r="AV586" s="9"/>
      <c r="AW586" s="9"/>
      <c r="AX586" s="9"/>
      <c r="AY586" s="9"/>
    </row>
    <row r="587" spans="1:51" ht="12" customHeight="1">
      <c r="A587" s="9"/>
      <c r="B587" s="9"/>
      <c r="C587" s="9"/>
      <c r="D587" s="9"/>
      <c r="E587" s="9"/>
      <c r="F587" s="9"/>
      <c r="G587" s="70"/>
      <c r="H587" s="71"/>
      <c r="I587" s="9"/>
      <c r="J587" s="9"/>
      <c r="K587" s="9"/>
      <c r="L587" s="71"/>
      <c r="M587" s="71"/>
      <c r="N587" s="9"/>
      <c r="O587" s="9"/>
      <c r="P587" s="71"/>
      <c r="Q587" s="71"/>
      <c r="R587" s="9"/>
      <c r="S587" s="72"/>
      <c r="T587" s="72"/>
      <c r="U587" s="72"/>
      <c r="V587" s="9"/>
      <c r="W587" s="9"/>
      <c r="X587" s="9"/>
      <c r="Y587" s="72"/>
      <c r="Z587" s="72"/>
      <c r="AA587" s="9"/>
      <c r="AB587" s="72"/>
      <c r="AC587" s="72"/>
      <c r="AD587" s="72"/>
      <c r="AE587" s="9"/>
      <c r="AF587" s="9"/>
      <c r="AH587" s="9"/>
      <c r="AI587" s="9"/>
      <c r="AJ587" s="9"/>
      <c r="AK587" s="9"/>
      <c r="AL587" s="9"/>
      <c r="AM587" s="9"/>
      <c r="AN587" s="9"/>
      <c r="AO587" s="9"/>
      <c r="AP587" s="9"/>
      <c r="AQ587" s="9"/>
      <c r="AR587" s="9"/>
      <c r="AS587" s="9"/>
      <c r="AT587" s="9"/>
      <c r="AU587" s="9"/>
      <c r="AV587" s="9"/>
      <c r="AW587" s="9"/>
      <c r="AX587" s="9"/>
      <c r="AY587" s="9"/>
    </row>
    <row r="588" spans="1:51" ht="12" customHeight="1">
      <c r="A588" s="9"/>
      <c r="B588" s="9"/>
      <c r="C588" s="9"/>
      <c r="D588" s="9"/>
      <c r="E588" s="9"/>
      <c r="F588" s="9"/>
      <c r="G588" s="70"/>
      <c r="H588" s="71"/>
      <c r="I588" s="9"/>
      <c r="J588" s="9"/>
      <c r="K588" s="9"/>
      <c r="L588" s="71"/>
      <c r="M588" s="71"/>
      <c r="N588" s="9"/>
      <c r="O588" s="9"/>
      <c r="P588" s="71"/>
      <c r="Q588" s="71"/>
      <c r="R588" s="9"/>
      <c r="S588" s="72"/>
      <c r="T588" s="72"/>
      <c r="U588" s="72"/>
      <c r="V588" s="9"/>
      <c r="W588" s="9"/>
      <c r="X588" s="9"/>
      <c r="Y588" s="72"/>
      <c r="Z588" s="72"/>
      <c r="AA588" s="9"/>
      <c r="AB588" s="72"/>
      <c r="AC588" s="72"/>
      <c r="AD588" s="72"/>
      <c r="AE588" s="9"/>
      <c r="AF588" s="9"/>
      <c r="AH588" s="9"/>
      <c r="AI588" s="9"/>
      <c r="AJ588" s="9"/>
      <c r="AK588" s="9"/>
      <c r="AL588" s="9"/>
      <c r="AM588" s="9"/>
      <c r="AN588" s="9"/>
      <c r="AO588" s="9"/>
      <c r="AP588" s="9"/>
      <c r="AQ588" s="9"/>
      <c r="AR588" s="9"/>
      <c r="AS588" s="9"/>
      <c r="AT588" s="9"/>
      <c r="AU588" s="9"/>
      <c r="AV588" s="9"/>
      <c r="AW588" s="9"/>
      <c r="AX588" s="9"/>
      <c r="AY588" s="9"/>
    </row>
    <row r="589" spans="1:51" ht="12" customHeight="1">
      <c r="A589" s="9"/>
      <c r="B589" s="9"/>
      <c r="C589" s="9"/>
      <c r="D589" s="9"/>
      <c r="E589" s="9"/>
      <c r="F589" s="9"/>
      <c r="G589" s="70"/>
      <c r="H589" s="71"/>
      <c r="I589" s="9"/>
      <c r="J589" s="9"/>
      <c r="K589" s="9"/>
      <c r="L589" s="71"/>
      <c r="M589" s="71"/>
      <c r="N589" s="9"/>
      <c r="O589" s="9"/>
      <c r="P589" s="71"/>
      <c r="Q589" s="71"/>
      <c r="R589" s="9"/>
      <c r="S589" s="72"/>
      <c r="T589" s="72"/>
      <c r="U589" s="72"/>
      <c r="V589" s="9"/>
      <c r="W589" s="9"/>
      <c r="X589" s="9"/>
      <c r="Y589" s="72"/>
      <c r="Z589" s="72"/>
      <c r="AA589" s="9"/>
      <c r="AB589" s="72"/>
      <c r="AC589" s="72"/>
      <c r="AD589" s="72"/>
      <c r="AE589" s="9"/>
      <c r="AF589" s="9"/>
      <c r="AH589" s="9"/>
      <c r="AI589" s="9"/>
      <c r="AJ589" s="9"/>
      <c r="AK589" s="9"/>
      <c r="AL589" s="9"/>
      <c r="AM589" s="9"/>
      <c r="AN589" s="9"/>
      <c r="AO589" s="9"/>
      <c r="AP589" s="9"/>
      <c r="AQ589" s="9"/>
      <c r="AR589" s="9"/>
      <c r="AS589" s="9"/>
      <c r="AT589" s="9"/>
      <c r="AU589" s="9"/>
      <c r="AV589" s="9"/>
      <c r="AW589" s="9"/>
      <c r="AX589" s="9"/>
      <c r="AY589" s="9"/>
    </row>
    <row r="590" spans="1:51" ht="12" customHeight="1">
      <c r="A590" s="9"/>
      <c r="B590" s="9"/>
      <c r="C590" s="9"/>
      <c r="D590" s="9"/>
      <c r="E590" s="9"/>
      <c r="F590" s="9"/>
      <c r="G590" s="70"/>
      <c r="H590" s="71"/>
      <c r="I590" s="9"/>
      <c r="J590" s="9"/>
      <c r="K590" s="9"/>
      <c r="L590" s="71"/>
      <c r="M590" s="71"/>
      <c r="N590" s="9"/>
      <c r="O590" s="9"/>
      <c r="P590" s="71"/>
      <c r="Q590" s="71"/>
      <c r="R590" s="9"/>
      <c r="S590" s="72"/>
      <c r="T590" s="72"/>
      <c r="U590" s="72"/>
      <c r="V590" s="9"/>
      <c r="W590" s="9"/>
      <c r="X590" s="9"/>
      <c r="Y590" s="72"/>
      <c r="Z590" s="72"/>
      <c r="AA590" s="9"/>
      <c r="AB590" s="72"/>
      <c r="AC590" s="72"/>
      <c r="AD590" s="72"/>
      <c r="AE590" s="9"/>
      <c r="AF590" s="9"/>
      <c r="AH590" s="9"/>
      <c r="AI590" s="9"/>
      <c r="AJ590" s="9"/>
      <c r="AK590" s="9"/>
      <c r="AL590" s="9"/>
      <c r="AM590" s="9"/>
      <c r="AN590" s="9"/>
      <c r="AO590" s="9"/>
      <c r="AP590" s="9"/>
      <c r="AQ590" s="9"/>
      <c r="AR590" s="9"/>
      <c r="AS590" s="9"/>
      <c r="AT590" s="9"/>
      <c r="AU590" s="9"/>
      <c r="AV590" s="9"/>
      <c r="AW590" s="9"/>
      <c r="AX590" s="9"/>
      <c r="AY590" s="9"/>
    </row>
    <row r="591" spans="1:51" ht="12" customHeight="1">
      <c r="A591" s="9"/>
      <c r="B591" s="9"/>
      <c r="C591" s="9"/>
      <c r="D591" s="9"/>
      <c r="E591" s="9"/>
      <c r="F591" s="9"/>
      <c r="G591" s="70"/>
      <c r="H591" s="71"/>
      <c r="I591" s="9"/>
      <c r="J591" s="9"/>
      <c r="K591" s="9"/>
      <c r="L591" s="71"/>
      <c r="M591" s="71"/>
      <c r="N591" s="9"/>
      <c r="O591" s="9"/>
      <c r="P591" s="71"/>
      <c r="Q591" s="71"/>
      <c r="R591" s="9"/>
      <c r="S591" s="72"/>
      <c r="T591" s="72"/>
      <c r="U591" s="72"/>
      <c r="V591" s="9"/>
      <c r="W591" s="9"/>
      <c r="X591" s="9"/>
      <c r="Y591" s="72"/>
      <c r="Z591" s="72"/>
      <c r="AA591" s="9"/>
      <c r="AB591" s="72"/>
      <c r="AC591" s="72"/>
      <c r="AD591" s="72"/>
      <c r="AE591" s="9"/>
      <c r="AF591" s="9"/>
      <c r="AH591" s="9"/>
      <c r="AI591" s="9"/>
      <c r="AJ591" s="9"/>
      <c r="AK591" s="9"/>
      <c r="AL591" s="9"/>
      <c r="AM591" s="9"/>
      <c r="AN591" s="9"/>
      <c r="AO591" s="9"/>
      <c r="AP591" s="9"/>
      <c r="AQ591" s="9"/>
      <c r="AR591" s="9"/>
      <c r="AS591" s="9"/>
      <c r="AT591" s="9"/>
      <c r="AU591" s="9"/>
      <c r="AV591" s="9"/>
      <c r="AW591" s="9"/>
      <c r="AX591" s="9"/>
      <c r="AY591" s="9"/>
    </row>
    <row r="592" spans="1:51" ht="12" customHeight="1">
      <c r="A592" s="9"/>
      <c r="B592" s="9"/>
      <c r="C592" s="9"/>
      <c r="D592" s="9"/>
      <c r="E592" s="9"/>
      <c r="F592" s="9"/>
      <c r="G592" s="70"/>
      <c r="H592" s="71"/>
      <c r="I592" s="9"/>
      <c r="J592" s="9"/>
      <c r="K592" s="9"/>
      <c r="L592" s="71"/>
      <c r="M592" s="71"/>
      <c r="N592" s="9"/>
      <c r="O592" s="9"/>
      <c r="P592" s="71"/>
      <c r="Q592" s="71"/>
      <c r="R592" s="9"/>
      <c r="S592" s="72"/>
      <c r="T592" s="72"/>
      <c r="U592" s="72"/>
      <c r="V592" s="9"/>
      <c r="W592" s="9"/>
      <c r="X592" s="9"/>
      <c r="Y592" s="72"/>
      <c r="Z592" s="72"/>
      <c r="AA592" s="9"/>
      <c r="AB592" s="72"/>
      <c r="AC592" s="72"/>
      <c r="AD592" s="72"/>
      <c r="AE592" s="9"/>
      <c r="AF592" s="9"/>
      <c r="AH592" s="9"/>
      <c r="AI592" s="9"/>
      <c r="AJ592" s="9"/>
      <c r="AK592" s="9"/>
      <c r="AL592" s="9"/>
      <c r="AM592" s="9"/>
      <c r="AN592" s="9"/>
      <c r="AO592" s="9"/>
      <c r="AP592" s="9"/>
      <c r="AQ592" s="9"/>
      <c r="AR592" s="9"/>
      <c r="AS592" s="9"/>
      <c r="AT592" s="9"/>
      <c r="AU592" s="9"/>
      <c r="AV592" s="9"/>
      <c r="AW592" s="9"/>
      <c r="AX592" s="9"/>
      <c r="AY592" s="9"/>
    </row>
    <row r="593" spans="1:51" ht="12" customHeight="1">
      <c r="A593" s="9"/>
      <c r="B593" s="9"/>
      <c r="C593" s="9"/>
      <c r="D593" s="9"/>
      <c r="E593" s="9"/>
      <c r="F593" s="9"/>
      <c r="G593" s="70"/>
      <c r="H593" s="71"/>
      <c r="I593" s="9"/>
      <c r="J593" s="9"/>
      <c r="K593" s="9"/>
      <c r="L593" s="71"/>
      <c r="M593" s="71"/>
      <c r="N593" s="9"/>
      <c r="O593" s="9"/>
      <c r="P593" s="71"/>
      <c r="Q593" s="71"/>
      <c r="R593" s="9"/>
      <c r="S593" s="72"/>
      <c r="T593" s="72"/>
      <c r="U593" s="72"/>
      <c r="V593" s="9"/>
      <c r="W593" s="9"/>
      <c r="X593" s="9"/>
      <c r="Y593" s="72"/>
      <c r="Z593" s="72"/>
      <c r="AA593" s="9"/>
      <c r="AB593" s="72"/>
      <c r="AC593" s="72"/>
      <c r="AD593" s="72"/>
      <c r="AE593" s="9"/>
      <c r="AF593" s="9"/>
      <c r="AH593" s="9"/>
      <c r="AI593" s="9"/>
      <c r="AJ593" s="9"/>
      <c r="AK593" s="9"/>
      <c r="AL593" s="9"/>
      <c r="AM593" s="9"/>
      <c r="AN593" s="9"/>
      <c r="AO593" s="9"/>
      <c r="AP593" s="9"/>
      <c r="AQ593" s="9"/>
      <c r="AR593" s="9"/>
      <c r="AS593" s="9"/>
      <c r="AT593" s="9"/>
      <c r="AU593" s="9"/>
      <c r="AV593" s="9"/>
      <c r="AW593" s="9"/>
      <c r="AX593" s="9"/>
      <c r="AY593" s="9"/>
    </row>
    <row r="594" spans="1:51" ht="12" customHeight="1">
      <c r="A594" s="9"/>
      <c r="B594" s="9"/>
      <c r="C594" s="9"/>
      <c r="D594" s="9"/>
      <c r="E594" s="9"/>
      <c r="F594" s="9"/>
      <c r="G594" s="70"/>
      <c r="H594" s="71"/>
      <c r="I594" s="9"/>
      <c r="J594" s="9"/>
      <c r="K594" s="9"/>
      <c r="L594" s="71"/>
      <c r="M594" s="71"/>
      <c r="N594" s="9"/>
      <c r="O594" s="9"/>
      <c r="P594" s="71"/>
      <c r="Q594" s="71"/>
      <c r="R594" s="9"/>
      <c r="S594" s="72"/>
      <c r="T594" s="72"/>
      <c r="U594" s="72"/>
      <c r="V594" s="9"/>
      <c r="W594" s="9"/>
      <c r="X594" s="9"/>
      <c r="Y594" s="72"/>
      <c r="Z594" s="72"/>
      <c r="AA594" s="9"/>
      <c r="AB594" s="72"/>
      <c r="AC594" s="72"/>
      <c r="AD594" s="72"/>
      <c r="AE594" s="9"/>
      <c r="AF594" s="9"/>
      <c r="AH594" s="9"/>
      <c r="AI594" s="9"/>
      <c r="AJ594" s="9"/>
      <c r="AK594" s="9"/>
      <c r="AL594" s="9"/>
      <c r="AM594" s="9"/>
      <c r="AN594" s="9"/>
      <c r="AO594" s="9"/>
      <c r="AP594" s="9"/>
      <c r="AQ594" s="9"/>
      <c r="AR594" s="9"/>
      <c r="AS594" s="9"/>
      <c r="AT594" s="9"/>
      <c r="AU594" s="9"/>
      <c r="AV594" s="9"/>
      <c r="AW594" s="9"/>
      <c r="AX594" s="9"/>
      <c r="AY594" s="9"/>
    </row>
    <row r="595" spans="1:51" ht="12" customHeight="1">
      <c r="A595" s="9"/>
      <c r="B595" s="9"/>
      <c r="C595" s="9"/>
      <c r="D595" s="9"/>
      <c r="E595" s="9"/>
      <c r="F595" s="9"/>
      <c r="G595" s="70"/>
      <c r="H595" s="71"/>
      <c r="I595" s="9"/>
      <c r="J595" s="9"/>
      <c r="K595" s="9"/>
      <c r="L595" s="71"/>
      <c r="M595" s="71"/>
      <c r="N595" s="9"/>
      <c r="O595" s="9"/>
      <c r="P595" s="71"/>
      <c r="Q595" s="71"/>
      <c r="R595" s="9"/>
      <c r="S595" s="72"/>
      <c r="T595" s="72"/>
      <c r="U595" s="72"/>
      <c r="V595" s="9"/>
      <c r="W595" s="9"/>
      <c r="X595" s="9"/>
      <c r="Y595" s="72"/>
      <c r="Z595" s="72"/>
      <c r="AA595" s="9"/>
      <c r="AB595" s="72"/>
      <c r="AC595" s="72"/>
      <c r="AD595" s="72"/>
      <c r="AE595" s="9"/>
      <c r="AF595" s="9"/>
      <c r="AH595" s="9"/>
      <c r="AI595" s="9"/>
      <c r="AJ595" s="9"/>
      <c r="AK595" s="9"/>
      <c r="AL595" s="9"/>
      <c r="AM595" s="9"/>
      <c r="AN595" s="9"/>
      <c r="AO595" s="9"/>
      <c r="AP595" s="9"/>
      <c r="AQ595" s="9"/>
      <c r="AR595" s="9"/>
      <c r="AS595" s="9"/>
      <c r="AT595" s="9"/>
      <c r="AU595" s="9"/>
      <c r="AV595" s="9"/>
      <c r="AW595" s="9"/>
      <c r="AX595" s="9"/>
      <c r="AY595" s="9"/>
    </row>
    <row r="596" spans="1:51" ht="12" customHeight="1">
      <c r="A596" s="9"/>
      <c r="B596" s="9"/>
      <c r="C596" s="9"/>
      <c r="D596" s="9"/>
      <c r="E596" s="9"/>
      <c r="F596" s="9"/>
      <c r="G596" s="70"/>
      <c r="H596" s="71"/>
      <c r="I596" s="9"/>
      <c r="J596" s="9"/>
      <c r="K596" s="9"/>
      <c r="L596" s="71"/>
      <c r="M596" s="71"/>
      <c r="N596" s="9"/>
      <c r="O596" s="9"/>
      <c r="P596" s="71"/>
      <c r="Q596" s="71"/>
      <c r="R596" s="9"/>
      <c r="S596" s="72"/>
      <c r="T596" s="72"/>
      <c r="U596" s="72"/>
      <c r="V596" s="9"/>
      <c r="W596" s="9"/>
      <c r="X596" s="9"/>
      <c r="Y596" s="72"/>
      <c r="Z596" s="72"/>
      <c r="AA596" s="9"/>
      <c r="AB596" s="72"/>
      <c r="AC596" s="72"/>
      <c r="AD596" s="72"/>
      <c r="AE596" s="9"/>
      <c r="AF596" s="9"/>
      <c r="AH596" s="9"/>
      <c r="AI596" s="9"/>
      <c r="AJ596" s="9"/>
      <c r="AK596" s="9"/>
      <c r="AL596" s="9"/>
      <c r="AM596" s="9"/>
      <c r="AN596" s="9"/>
      <c r="AO596" s="9"/>
      <c r="AP596" s="9"/>
      <c r="AQ596" s="9"/>
      <c r="AR596" s="9"/>
      <c r="AS596" s="9"/>
      <c r="AT596" s="9"/>
      <c r="AU596" s="9"/>
      <c r="AV596" s="9"/>
      <c r="AW596" s="9"/>
      <c r="AX596" s="9"/>
      <c r="AY596" s="9"/>
    </row>
    <row r="597" spans="1:51" ht="12" customHeight="1">
      <c r="A597" s="9"/>
      <c r="B597" s="9"/>
      <c r="C597" s="9"/>
      <c r="D597" s="9"/>
      <c r="E597" s="9"/>
      <c r="F597" s="9"/>
      <c r="G597" s="70"/>
      <c r="H597" s="71"/>
      <c r="I597" s="9"/>
      <c r="J597" s="9"/>
      <c r="K597" s="9"/>
      <c r="L597" s="71"/>
      <c r="M597" s="71"/>
      <c r="N597" s="9"/>
      <c r="O597" s="9"/>
      <c r="P597" s="71"/>
      <c r="Q597" s="71"/>
      <c r="R597" s="9"/>
      <c r="S597" s="72"/>
      <c r="T597" s="72"/>
      <c r="U597" s="72"/>
      <c r="V597" s="9"/>
      <c r="W597" s="9"/>
      <c r="X597" s="9"/>
      <c r="Y597" s="72"/>
      <c r="Z597" s="72"/>
      <c r="AA597" s="9"/>
      <c r="AB597" s="72"/>
      <c r="AC597" s="72"/>
      <c r="AD597" s="72"/>
      <c r="AE597" s="9"/>
      <c r="AF597" s="9"/>
      <c r="AH597" s="9"/>
      <c r="AI597" s="9"/>
      <c r="AJ597" s="9"/>
      <c r="AK597" s="9"/>
      <c r="AL597" s="9"/>
      <c r="AM597" s="9"/>
      <c r="AN597" s="9"/>
      <c r="AO597" s="9"/>
      <c r="AP597" s="9"/>
      <c r="AQ597" s="9"/>
      <c r="AR597" s="9"/>
      <c r="AS597" s="9"/>
      <c r="AT597" s="9"/>
      <c r="AU597" s="9"/>
      <c r="AV597" s="9"/>
      <c r="AW597" s="9"/>
      <c r="AX597" s="9"/>
      <c r="AY597" s="9"/>
    </row>
    <row r="598" spans="1:51" ht="12" customHeight="1">
      <c r="A598" s="9"/>
      <c r="B598" s="9"/>
      <c r="C598" s="9"/>
      <c r="D598" s="9"/>
      <c r="E598" s="9"/>
      <c r="F598" s="9"/>
      <c r="G598" s="70"/>
      <c r="H598" s="71"/>
      <c r="I598" s="9"/>
      <c r="J598" s="9"/>
      <c r="K598" s="9"/>
      <c r="L598" s="71"/>
      <c r="M598" s="71"/>
      <c r="N598" s="9"/>
      <c r="O598" s="9"/>
      <c r="P598" s="71"/>
      <c r="Q598" s="71"/>
      <c r="R598" s="9"/>
      <c r="S598" s="72"/>
      <c r="T598" s="72"/>
      <c r="U598" s="72"/>
      <c r="V598" s="9"/>
      <c r="W598" s="9"/>
      <c r="X598" s="9"/>
      <c r="Y598" s="72"/>
      <c r="Z598" s="72"/>
      <c r="AA598" s="9"/>
      <c r="AB598" s="72"/>
      <c r="AC598" s="72"/>
      <c r="AD598" s="72"/>
      <c r="AE598" s="9"/>
      <c r="AF598" s="9"/>
      <c r="AH598" s="9"/>
      <c r="AI598" s="9"/>
      <c r="AJ598" s="9"/>
      <c r="AK598" s="9"/>
      <c r="AL598" s="9"/>
      <c r="AM598" s="9"/>
      <c r="AN598" s="9"/>
      <c r="AO598" s="9"/>
      <c r="AP598" s="9"/>
      <c r="AQ598" s="9"/>
      <c r="AR598" s="9"/>
      <c r="AS598" s="9"/>
      <c r="AT598" s="9"/>
      <c r="AU598" s="9"/>
      <c r="AV598" s="9"/>
      <c r="AW598" s="9"/>
      <c r="AX598" s="9"/>
      <c r="AY598" s="9"/>
    </row>
    <row r="599" spans="1:51" ht="12" customHeight="1">
      <c r="A599" s="9"/>
      <c r="B599" s="9"/>
      <c r="C599" s="9"/>
      <c r="D599" s="9"/>
      <c r="E599" s="9"/>
      <c r="F599" s="9"/>
      <c r="G599" s="70"/>
      <c r="H599" s="71"/>
      <c r="I599" s="9"/>
      <c r="J599" s="9"/>
      <c r="K599" s="9"/>
      <c r="L599" s="71"/>
      <c r="M599" s="71"/>
      <c r="N599" s="9"/>
      <c r="O599" s="9"/>
      <c r="P599" s="71"/>
      <c r="Q599" s="71"/>
      <c r="R599" s="9"/>
      <c r="S599" s="72"/>
      <c r="T599" s="72"/>
      <c r="U599" s="72"/>
      <c r="V599" s="9"/>
      <c r="W599" s="9"/>
      <c r="X599" s="9"/>
      <c r="Y599" s="72"/>
      <c r="Z599" s="72"/>
      <c r="AA599" s="9"/>
      <c r="AB599" s="72"/>
      <c r="AC599" s="72"/>
      <c r="AD599" s="72"/>
      <c r="AE599" s="9"/>
      <c r="AF599" s="9"/>
      <c r="AH599" s="9"/>
      <c r="AI599" s="9"/>
      <c r="AJ599" s="9"/>
      <c r="AK599" s="9"/>
      <c r="AL599" s="9"/>
      <c r="AM599" s="9"/>
      <c r="AN599" s="9"/>
      <c r="AO599" s="9"/>
      <c r="AP599" s="9"/>
      <c r="AQ599" s="9"/>
      <c r="AR599" s="9"/>
      <c r="AS599" s="9"/>
      <c r="AT599" s="9"/>
      <c r="AU599" s="9"/>
      <c r="AV599" s="9"/>
      <c r="AW599" s="9"/>
      <c r="AX599" s="9"/>
      <c r="AY599" s="9"/>
    </row>
    <row r="600" spans="1:51" ht="12" customHeight="1">
      <c r="A600" s="9"/>
      <c r="B600" s="9"/>
      <c r="C600" s="9"/>
      <c r="D600" s="9"/>
      <c r="E600" s="9"/>
      <c r="F600" s="9"/>
      <c r="G600" s="70"/>
      <c r="H600" s="71"/>
      <c r="I600" s="9"/>
      <c r="J600" s="9"/>
      <c r="K600" s="9"/>
      <c r="L600" s="71"/>
      <c r="M600" s="71"/>
      <c r="N600" s="9"/>
      <c r="O600" s="9"/>
      <c r="P600" s="71"/>
      <c r="Q600" s="71"/>
      <c r="R600" s="9"/>
      <c r="S600" s="72"/>
      <c r="T600" s="72"/>
      <c r="U600" s="72"/>
      <c r="V600" s="9"/>
      <c r="W600" s="9"/>
      <c r="X600" s="9"/>
      <c r="Y600" s="72"/>
      <c r="Z600" s="72"/>
      <c r="AA600" s="9"/>
      <c r="AB600" s="72"/>
      <c r="AC600" s="72"/>
      <c r="AD600" s="72"/>
      <c r="AE600" s="9"/>
      <c r="AF600" s="9"/>
      <c r="AH600" s="9"/>
      <c r="AI600" s="9"/>
      <c r="AJ600" s="9"/>
      <c r="AK600" s="9"/>
      <c r="AL600" s="9"/>
      <c r="AM600" s="9"/>
      <c r="AN600" s="9"/>
      <c r="AO600" s="9"/>
      <c r="AP600" s="9"/>
      <c r="AQ600" s="9"/>
      <c r="AR600" s="9"/>
      <c r="AS600" s="9"/>
      <c r="AT600" s="9"/>
      <c r="AU600" s="9"/>
      <c r="AV600" s="9"/>
      <c r="AW600" s="9"/>
      <c r="AX600" s="9"/>
      <c r="AY600" s="9"/>
    </row>
    <row r="601" spans="1:51" ht="12" customHeight="1">
      <c r="A601" s="9"/>
      <c r="B601" s="9"/>
      <c r="C601" s="9"/>
      <c r="D601" s="9"/>
      <c r="E601" s="9"/>
      <c r="F601" s="9"/>
      <c r="G601" s="70"/>
      <c r="H601" s="71"/>
      <c r="I601" s="9"/>
      <c r="J601" s="9"/>
      <c r="K601" s="9"/>
      <c r="L601" s="71"/>
      <c r="M601" s="71"/>
      <c r="N601" s="9"/>
      <c r="O601" s="9"/>
      <c r="P601" s="71"/>
      <c r="Q601" s="71"/>
      <c r="R601" s="9"/>
      <c r="S601" s="72"/>
      <c r="T601" s="72"/>
      <c r="U601" s="72"/>
      <c r="V601" s="9"/>
      <c r="W601" s="9"/>
      <c r="X601" s="9"/>
      <c r="Y601" s="72"/>
      <c r="Z601" s="72"/>
      <c r="AA601" s="9"/>
      <c r="AB601" s="72"/>
      <c r="AC601" s="72"/>
      <c r="AD601" s="72"/>
      <c r="AE601" s="9"/>
      <c r="AF601" s="9"/>
      <c r="AH601" s="9"/>
      <c r="AI601" s="9"/>
      <c r="AJ601" s="9"/>
      <c r="AK601" s="9"/>
      <c r="AL601" s="9"/>
      <c r="AM601" s="9"/>
      <c r="AN601" s="9"/>
      <c r="AO601" s="9"/>
      <c r="AP601" s="9"/>
      <c r="AQ601" s="9"/>
      <c r="AR601" s="9"/>
      <c r="AS601" s="9"/>
      <c r="AT601" s="9"/>
      <c r="AU601" s="9"/>
      <c r="AV601" s="9"/>
      <c r="AW601" s="9"/>
      <c r="AX601" s="9"/>
      <c r="AY601" s="9"/>
    </row>
    <row r="602" spans="1:51" ht="12" customHeight="1">
      <c r="A602" s="9"/>
      <c r="B602" s="9"/>
      <c r="C602" s="9"/>
      <c r="D602" s="9"/>
      <c r="E602" s="9"/>
      <c r="F602" s="9"/>
      <c r="G602" s="70"/>
      <c r="H602" s="71"/>
      <c r="I602" s="9"/>
      <c r="J602" s="9"/>
      <c r="K602" s="9"/>
      <c r="L602" s="71"/>
      <c r="M602" s="71"/>
      <c r="N602" s="9"/>
      <c r="O602" s="9"/>
      <c r="P602" s="71"/>
      <c r="Q602" s="71"/>
      <c r="R602" s="9"/>
      <c r="S602" s="72"/>
      <c r="T602" s="72"/>
      <c r="U602" s="72"/>
      <c r="V602" s="9"/>
      <c r="W602" s="9"/>
      <c r="X602" s="9"/>
      <c r="Y602" s="72"/>
      <c r="Z602" s="72"/>
      <c r="AA602" s="9"/>
      <c r="AB602" s="72"/>
      <c r="AC602" s="72"/>
      <c r="AD602" s="72"/>
      <c r="AE602" s="9"/>
      <c r="AF602" s="9"/>
      <c r="AH602" s="9"/>
      <c r="AI602" s="9"/>
      <c r="AJ602" s="9"/>
      <c r="AK602" s="9"/>
      <c r="AL602" s="9"/>
      <c r="AM602" s="9"/>
      <c r="AN602" s="9"/>
      <c r="AO602" s="9"/>
      <c r="AP602" s="9"/>
      <c r="AQ602" s="9"/>
      <c r="AR602" s="9"/>
      <c r="AS602" s="9"/>
      <c r="AT602" s="9"/>
      <c r="AU602" s="9"/>
      <c r="AV602" s="9"/>
      <c r="AW602" s="9"/>
      <c r="AX602" s="9"/>
      <c r="AY602" s="9"/>
    </row>
    <row r="603" spans="1:51" ht="12" customHeight="1">
      <c r="A603" s="9"/>
      <c r="B603" s="9"/>
      <c r="C603" s="9"/>
      <c r="D603" s="9"/>
      <c r="E603" s="9"/>
      <c r="F603" s="9"/>
      <c r="G603" s="70"/>
      <c r="H603" s="71"/>
      <c r="I603" s="9"/>
      <c r="J603" s="9"/>
      <c r="K603" s="9"/>
      <c r="L603" s="71"/>
      <c r="M603" s="71"/>
      <c r="N603" s="9"/>
      <c r="O603" s="9"/>
      <c r="P603" s="71"/>
      <c r="Q603" s="71"/>
      <c r="R603" s="9"/>
      <c r="S603" s="72"/>
      <c r="T603" s="72"/>
      <c r="U603" s="72"/>
      <c r="V603" s="9"/>
      <c r="W603" s="9"/>
      <c r="X603" s="9"/>
      <c r="Y603" s="72"/>
      <c r="Z603" s="72"/>
      <c r="AA603" s="9"/>
      <c r="AB603" s="72"/>
      <c r="AC603" s="72"/>
      <c r="AD603" s="72"/>
      <c r="AE603" s="9"/>
      <c r="AF603" s="9"/>
      <c r="AH603" s="9"/>
      <c r="AI603" s="9"/>
      <c r="AJ603" s="9"/>
      <c r="AK603" s="9"/>
      <c r="AL603" s="9"/>
      <c r="AM603" s="9"/>
      <c r="AN603" s="9"/>
      <c r="AO603" s="9"/>
      <c r="AP603" s="9"/>
      <c r="AQ603" s="9"/>
      <c r="AR603" s="9"/>
      <c r="AS603" s="9"/>
      <c r="AT603" s="9"/>
      <c r="AU603" s="9"/>
      <c r="AV603" s="9"/>
      <c r="AW603" s="9"/>
      <c r="AX603" s="9"/>
      <c r="AY603" s="9"/>
    </row>
    <row r="604" spans="1:51" ht="12" customHeight="1">
      <c r="A604" s="9"/>
      <c r="B604" s="9"/>
      <c r="C604" s="9"/>
      <c r="D604" s="9"/>
      <c r="E604" s="9"/>
      <c r="F604" s="9"/>
      <c r="G604" s="70"/>
      <c r="H604" s="71"/>
      <c r="I604" s="9"/>
      <c r="J604" s="9"/>
      <c r="K604" s="9"/>
      <c r="L604" s="71"/>
      <c r="M604" s="71"/>
      <c r="N604" s="9"/>
      <c r="O604" s="9"/>
      <c r="P604" s="71"/>
      <c r="Q604" s="71"/>
      <c r="R604" s="9"/>
      <c r="S604" s="72"/>
      <c r="T604" s="72"/>
      <c r="U604" s="72"/>
      <c r="V604" s="9"/>
      <c r="W604" s="9"/>
      <c r="X604" s="9"/>
      <c r="Y604" s="72"/>
      <c r="Z604" s="72"/>
      <c r="AA604" s="9"/>
      <c r="AB604" s="72"/>
      <c r="AC604" s="72"/>
      <c r="AD604" s="72"/>
      <c r="AE604" s="9"/>
      <c r="AF604" s="9"/>
      <c r="AH604" s="9"/>
      <c r="AI604" s="9"/>
      <c r="AJ604" s="9"/>
      <c r="AK604" s="9"/>
      <c r="AL604" s="9"/>
      <c r="AM604" s="9"/>
      <c r="AN604" s="9"/>
      <c r="AO604" s="9"/>
      <c r="AP604" s="9"/>
      <c r="AQ604" s="9"/>
      <c r="AR604" s="9"/>
      <c r="AS604" s="9"/>
      <c r="AT604" s="9"/>
      <c r="AU604" s="9"/>
      <c r="AV604" s="9"/>
      <c r="AW604" s="9"/>
      <c r="AX604" s="9"/>
      <c r="AY604" s="9"/>
    </row>
    <row r="605" spans="1:51" ht="12" customHeight="1">
      <c r="A605" s="9"/>
      <c r="B605" s="9"/>
      <c r="C605" s="9"/>
      <c r="D605" s="9"/>
      <c r="E605" s="9"/>
      <c r="F605" s="9"/>
      <c r="G605" s="70"/>
      <c r="H605" s="71"/>
      <c r="I605" s="9"/>
      <c r="J605" s="9"/>
      <c r="K605" s="9"/>
      <c r="L605" s="71"/>
      <c r="M605" s="71"/>
      <c r="N605" s="9"/>
      <c r="O605" s="9"/>
      <c r="P605" s="71"/>
      <c r="Q605" s="71"/>
      <c r="R605" s="9"/>
      <c r="S605" s="72"/>
      <c r="T605" s="72"/>
      <c r="U605" s="72"/>
      <c r="V605" s="9"/>
      <c r="W605" s="9"/>
      <c r="X605" s="9"/>
      <c r="Y605" s="72"/>
      <c r="Z605" s="72"/>
      <c r="AA605" s="9"/>
      <c r="AB605" s="72"/>
      <c r="AC605" s="72"/>
      <c r="AD605" s="72"/>
      <c r="AE605" s="9"/>
      <c r="AF605" s="9"/>
      <c r="AH605" s="9"/>
      <c r="AI605" s="9"/>
      <c r="AJ605" s="9"/>
      <c r="AK605" s="9"/>
      <c r="AL605" s="9"/>
      <c r="AM605" s="9"/>
      <c r="AN605" s="9"/>
      <c r="AO605" s="9"/>
      <c r="AP605" s="9"/>
      <c r="AQ605" s="9"/>
      <c r="AR605" s="9"/>
      <c r="AS605" s="9"/>
      <c r="AT605" s="9"/>
      <c r="AU605" s="9"/>
      <c r="AV605" s="9"/>
      <c r="AW605" s="9"/>
      <c r="AX605" s="9"/>
      <c r="AY605" s="9"/>
    </row>
    <row r="606" spans="1:51" ht="12" customHeight="1">
      <c r="A606" s="9"/>
      <c r="B606" s="9"/>
      <c r="C606" s="9"/>
      <c r="D606" s="9"/>
      <c r="E606" s="9"/>
      <c r="F606" s="9"/>
      <c r="G606" s="70"/>
      <c r="H606" s="71"/>
      <c r="I606" s="9"/>
      <c r="J606" s="9"/>
      <c r="K606" s="9"/>
      <c r="L606" s="71"/>
      <c r="M606" s="71"/>
      <c r="N606" s="9"/>
      <c r="O606" s="9"/>
      <c r="P606" s="71"/>
      <c r="Q606" s="71"/>
      <c r="R606" s="9"/>
      <c r="S606" s="72"/>
      <c r="T606" s="72"/>
      <c r="U606" s="72"/>
      <c r="V606" s="9"/>
      <c r="W606" s="9"/>
      <c r="X606" s="9"/>
      <c r="Y606" s="72"/>
      <c r="Z606" s="72"/>
      <c r="AA606" s="9"/>
      <c r="AB606" s="72"/>
      <c r="AC606" s="72"/>
      <c r="AD606" s="72"/>
      <c r="AE606" s="9"/>
      <c r="AF606" s="9"/>
      <c r="AH606" s="9"/>
      <c r="AI606" s="9"/>
      <c r="AJ606" s="9"/>
      <c r="AK606" s="9"/>
      <c r="AL606" s="9"/>
      <c r="AM606" s="9"/>
      <c r="AN606" s="9"/>
      <c r="AO606" s="9"/>
      <c r="AP606" s="9"/>
      <c r="AQ606" s="9"/>
      <c r="AR606" s="9"/>
      <c r="AS606" s="9"/>
      <c r="AT606" s="9"/>
      <c r="AU606" s="9"/>
      <c r="AV606" s="9"/>
      <c r="AW606" s="9"/>
      <c r="AX606" s="9"/>
      <c r="AY606" s="9"/>
    </row>
    <row r="607" spans="1:51" ht="12" customHeight="1">
      <c r="A607" s="9"/>
      <c r="B607" s="9"/>
      <c r="C607" s="9"/>
      <c r="D607" s="9"/>
      <c r="E607" s="9"/>
      <c r="F607" s="9"/>
      <c r="G607" s="70"/>
      <c r="H607" s="71"/>
      <c r="I607" s="9"/>
      <c r="J607" s="9"/>
      <c r="K607" s="9"/>
      <c r="L607" s="71"/>
      <c r="M607" s="71"/>
      <c r="N607" s="9"/>
      <c r="O607" s="9"/>
      <c r="P607" s="71"/>
      <c r="Q607" s="71"/>
      <c r="R607" s="9"/>
      <c r="S607" s="72"/>
      <c r="T607" s="72"/>
      <c r="U607" s="72"/>
      <c r="V607" s="9"/>
      <c r="W607" s="9"/>
      <c r="X607" s="9"/>
      <c r="Y607" s="72"/>
      <c r="Z607" s="72"/>
      <c r="AA607" s="9"/>
      <c r="AB607" s="72"/>
      <c r="AC607" s="72"/>
      <c r="AD607" s="72"/>
      <c r="AE607" s="9"/>
      <c r="AF607" s="9"/>
      <c r="AH607" s="9"/>
      <c r="AI607" s="9"/>
      <c r="AJ607" s="9"/>
      <c r="AK607" s="9"/>
      <c r="AL607" s="9"/>
      <c r="AM607" s="9"/>
      <c r="AN607" s="9"/>
      <c r="AO607" s="9"/>
      <c r="AP607" s="9"/>
      <c r="AQ607" s="9"/>
      <c r="AR607" s="9"/>
      <c r="AS607" s="9"/>
      <c r="AT607" s="9"/>
      <c r="AU607" s="9"/>
      <c r="AV607" s="9"/>
      <c r="AW607" s="9"/>
      <c r="AX607" s="9"/>
      <c r="AY607" s="9"/>
    </row>
    <row r="608" spans="1:51" ht="12" customHeight="1">
      <c r="A608" s="9"/>
      <c r="B608" s="9"/>
      <c r="C608" s="9"/>
      <c r="D608" s="9"/>
      <c r="E608" s="9"/>
      <c r="F608" s="9"/>
      <c r="G608" s="70"/>
      <c r="H608" s="71"/>
      <c r="I608" s="9"/>
      <c r="J608" s="9"/>
      <c r="K608" s="9"/>
      <c r="L608" s="71"/>
      <c r="M608" s="71"/>
      <c r="N608" s="9"/>
      <c r="O608" s="9"/>
      <c r="P608" s="71"/>
      <c r="Q608" s="71"/>
      <c r="R608" s="9"/>
      <c r="S608" s="72"/>
      <c r="T608" s="72"/>
      <c r="U608" s="72"/>
      <c r="V608" s="9"/>
      <c r="W608" s="9"/>
      <c r="X608" s="9"/>
      <c r="Y608" s="72"/>
      <c r="Z608" s="72"/>
      <c r="AA608" s="9"/>
      <c r="AB608" s="72"/>
      <c r="AC608" s="72"/>
      <c r="AD608" s="72"/>
      <c r="AE608" s="9"/>
      <c r="AF608" s="9"/>
      <c r="AH608" s="9"/>
      <c r="AI608" s="9"/>
      <c r="AJ608" s="9"/>
      <c r="AK608" s="9"/>
      <c r="AL608" s="9"/>
      <c r="AM608" s="9"/>
      <c r="AN608" s="9"/>
      <c r="AO608" s="9"/>
      <c r="AP608" s="9"/>
      <c r="AQ608" s="9"/>
      <c r="AR608" s="9"/>
      <c r="AS608" s="9"/>
      <c r="AT608" s="9"/>
      <c r="AU608" s="9"/>
      <c r="AV608" s="9"/>
      <c r="AW608" s="9"/>
      <c r="AX608" s="9"/>
      <c r="AY608" s="9"/>
    </row>
    <row r="609" spans="1:51" ht="12" customHeight="1">
      <c r="A609" s="9"/>
      <c r="B609" s="9"/>
      <c r="C609" s="9"/>
      <c r="D609" s="9"/>
      <c r="E609" s="9"/>
      <c r="F609" s="9"/>
      <c r="G609" s="70"/>
      <c r="H609" s="71"/>
      <c r="I609" s="9"/>
      <c r="J609" s="9"/>
      <c r="K609" s="9"/>
      <c r="L609" s="71"/>
      <c r="M609" s="71"/>
      <c r="N609" s="9"/>
      <c r="O609" s="9"/>
      <c r="P609" s="71"/>
      <c r="Q609" s="71"/>
      <c r="R609" s="9"/>
      <c r="S609" s="72"/>
      <c r="T609" s="72"/>
      <c r="U609" s="72"/>
      <c r="V609" s="9"/>
      <c r="W609" s="9"/>
      <c r="X609" s="9"/>
      <c r="Y609" s="72"/>
      <c r="Z609" s="72"/>
      <c r="AA609" s="9"/>
      <c r="AB609" s="72"/>
      <c r="AC609" s="72"/>
      <c r="AD609" s="72"/>
      <c r="AE609" s="9"/>
      <c r="AF609" s="9"/>
      <c r="AH609" s="9"/>
      <c r="AI609" s="9"/>
      <c r="AJ609" s="9"/>
      <c r="AK609" s="9"/>
      <c r="AL609" s="9"/>
      <c r="AM609" s="9"/>
      <c r="AN609" s="9"/>
      <c r="AO609" s="9"/>
      <c r="AP609" s="9"/>
      <c r="AQ609" s="9"/>
      <c r="AR609" s="9"/>
      <c r="AS609" s="9"/>
      <c r="AT609" s="9"/>
      <c r="AU609" s="9"/>
      <c r="AV609" s="9"/>
      <c r="AW609" s="9"/>
      <c r="AX609" s="9"/>
      <c r="AY609" s="9"/>
    </row>
    <row r="610" spans="1:51" ht="12" customHeight="1">
      <c r="A610" s="9"/>
      <c r="B610" s="9"/>
      <c r="C610" s="9"/>
      <c r="D610" s="9"/>
      <c r="E610" s="9"/>
      <c r="F610" s="9"/>
      <c r="G610" s="70"/>
      <c r="H610" s="71"/>
      <c r="I610" s="9"/>
      <c r="J610" s="9"/>
      <c r="K610" s="9"/>
      <c r="L610" s="71"/>
      <c r="M610" s="71"/>
      <c r="N610" s="9"/>
      <c r="O610" s="9"/>
      <c r="P610" s="71"/>
      <c r="Q610" s="71"/>
      <c r="R610" s="9"/>
      <c r="S610" s="72"/>
      <c r="T610" s="72"/>
      <c r="U610" s="72"/>
      <c r="V610" s="9"/>
      <c r="W610" s="9"/>
      <c r="X610" s="9"/>
      <c r="Y610" s="72"/>
      <c r="Z610" s="72"/>
      <c r="AA610" s="9"/>
      <c r="AB610" s="72"/>
      <c r="AC610" s="72"/>
      <c r="AD610" s="72"/>
      <c r="AE610" s="9"/>
      <c r="AF610" s="9"/>
      <c r="AH610" s="9"/>
      <c r="AI610" s="9"/>
      <c r="AJ610" s="9"/>
      <c r="AK610" s="9"/>
      <c r="AL610" s="9"/>
      <c r="AM610" s="9"/>
      <c r="AN610" s="9"/>
      <c r="AO610" s="9"/>
      <c r="AP610" s="9"/>
      <c r="AQ610" s="9"/>
      <c r="AR610" s="9"/>
      <c r="AS610" s="9"/>
      <c r="AT610" s="9"/>
      <c r="AU610" s="9"/>
      <c r="AV610" s="9"/>
      <c r="AW610" s="9"/>
      <c r="AX610" s="9"/>
      <c r="AY610" s="9"/>
    </row>
    <row r="611" spans="1:51" ht="12" customHeight="1">
      <c r="A611" s="9"/>
      <c r="B611" s="9"/>
      <c r="C611" s="9"/>
      <c r="D611" s="9"/>
      <c r="E611" s="9"/>
      <c r="F611" s="9"/>
      <c r="G611" s="70"/>
      <c r="H611" s="71"/>
      <c r="I611" s="9"/>
      <c r="J611" s="9"/>
      <c r="K611" s="9"/>
      <c r="L611" s="71"/>
      <c r="M611" s="71"/>
      <c r="N611" s="9"/>
      <c r="O611" s="9"/>
      <c r="P611" s="71"/>
      <c r="Q611" s="71"/>
      <c r="R611" s="9"/>
      <c r="S611" s="72"/>
      <c r="T611" s="72"/>
      <c r="U611" s="72"/>
      <c r="V611" s="9"/>
      <c r="W611" s="9"/>
      <c r="X611" s="9"/>
      <c r="Y611" s="72"/>
      <c r="Z611" s="72"/>
      <c r="AA611" s="9"/>
      <c r="AB611" s="72"/>
      <c r="AC611" s="72"/>
      <c r="AD611" s="72"/>
      <c r="AE611" s="9"/>
      <c r="AF611" s="9"/>
      <c r="AH611" s="9"/>
      <c r="AI611" s="9"/>
      <c r="AJ611" s="9"/>
      <c r="AK611" s="9"/>
      <c r="AL611" s="9"/>
      <c r="AM611" s="9"/>
      <c r="AN611" s="9"/>
      <c r="AO611" s="9"/>
      <c r="AP611" s="9"/>
      <c r="AQ611" s="9"/>
      <c r="AR611" s="9"/>
      <c r="AS611" s="9"/>
      <c r="AT611" s="9"/>
      <c r="AU611" s="9"/>
      <c r="AV611" s="9"/>
      <c r="AW611" s="9"/>
      <c r="AX611" s="9"/>
      <c r="AY611" s="9"/>
    </row>
    <row r="612" spans="1:51" ht="12" customHeight="1">
      <c r="A612" s="9"/>
      <c r="B612" s="9"/>
      <c r="C612" s="9"/>
      <c r="D612" s="9"/>
      <c r="E612" s="9"/>
      <c r="F612" s="9"/>
      <c r="G612" s="70"/>
      <c r="H612" s="71"/>
      <c r="I612" s="9"/>
      <c r="J612" s="9"/>
      <c r="K612" s="9"/>
      <c r="L612" s="71"/>
      <c r="M612" s="71"/>
      <c r="N612" s="9"/>
      <c r="O612" s="9"/>
      <c r="P612" s="71"/>
      <c r="Q612" s="71"/>
      <c r="R612" s="9"/>
      <c r="S612" s="72"/>
      <c r="T612" s="72"/>
      <c r="U612" s="72"/>
      <c r="V612" s="9"/>
      <c r="W612" s="9"/>
      <c r="X612" s="9"/>
      <c r="Y612" s="72"/>
      <c r="Z612" s="72"/>
      <c r="AA612" s="9"/>
      <c r="AB612" s="72"/>
      <c r="AC612" s="72"/>
      <c r="AD612" s="72"/>
      <c r="AE612" s="9"/>
      <c r="AF612" s="9"/>
      <c r="AH612" s="9"/>
      <c r="AI612" s="9"/>
      <c r="AJ612" s="9"/>
      <c r="AK612" s="9"/>
      <c r="AL612" s="9"/>
      <c r="AM612" s="9"/>
      <c r="AN612" s="9"/>
      <c r="AO612" s="9"/>
      <c r="AP612" s="9"/>
      <c r="AQ612" s="9"/>
      <c r="AR612" s="9"/>
      <c r="AS612" s="9"/>
      <c r="AT612" s="9"/>
      <c r="AU612" s="9"/>
      <c r="AV612" s="9"/>
      <c r="AW612" s="9"/>
      <c r="AX612" s="9"/>
      <c r="AY612" s="9"/>
    </row>
    <row r="613" spans="1:51" ht="12" customHeight="1">
      <c r="A613" s="9"/>
      <c r="B613" s="9"/>
      <c r="C613" s="9"/>
      <c r="D613" s="9"/>
      <c r="E613" s="9"/>
      <c r="F613" s="9"/>
      <c r="G613" s="70"/>
      <c r="H613" s="71"/>
      <c r="I613" s="9"/>
      <c r="J613" s="9"/>
      <c r="K613" s="9"/>
      <c r="L613" s="71"/>
      <c r="M613" s="71"/>
      <c r="N613" s="9"/>
      <c r="O613" s="9"/>
      <c r="P613" s="71"/>
      <c r="Q613" s="71"/>
      <c r="R613" s="9"/>
      <c r="S613" s="72"/>
      <c r="T613" s="72"/>
      <c r="U613" s="72"/>
      <c r="V613" s="9"/>
      <c r="W613" s="9"/>
      <c r="X613" s="9"/>
      <c r="Y613" s="72"/>
      <c r="Z613" s="72"/>
      <c r="AA613" s="9"/>
      <c r="AB613" s="72"/>
      <c r="AC613" s="72"/>
      <c r="AD613" s="72"/>
      <c r="AE613" s="9"/>
      <c r="AF613" s="9"/>
      <c r="AH613" s="9"/>
      <c r="AI613" s="9"/>
      <c r="AJ613" s="9"/>
      <c r="AK613" s="9"/>
      <c r="AL613" s="9"/>
      <c r="AM613" s="9"/>
      <c r="AN613" s="9"/>
      <c r="AO613" s="9"/>
      <c r="AP613" s="9"/>
      <c r="AQ613" s="9"/>
      <c r="AR613" s="9"/>
      <c r="AS613" s="9"/>
      <c r="AT613" s="9"/>
      <c r="AU613" s="9"/>
      <c r="AV613" s="9"/>
      <c r="AW613" s="9"/>
      <c r="AX613" s="9"/>
      <c r="AY613" s="9"/>
    </row>
    <row r="614" spans="1:51" ht="12" customHeight="1">
      <c r="A614" s="9"/>
      <c r="B614" s="9"/>
      <c r="C614" s="9"/>
      <c r="D614" s="9"/>
      <c r="E614" s="9"/>
      <c r="F614" s="9"/>
      <c r="G614" s="70"/>
      <c r="H614" s="71"/>
      <c r="I614" s="9"/>
      <c r="J614" s="9"/>
      <c r="K614" s="9"/>
      <c r="L614" s="71"/>
      <c r="M614" s="71"/>
      <c r="N614" s="9"/>
      <c r="O614" s="9"/>
      <c r="P614" s="71"/>
      <c r="Q614" s="71"/>
      <c r="R614" s="9"/>
      <c r="S614" s="72"/>
      <c r="T614" s="72"/>
      <c r="U614" s="72"/>
      <c r="V614" s="9"/>
      <c r="W614" s="9"/>
      <c r="X614" s="9"/>
      <c r="Y614" s="72"/>
      <c r="Z614" s="72"/>
      <c r="AA614" s="9"/>
      <c r="AB614" s="72"/>
      <c r="AC614" s="72"/>
      <c r="AD614" s="72"/>
      <c r="AE614" s="9"/>
      <c r="AF614" s="9"/>
      <c r="AH614" s="9"/>
      <c r="AI614" s="9"/>
      <c r="AJ614" s="9"/>
      <c r="AK614" s="9"/>
      <c r="AL614" s="9"/>
      <c r="AM614" s="9"/>
      <c r="AN614" s="9"/>
      <c r="AO614" s="9"/>
      <c r="AP614" s="9"/>
      <c r="AQ614" s="9"/>
      <c r="AR614" s="9"/>
      <c r="AS614" s="9"/>
      <c r="AT614" s="9"/>
      <c r="AU614" s="9"/>
      <c r="AV614" s="9"/>
      <c r="AW614" s="9"/>
      <c r="AX614" s="9"/>
      <c r="AY614" s="9"/>
    </row>
    <row r="615" spans="1:51" ht="12" customHeight="1">
      <c r="A615" s="9"/>
      <c r="B615" s="9"/>
      <c r="C615" s="9"/>
      <c r="D615" s="9"/>
      <c r="E615" s="9"/>
      <c r="F615" s="9"/>
      <c r="G615" s="70"/>
      <c r="H615" s="71"/>
      <c r="I615" s="9"/>
      <c r="J615" s="9"/>
      <c r="K615" s="9"/>
      <c r="L615" s="71"/>
      <c r="M615" s="71"/>
      <c r="N615" s="9"/>
      <c r="O615" s="9"/>
      <c r="P615" s="71"/>
      <c r="Q615" s="71"/>
      <c r="R615" s="9"/>
      <c r="S615" s="72"/>
      <c r="T615" s="72"/>
      <c r="U615" s="72"/>
      <c r="V615" s="9"/>
      <c r="W615" s="9"/>
      <c r="X615" s="9"/>
      <c r="Y615" s="72"/>
      <c r="Z615" s="72"/>
      <c r="AA615" s="9"/>
      <c r="AB615" s="72"/>
      <c r="AC615" s="72"/>
      <c r="AD615" s="72"/>
      <c r="AE615" s="9"/>
      <c r="AF615" s="9"/>
      <c r="AH615" s="9"/>
      <c r="AI615" s="9"/>
      <c r="AJ615" s="9"/>
      <c r="AK615" s="9"/>
      <c r="AL615" s="9"/>
      <c r="AM615" s="9"/>
      <c r="AN615" s="9"/>
      <c r="AO615" s="9"/>
      <c r="AP615" s="9"/>
      <c r="AQ615" s="9"/>
      <c r="AR615" s="9"/>
      <c r="AS615" s="9"/>
      <c r="AT615" s="9"/>
      <c r="AU615" s="9"/>
      <c r="AV615" s="9"/>
      <c r="AW615" s="9"/>
      <c r="AX615" s="9"/>
      <c r="AY615" s="9"/>
    </row>
    <row r="616" spans="1:51" ht="12" customHeight="1">
      <c r="A616" s="9"/>
      <c r="B616" s="9"/>
      <c r="C616" s="9"/>
      <c r="D616" s="9"/>
      <c r="E616" s="9"/>
      <c r="F616" s="9"/>
      <c r="G616" s="70"/>
      <c r="H616" s="71"/>
      <c r="I616" s="9"/>
      <c r="J616" s="9"/>
      <c r="K616" s="9"/>
      <c r="L616" s="71"/>
      <c r="M616" s="71"/>
      <c r="N616" s="9"/>
      <c r="O616" s="9"/>
      <c r="P616" s="71"/>
      <c r="Q616" s="71"/>
      <c r="R616" s="9"/>
      <c r="S616" s="72"/>
      <c r="T616" s="72"/>
      <c r="U616" s="72"/>
      <c r="V616" s="9"/>
      <c r="W616" s="9"/>
      <c r="X616" s="9"/>
      <c r="Y616" s="72"/>
      <c r="Z616" s="72"/>
      <c r="AA616" s="9"/>
      <c r="AB616" s="72"/>
      <c r="AC616" s="72"/>
      <c r="AD616" s="72"/>
      <c r="AE616" s="9"/>
      <c r="AF616" s="9"/>
      <c r="AH616" s="9"/>
      <c r="AI616" s="9"/>
      <c r="AJ616" s="9"/>
      <c r="AK616" s="9"/>
      <c r="AL616" s="9"/>
      <c r="AM616" s="9"/>
      <c r="AN616" s="9"/>
      <c r="AO616" s="9"/>
      <c r="AP616" s="9"/>
      <c r="AQ616" s="9"/>
      <c r="AR616" s="9"/>
      <c r="AS616" s="9"/>
      <c r="AT616" s="9"/>
      <c r="AU616" s="9"/>
      <c r="AV616" s="9"/>
      <c r="AW616" s="9"/>
      <c r="AX616" s="9"/>
      <c r="AY616" s="9"/>
    </row>
    <row r="617" spans="1:51" ht="12" customHeight="1">
      <c r="A617" s="9"/>
      <c r="B617" s="9"/>
      <c r="C617" s="9"/>
      <c r="D617" s="9"/>
      <c r="E617" s="9"/>
      <c r="F617" s="9"/>
      <c r="G617" s="70"/>
      <c r="H617" s="71"/>
      <c r="I617" s="9"/>
      <c r="J617" s="9"/>
      <c r="K617" s="9"/>
      <c r="L617" s="71"/>
      <c r="M617" s="71"/>
      <c r="N617" s="9"/>
      <c r="O617" s="9"/>
      <c r="P617" s="71"/>
      <c r="Q617" s="71"/>
      <c r="R617" s="9"/>
      <c r="S617" s="72"/>
      <c r="T617" s="72"/>
      <c r="U617" s="72"/>
      <c r="V617" s="9"/>
      <c r="W617" s="9"/>
      <c r="X617" s="9"/>
      <c r="Y617" s="72"/>
      <c r="Z617" s="72"/>
      <c r="AA617" s="9"/>
      <c r="AB617" s="72"/>
      <c r="AC617" s="72"/>
      <c r="AD617" s="72"/>
      <c r="AE617" s="9"/>
      <c r="AF617" s="9"/>
      <c r="AH617" s="9"/>
      <c r="AI617" s="9"/>
      <c r="AJ617" s="9"/>
      <c r="AK617" s="9"/>
      <c r="AL617" s="9"/>
      <c r="AM617" s="9"/>
      <c r="AN617" s="9"/>
      <c r="AO617" s="9"/>
      <c r="AP617" s="9"/>
      <c r="AQ617" s="9"/>
      <c r="AR617" s="9"/>
      <c r="AS617" s="9"/>
      <c r="AT617" s="9"/>
      <c r="AU617" s="9"/>
      <c r="AV617" s="9"/>
      <c r="AW617" s="9"/>
      <c r="AX617" s="9"/>
      <c r="AY617" s="9"/>
    </row>
    <row r="618" spans="1:51" ht="12" customHeight="1">
      <c r="A618" s="9"/>
      <c r="B618" s="9"/>
      <c r="C618" s="9"/>
      <c r="D618" s="9"/>
      <c r="E618" s="9"/>
      <c r="F618" s="9"/>
      <c r="G618" s="70"/>
      <c r="H618" s="71"/>
      <c r="I618" s="9"/>
      <c r="J618" s="9"/>
      <c r="K618" s="9"/>
      <c r="L618" s="71"/>
      <c r="M618" s="71"/>
      <c r="N618" s="9"/>
      <c r="O618" s="9"/>
      <c r="P618" s="71"/>
      <c r="Q618" s="71"/>
      <c r="R618" s="9"/>
      <c r="S618" s="72"/>
      <c r="T618" s="72"/>
      <c r="U618" s="72"/>
      <c r="V618" s="9"/>
      <c r="W618" s="9"/>
      <c r="X618" s="9"/>
      <c r="Y618" s="72"/>
      <c r="Z618" s="72"/>
      <c r="AA618" s="9"/>
      <c r="AB618" s="72"/>
      <c r="AC618" s="72"/>
      <c r="AD618" s="72"/>
      <c r="AE618" s="9"/>
      <c r="AF618" s="9"/>
      <c r="AH618" s="9"/>
      <c r="AI618" s="9"/>
      <c r="AJ618" s="9"/>
      <c r="AK618" s="9"/>
      <c r="AL618" s="9"/>
      <c r="AM618" s="9"/>
      <c r="AN618" s="9"/>
      <c r="AO618" s="9"/>
      <c r="AP618" s="9"/>
      <c r="AQ618" s="9"/>
      <c r="AR618" s="9"/>
      <c r="AS618" s="9"/>
      <c r="AT618" s="9"/>
      <c r="AU618" s="9"/>
      <c r="AV618" s="9"/>
      <c r="AW618" s="9"/>
      <c r="AX618" s="9"/>
      <c r="AY618" s="9"/>
    </row>
    <row r="619" spans="1:51" ht="12" customHeight="1">
      <c r="A619" s="9"/>
      <c r="B619" s="9"/>
      <c r="C619" s="9"/>
      <c r="D619" s="9"/>
      <c r="E619" s="9"/>
      <c r="F619" s="9"/>
      <c r="G619" s="70"/>
      <c r="H619" s="71"/>
      <c r="I619" s="9"/>
      <c r="J619" s="9"/>
      <c r="K619" s="9"/>
      <c r="L619" s="71"/>
      <c r="M619" s="71"/>
      <c r="N619" s="9"/>
      <c r="O619" s="9"/>
      <c r="P619" s="71"/>
      <c r="Q619" s="71"/>
      <c r="R619" s="9"/>
      <c r="S619" s="72"/>
      <c r="T619" s="72"/>
      <c r="U619" s="72"/>
      <c r="V619" s="9"/>
      <c r="W619" s="9"/>
      <c r="X619" s="9"/>
      <c r="Y619" s="72"/>
      <c r="Z619" s="72"/>
      <c r="AA619" s="9"/>
      <c r="AB619" s="72"/>
      <c r="AC619" s="72"/>
      <c r="AD619" s="72"/>
      <c r="AE619" s="9"/>
      <c r="AF619" s="9"/>
      <c r="AH619" s="9"/>
      <c r="AI619" s="9"/>
      <c r="AJ619" s="9"/>
      <c r="AK619" s="9"/>
      <c r="AL619" s="9"/>
      <c r="AM619" s="9"/>
      <c r="AN619" s="9"/>
      <c r="AO619" s="9"/>
      <c r="AP619" s="9"/>
      <c r="AQ619" s="9"/>
      <c r="AR619" s="9"/>
      <c r="AS619" s="9"/>
      <c r="AT619" s="9"/>
      <c r="AU619" s="9"/>
      <c r="AV619" s="9"/>
      <c r="AW619" s="9"/>
      <c r="AX619" s="9"/>
      <c r="AY619" s="9"/>
    </row>
    <row r="620" spans="1:51" ht="12" customHeight="1">
      <c r="A620" s="9"/>
      <c r="B620" s="9"/>
      <c r="C620" s="9"/>
      <c r="D620" s="9"/>
      <c r="E620" s="9"/>
      <c r="F620" s="9"/>
      <c r="G620" s="70"/>
      <c r="H620" s="71"/>
      <c r="I620" s="9"/>
      <c r="J620" s="9"/>
      <c r="K620" s="9"/>
      <c r="L620" s="71"/>
      <c r="M620" s="71"/>
      <c r="N620" s="9"/>
      <c r="O620" s="9"/>
      <c r="P620" s="71"/>
      <c r="Q620" s="71"/>
      <c r="R620" s="9"/>
      <c r="S620" s="72"/>
      <c r="T620" s="72"/>
      <c r="U620" s="72"/>
      <c r="V620" s="9"/>
      <c r="W620" s="9"/>
      <c r="X620" s="9"/>
      <c r="Y620" s="72"/>
      <c r="Z620" s="72"/>
      <c r="AA620" s="9"/>
      <c r="AB620" s="72"/>
      <c r="AC620" s="72"/>
      <c r="AD620" s="72"/>
      <c r="AE620" s="9"/>
      <c r="AF620" s="9"/>
      <c r="AH620" s="9"/>
      <c r="AI620" s="9"/>
      <c r="AJ620" s="9"/>
      <c r="AK620" s="9"/>
      <c r="AL620" s="9"/>
      <c r="AM620" s="9"/>
      <c r="AN620" s="9"/>
      <c r="AO620" s="9"/>
      <c r="AP620" s="9"/>
      <c r="AQ620" s="9"/>
      <c r="AR620" s="9"/>
      <c r="AS620" s="9"/>
      <c r="AT620" s="9"/>
      <c r="AU620" s="9"/>
      <c r="AV620" s="9"/>
      <c r="AW620" s="9"/>
      <c r="AX620" s="9"/>
      <c r="AY620" s="9"/>
    </row>
    <row r="621" spans="1:51" ht="12" customHeight="1">
      <c r="A621" s="9"/>
      <c r="B621" s="9"/>
      <c r="C621" s="9"/>
      <c r="D621" s="9"/>
      <c r="E621" s="9"/>
      <c r="F621" s="9"/>
      <c r="G621" s="70"/>
      <c r="H621" s="71"/>
      <c r="I621" s="9"/>
      <c r="J621" s="9"/>
      <c r="K621" s="9"/>
      <c r="L621" s="71"/>
      <c r="M621" s="71"/>
      <c r="N621" s="9"/>
      <c r="O621" s="9"/>
      <c r="P621" s="71"/>
      <c r="Q621" s="71"/>
      <c r="R621" s="9"/>
      <c r="S621" s="72"/>
      <c r="T621" s="72"/>
      <c r="U621" s="72"/>
      <c r="V621" s="9"/>
      <c r="W621" s="9"/>
      <c r="X621" s="9"/>
      <c r="Y621" s="72"/>
      <c r="Z621" s="72"/>
      <c r="AA621" s="9"/>
      <c r="AB621" s="72"/>
      <c r="AC621" s="72"/>
      <c r="AD621" s="72"/>
      <c r="AE621" s="9"/>
      <c r="AF621" s="9"/>
      <c r="AH621" s="9"/>
      <c r="AI621" s="9"/>
      <c r="AJ621" s="9"/>
      <c r="AK621" s="9"/>
      <c r="AL621" s="9"/>
      <c r="AM621" s="9"/>
      <c r="AN621" s="9"/>
      <c r="AO621" s="9"/>
      <c r="AP621" s="9"/>
      <c r="AQ621" s="9"/>
      <c r="AR621" s="9"/>
      <c r="AS621" s="9"/>
      <c r="AT621" s="9"/>
      <c r="AU621" s="9"/>
      <c r="AV621" s="9"/>
      <c r="AW621" s="9"/>
      <c r="AX621" s="9"/>
      <c r="AY621" s="9"/>
    </row>
    <row r="622" spans="1:51" ht="12" customHeight="1">
      <c r="A622" s="9"/>
      <c r="B622" s="9"/>
      <c r="C622" s="9"/>
      <c r="D622" s="9"/>
      <c r="E622" s="9"/>
      <c r="F622" s="9"/>
      <c r="G622" s="70"/>
      <c r="H622" s="71"/>
      <c r="I622" s="9"/>
      <c r="J622" s="9"/>
      <c r="K622" s="9"/>
      <c r="L622" s="71"/>
      <c r="M622" s="71"/>
      <c r="N622" s="9"/>
      <c r="O622" s="9"/>
      <c r="P622" s="71"/>
      <c r="Q622" s="71"/>
      <c r="R622" s="9"/>
      <c r="S622" s="72"/>
      <c r="T622" s="72"/>
      <c r="U622" s="72"/>
      <c r="V622" s="9"/>
      <c r="W622" s="9"/>
      <c r="X622" s="9"/>
      <c r="Y622" s="72"/>
      <c r="Z622" s="72"/>
      <c r="AA622" s="9"/>
      <c r="AB622" s="72"/>
      <c r="AC622" s="72"/>
      <c r="AD622" s="72"/>
      <c r="AE622" s="9"/>
      <c r="AF622" s="9"/>
      <c r="AH622" s="9"/>
      <c r="AI622" s="9"/>
      <c r="AJ622" s="9"/>
      <c r="AK622" s="9"/>
      <c r="AL622" s="9"/>
      <c r="AM622" s="9"/>
      <c r="AN622" s="9"/>
      <c r="AO622" s="9"/>
      <c r="AP622" s="9"/>
      <c r="AQ622" s="9"/>
      <c r="AR622" s="9"/>
      <c r="AS622" s="9"/>
      <c r="AT622" s="9"/>
      <c r="AU622" s="9"/>
      <c r="AV622" s="9"/>
      <c r="AW622" s="9"/>
      <c r="AX622" s="9"/>
      <c r="AY622" s="9"/>
    </row>
    <row r="623" spans="1:51" ht="12" customHeight="1">
      <c r="A623" s="9"/>
      <c r="B623" s="9"/>
      <c r="C623" s="9"/>
      <c r="D623" s="9"/>
      <c r="E623" s="9"/>
      <c r="F623" s="9"/>
      <c r="G623" s="70"/>
      <c r="H623" s="71"/>
      <c r="I623" s="9"/>
      <c r="J623" s="9"/>
      <c r="K623" s="9"/>
      <c r="L623" s="71"/>
      <c r="M623" s="71"/>
      <c r="N623" s="9"/>
      <c r="O623" s="9"/>
      <c r="P623" s="71"/>
      <c r="Q623" s="71"/>
      <c r="R623" s="9"/>
      <c r="S623" s="72"/>
      <c r="T623" s="72"/>
      <c r="U623" s="72"/>
      <c r="V623" s="9"/>
      <c r="W623" s="9"/>
      <c r="X623" s="9"/>
      <c r="Y623" s="72"/>
      <c r="Z623" s="72"/>
      <c r="AA623" s="9"/>
      <c r="AB623" s="72"/>
      <c r="AC623" s="72"/>
      <c r="AD623" s="72"/>
      <c r="AE623" s="9"/>
      <c r="AF623" s="9"/>
      <c r="AH623" s="9"/>
      <c r="AI623" s="9"/>
      <c r="AJ623" s="9"/>
      <c r="AK623" s="9"/>
      <c r="AL623" s="9"/>
      <c r="AM623" s="9"/>
      <c r="AN623" s="9"/>
      <c r="AO623" s="9"/>
      <c r="AP623" s="9"/>
      <c r="AQ623" s="9"/>
      <c r="AR623" s="9"/>
      <c r="AS623" s="9"/>
      <c r="AT623" s="9"/>
      <c r="AU623" s="9"/>
      <c r="AV623" s="9"/>
      <c r="AW623" s="9"/>
      <c r="AX623" s="9"/>
      <c r="AY623" s="9"/>
    </row>
    <row r="624" spans="1:51" ht="12" customHeight="1">
      <c r="A624" s="9"/>
      <c r="B624" s="9"/>
      <c r="C624" s="9"/>
      <c r="D624" s="9"/>
      <c r="E624" s="9"/>
      <c r="F624" s="9"/>
      <c r="G624" s="70"/>
      <c r="H624" s="71"/>
      <c r="I624" s="9"/>
      <c r="J624" s="9"/>
      <c r="K624" s="9"/>
      <c r="L624" s="71"/>
      <c r="M624" s="71"/>
      <c r="N624" s="9"/>
      <c r="O624" s="9"/>
      <c r="P624" s="71"/>
      <c r="Q624" s="71"/>
      <c r="R624" s="9"/>
      <c r="S624" s="72"/>
      <c r="T624" s="72"/>
      <c r="U624" s="72"/>
      <c r="V624" s="9"/>
      <c r="W624" s="9"/>
      <c r="X624" s="9"/>
      <c r="Y624" s="72"/>
      <c r="Z624" s="72"/>
      <c r="AA624" s="9"/>
      <c r="AB624" s="72"/>
      <c r="AC624" s="72"/>
      <c r="AD624" s="72"/>
      <c r="AE624" s="9"/>
      <c r="AF624" s="9"/>
      <c r="AH624" s="9"/>
      <c r="AI624" s="9"/>
      <c r="AJ624" s="9"/>
      <c r="AK624" s="9"/>
      <c r="AL624" s="9"/>
      <c r="AM624" s="9"/>
      <c r="AN624" s="9"/>
      <c r="AO624" s="9"/>
      <c r="AP624" s="9"/>
      <c r="AQ624" s="9"/>
      <c r="AR624" s="9"/>
      <c r="AS624" s="9"/>
      <c r="AT624" s="9"/>
      <c r="AU624" s="9"/>
      <c r="AV624" s="9"/>
      <c r="AW624" s="9"/>
      <c r="AX624" s="9"/>
      <c r="AY624" s="9"/>
    </row>
    <row r="625" spans="1:51" ht="12" customHeight="1">
      <c r="A625" s="9"/>
      <c r="B625" s="9"/>
      <c r="C625" s="9"/>
      <c r="D625" s="9"/>
      <c r="E625" s="9"/>
      <c r="F625" s="9"/>
      <c r="G625" s="70"/>
      <c r="H625" s="71"/>
      <c r="I625" s="9"/>
      <c r="J625" s="9"/>
      <c r="K625" s="9"/>
      <c r="L625" s="71"/>
      <c r="M625" s="71"/>
      <c r="N625" s="9"/>
      <c r="O625" s="9"/>
      <c r="P625" s="71"/>
      <c r="Q625" s="71"/>
      <c r="R625" s="9"/>
      <c r="S625" s="72"/>
      <c r="T625" s="72"/>
      <c r="U625" s="72"/>
      <c r="V625" s="9"/>
      <c r="W625" s="9"/>
      <c r="X625" s="9"/>
      <c r="Y625" s="72"/>
      <c r="Z625" s="72"/>
      <c r="AA625" s="9"/>
      <c r="AB625" s="72"/>
      <c r="AC625" s="72"/>
      <c r="AD625" s="72"/>
      <c r="AE625" s="9"/>
      <c r="AF625" s="9"/>
      <c r="AH625" s="9"/>
      <c r="AI625" s="9"/>
      <c r="AJ625" s="9"/>
      <c r="AK625" s="9"/>
      <c r="AL625" s="9"/>
      <c r="AM625" s="9"/>
      <c r="AN625" s="9"/>
      <c r="AO625" s="9"/>
      <c r="AP625" s="9"/>
      <c r="AQ625" s="9"/>
      <c r="AR625" s="9"/>
      <c r="AS625" s="9"/>
      <c r="AT625" s="9"/>
      <c r="AU625" s="9"/>
      <c r="AV625" s="9"/>
      <c r="AW625" s="9"/>
      <c r="AX625" s="9"/>
      <c r="AY625" s="9"/>
    </row>
    <row r="626" spans="1:51" ht="12" customHeight="1">
      <c r="A626" s="9"/>
      <c r="B626" s="9"/>
      <c r="C626" s="9"/>
      <c r="D626" s="9"/>
      <c r="E626" s="9"/>
      <c r="F626" s="9"/>
      <c r="G626" s="70"/>
      <c r="H626" s="71"/>
      <c r="I626" s="9"/>
      <c r="J626" s="9"/>
      <c r="K626" s="9"/>
      <c r="L626" s="71"/>
      <c r="M626" s="71"/>
      <c r="N626" s="9"/>
      <c r="O626" s="9"/>
      <c r="P626" s="71"/>
      <c r="Q626" s="71"/>
      <c r="R626" s="9"/>
      <c r="S626" s="72"/>
      <c r="T626" s="72"/>
      <c r="U626" s="72"/>
      <c r="V626" s="9"/>
      <c r="W626" s="9"/>
      <c r="X626" s="9"/>
      <c r="Y626" s="72"/>
      <c r="Z626" s="72"/>
      <c r="AA626" s="9"/>
      <c r="AB626" s="72"/>
      <c r="AC626" s="72"/>
      <c r="AD626" s="72"/>
      <c r="AE626" s="9"/>
      <c r="AF626" s="9"/>
      <c r="AH626" s="9"/>
      <c r="AI626" s="9"/>
      <c r="AJ626" s="9"/>
      <c r="AK626" s="9"/>
      <c r="AL626" s="9"/>
      <c r="AM626" s="9"/>
      <c r="AN626" s="9"/>
      <c r="AO626" s="9"/>
      <c r="AP626" s="9"/>
      <c r="AQ626" s="9"/>
      <c r="AR626" s="9"/>
      <c r="AS626" s="9"/>
      <c r="AT626" s="9"/>
      <c r="AU626" s="9"/>
      <c r="AV626" s="9"/>
      <c r="AW626" s="9"/>
      <c r="AX626" s="9"/>
      <c r="AY626" s="9"/>
    </row>
    <row r="627" spans="1:51" ht="12" customHeight="1">
      <c r="A627" s="9"/>
      <c r="B627" s="9"/>
      <c r="C627" s="9"/>
      <c r="D627" s="9"/>
      <c r="E627" s="9"/>
      <c r="F627" s="9"/>
      <c r="G627" s="70"/>
      <c r="H627" s="71"/>
      <c r="I627" s="9"/>
      <c r="J627" s="9"/>
      <c r="K627" s="9"/>
      <c r="L627" s="71"/>
      <c r="M627" s="71"/>
      <c r="N627" s="9"/>
      <c r="O627" s="9"/>
      <c r="P627" s="71"/>
      <c r="Q627" s="71"/>
      <c r="R627" s="9"/>
      <c r="S627" s="72"/>
      <c r="T627" s="72"/>
      <c r="U627" s="72"/>
      <c r="V627" s="9"/>
      <c r="W627" s="9"/>
      <c r="X627" s="9"/>
      <c r="Y627" s="72"/>
      <c r="Z627" s="72"/>
      <c r="AA627" s="9"/>
      <c r="AB627" s="72"/>
      <c r="AC627" s="72"/>
      <c r="AD627" s="72"/>
      <c r="AE627" s="9"/>
      <c r="AF627" s="9"/>
      <c r="AH627" s="9"/>
      <c r="AI627" s="9"/>
      <c r="AJ627" s="9"/>
      <c r="AK627" s="9"/>
      <c r="AL627" s="9"/>
      <c r="AM627" s="9"/>
      <c r="AN627" s="9"/>
      <c r="AO627" s="9"/>
      <c r="AP627" s="9"/>
      <c r="AQ627" s="9"/>
      <c r="AR627" s="9"/>
      <c r="AS627" s="9"/>
      <c r="AT627" s="9"/>
      <c r="AU627" s="9"/>
      <c r="AV627" s="9"/>
      <c r="AW627" s="9"/>
      <c r="AX627" s="9"/>
      <c r="AY627" s="9"/>
    </row>
    <row r="628" spans="1:51" ht="12" customHeight="1">
      <c r="A628" s="9"/>
      <c r="B628" s="9"/>
      <c r="C628" s="9"/>
      <c r="D628" s="9"/>
      <c r="E628" s="9"/>
      <c r="F628" s="9"/>
      <c r="G628" s="70"/>
      <c r="H628" s="71"/>
      <c r="I628" s="9"/>
      <c r="J628" s="9"/>
      <c r="K628" s="9"/>
      <c r="L628" s="71"/>
      <c r="M628" s="71"/>
      <c r="N628" s="9"/>
      <c r="O628" s="9"/>
      <c r="P628" s="71"/>
      <c r="Q628" s="71"/>
      <c r="R628" s="9"/>
      <c r="S628" s="72"/>
      <c r="T628" s="72"/>
      <c r="U628" s="72"/>
      <c r="V628" s="9"/>
      <c r="W628" s="9"/>
      <c r="X628" s="9"/>
      <c r="Y628" s="72"/>
      <c r="Z628" s="72"/>
      <c r="AA628" s="9"/>
      <c r="AB628" s="72"/>
      <c r="AC628" s="72"/>
      <c r="AD628" s="72"/>
      <c r="AE628" s="9"/>
      <c r="AF628" s="9"/>
      <c r="AH628" s="9"/>
      <c r="AI628" s="9"/>
      <c r="AJ628" s="9"/>
      <c r="AK628" s="9"/>
      <c r="AL628" s="9"/>
      <c r="AM628" s="9"/>
      <c r="AN628" s="9"/>
      <c r="AO628" s="9"/>
      <c r="AP628" s="9"/>
      <c r="AQ628" s="9"/>
      <c r="AR628" s="9"/>
      <c r="AS628" s="9"/>
      <c r="AT628" s="9"/>
      <c r="AU628" s="9"/>
      <c r="AV628" s="9"/>
      <c r="AW628" s="9"/>
      <c r="AX628" s="9"/>
      <c r="AY628" s="9"/>
    </row>
    <row r="629" spans="1:51" ht="12" customHeight="1">
      <c r="A629" s="9"/>
      <c r="B629" s="9"/>
      <c r="C629" s="9"/>
      <c r="D629" s="9"/>
      <c r="E629" s="9"/>
      <c r="F629" s="9"/>
      <c r="G629" s="70"/>
      <c r="H629" s="71"/>
      <c r="I629" s="9"/>
      <c r="J629" s="9"/>
      <c r="K629" s="9"/>
      <c r="L629" s="71"/>
      <c r="M629" s="71"/>
      <c r="N629" s="9"/>
      <c r="O629" s="9"/>
      <c r="P629" s="71"/>
      <c r="Q629" s="71"/>
      <c r="R629" s="9"/>
      <c r="S629" s="72"/>
      <c r="T629" s="72"/>
      <c r="U629" s="72"/>
      <c r="V629" s="9"/>
      <c r="W629" s="9"/>
      <c r="X629" s="9"/>
      <c r="Y629" s="72"/>
      <c r="Z629" s="72"/>
      <c r="AA629" s="9"/>
      <c r="AB629" s="72"/>
      <c r="AC629" s="72"/>
      <c r="AD629" s="72"/>
      <c r="AE629" s="9"/>
      <c r="AF629" s="9"/>
      <c r="AH629" s="9"/>
      <c r="AI629" s="9"/>
      <c r="AJ629" s="9"/>
      <c r="AK629" s="9"/>
      <c r="AL629" s="9"/>
      <c r="AM629" s="9"/>
      <c r="AN629" s="9"/>
      <c r="AO629" s="9"/>
      <c r="AP629" s="9"/>
      <c r="AQ629" s="9"/>
      <c r="AR629" s="9"/>
      <c r="AS629" s="9"/>
      <c r="AT629" s="9"/>
      <c r="AU629" s="9"/>
      <c r="AV629" s="9"/>
      <c r="AW629" s="9"/>
      <c r="AX629" s="9"/>
      <c r="AY629" s="9"/>
    </row>
    <row r="630" spans="1:51" ht="12" customHeight="1">
      <c r="A630" s="9"/>
      <c r="B630" s="9"/>
      <c r="C630" s="9"/>
      <c r="D630" s="9"/>
      <c r="E630" s="9"/>
      <c r="F630" s="9"/>
      <c r="G630" s="70"/>
      <c r="H630" s="71"/>
      <c r="I630" s="9"/>
      <c r="J630" s="9"/>
      <c r="K630" s="9"/>
      <c r="L630" s="71"/>
      <c r="M630" s="71"/>
      <c r="N630" s="9"/>
      <c r="O630" s="9"/>
      <c r="P630" s="71"/>
      <c r="Q630" s="71"/>
      <c r="R630" s="9"/>
      <c r="S630" s="72"/>
      <c r="T630" s="72"/>
      <c r="U630" s="72"/>
      <c r="V630" s="9"/>
      <c r="W630" s="9"/>
      <c r="X630" s="9"/>
      <c r="Y630" s="72"/>
      <c r="Z630" s="72"/>
      <c r="AA630" s="9"/>
      <c r="AB630" s="72"/>
      <c r="AC630" s="72"/>
      <c r="AD630" s="72"/>
      <c r="AE630" s="9"/>
      <c r="AF630" s="9"/>
      <c r="AH630" s="9"/>
      <c r="AI630" s="9"/>
      <c r="AJ630" s="9"/>
      <c r="AK630" s="9"/>
      <c r="AL630" s="9"/>
      <c r="AM630" s="9"/>
      <c r="AN630" s="9"/>
      <c r="AO630" s="9"/>
      <c r="AP630" s="9"/>
      <c r="AQ630" s="9"/>
      <c r="AR630" s="9"/>
      <c r="AS630" s="9"/>
      <c r="AT630" s="9"/>
      <c r="AU630" s="9"/>
      <c r="AV630" s="9"/>
      <c r="AW630" s="9"/>
      <c r="AX630" s="9"/>
      <c r="AY630" s="9"/>
    </row>
    <row r="631" spans="1:51" ht="12" customHeight="1">
      <c r="A631" s="9"/>
      <c r="B631" s="9"/>
      <c r="C631" s="9"/>
      <c r="D631" s="9"/>
      <c r="E631" s="9"/>
      <c r="F631" s="9"/>
      <c r="G631" s="70"/>
      <c r="H631" s="71"/>
      <c r="I631" s="9"/>
      <c r="J631" s="9"/>
      <c r="K631" s="9"/>
      <c r="L631" s="71"/>
      <c r="M631" s="71"/>
      <c r="N631" s="9"/>
      <c r="O631" s="9"/>
      <c r="P631" s="71"/>
      <c r="Q631" s="71"/>
      <c r="R631" s="9"/>
      <c r="S631" s="72"/>
      <c r="T631" s="72"/>
      <c r="U631" s="72"/>
      <c r="V631" s="9"/>
      <c r="W631" s="9"/>
      <c r="X631" s="9"/>
      <c r="Y631" s="72"/>
      <c r="Z631" s="72"/>
      <c r="AA631" s="9"/>
      <c r="AB631" s="72"/>
      <c r="AC631" s="72"/>
      <c r="AD631" s="72"/>
      <c r="AE631" s="9"/>
      <c r="AF631" s="9"/>
      <c r="AH631" s="9"/>
      <c r="AI631" s="9"/>
      <c r="AJ631" s="9"/>
      <c r="AK631" s="9"/>
      <c r="AL631" s="9"/>
      <c r="AM631" s="9"/>
      <c r="AN631" s="9"/>
      <c r="AO631" s="9"/>
      <c r="AP631" s="9"/>
      <c r="AQ631" s="9"/>
      <c r="AR631" s="9"/>
      <c r="AS631" s="9"/>
      <c r="AT631" s="9"/>
      <c r="AU631" s="9"/>
      <c r="AV631" s="9"/>
      <c r="AW631" s="9"/>
      <c r="AX631" s="9"/>
      <c r="AY631" s="9"/>
    </row>
    <row r="632" spans="1:51" ht="12" customHeight="1">
      <c r="A632" s="9"/>
      <c r="B632" s="9"/>
      <c r="C632" s="9"/>
      <c r="D632" s="9"/>
      <c r="E632" s="9"/>
      <c r="F632" s="9"/>
      <c r="G632" s="70"/>
      <c r="H632" s="71"/>
      <c r="I632" s="9"/>
      <c r="J632" s="9"/>
      <c r="K632" s="9"/>
      <c r="L632" s="71"/>
      <c r="M632" s="71"/>
      <c r="N632" s="9"/>
      <c r="O632" s="9"/>
      <c r="P632" s="71"/>
      <c r="Q632" s="71"/>
      <c r="R632" s="9"/>
      <c r="S632" s="72"/>
      <c r="T632" s="72"/>
      <c r="U632" s="72"/>
      <c r="V632" s="9"/>
      <c r="W632" s="9"/>
      <c r="X632" s="9"/>
      <c r="Y632" s="72"/>
      <c r="Z632" s="72"/>
      <c r="AA632" s="9"/>
      <c r="AB632" s="72"/>
      <c r="AC632" s="72"/>
      <c r="AD632" s="72"/>
      <c r="AE632" s="9"/>
      <c r="AF632" s="9"/>
      <c r="AH632" s="9"/>
      <c r="AI632" s="9"/>
      <c r="AJ632" s="9"/>
      <c r="AK632" s="9"/>
      <c r="AL632" s="9"/>
      <c r="AM632" s="9"/>
      <c r="AN632" s="9"/>
      <c r="AO632" s="9"/>
      <c r="AP632" s="9"/>
      <c r="AQ632" s="9"/>
      <c r="AR632" s="9"/>
      <c r="AS632" s="9"/>
      <c r="AT632" s="9"/>
      <c r="AU632" s="9"/>
      <c r="AV632" s="9"/>
      <c r="AW632" s="9"/>
      <c r="AX632" s="9"/>
      <c r="AY632" s="9"/>
    </row>
    <row r="633" spans="1:51" ht="12" customHeight="1">
      <c r="A633" s="9"/>
      <c r="B633" s="9"/>
      <c r="C633" s="9"/>
      <c r="D633" s="9"/>
      <c r="E633" s="9"/>
      <c r="F633" s="9"/>
      <c r="G633" s="70"/>
      <c r="H633" s="71"/>
      <c r="I633" s="9"/>
      <c r="J633" s="9"/>
      <c r="K633" s="9"/>
      <c r="L633" s="71"/>
      <c r="M633" s="71"/>
      <c r="N633" s="9"/>
      <c r="O633" s="9"/>
      <c r="P633" s="71"/>
      <c r="Q633" s="71"/>
      <c r="R633" s="9"/>
      <c r="S633" s="72"/>
      <c r="T633" s="72"/>
      <c r="U633" s="72"/>
      <c r="V633" s="9"/>
      <c r="W633" s="9"/>
      <c r="X633" s="9"/>
      <c r="Y633" s="72"/>
      <c r="Z633" s="72"/>
      <c r="AA633" s="9"/>
      <c r="AB633" s="72"/>
      <c r="AC633" s="72"/>
      <c r="AD633" s="72"/>
      <c r="AE633" s="9"/>
      <c r="AF633" s="9"/>
      <c r="AH633" s="9"/>
      <c r="AI633" s="9"/>
      <c r="AJ633" s="9"/>
      <c r="AK633" s="9"/>
      <c r="AL633" s="9"/>
      <c r="AM633" s="9"/>
      <c r="AN633" s="9"/>
      <c r="AO633" s="9"/>
      <c r="AP633" s="9"/>
      <c r="AQ633" s="9"/>
      <c r="AR633" s="9"/>
      <c r="AS633" s="9"/>
      <c r="AT633" s="9"/>
      <c r="AU633" s="9"/>
      <c r="AV633" s="9"/>
      <c r="AW633" s="9"/>
      <c r="AX633" s="9"/>
      <c r="AY633" s="9"/>
    </row>
    <row r="634" spans="1:51" ht="12" customHeight="1">
      <c r="A634" s="9"/>
      <c r="B634" s="9"/>
      <c r="C634" s="9"/>
      <c r="D634" s="9"/>
      <c r="E634" s="9"/>
      <c r="F634" s="9"/>
      <c r="G634" s="70"/>
      <c r="H634" s="71"/>
      <c r="I634" s="9"/>
      <c r="J634" s="9"/>
      <c r="K634" s="9"/>
      <c r="L634" s="71"/>
      <c r="M634" s="71"/>
      <c r="N634" s="9"/>
      <c r="O634" s="9"/>
      <c r="P634" s="71"/>
      <c r="Q634" s="71"/>
      <c r="R634" s="9"/>
      <c r="S634" s="72"/>
      <c r="T634" s="72"/>
      <c r="U634" s="72"/>
      <c r="V634" s="9"/>
      <c r="W634" s="9"/>
      <c r="X634" s="9"/>
      <c r="Y634" s="72"/>
      <c r="Z634" s="72"/>
      <c r="AA634" s="9"/>
      <c r="AB634" s="72"/>
      <c r="AC634" s="72"/>
      <c r="AD634" s="72"/>
      <c r="AE634" s="9"/>
      <c r="AF634" s="9"/>
      <c r="AH634" s="9"/>
      <c r="AI634" s="9"/>
      <c r="AJ634" s="9"/>
      <c r="AK634" s="9"/>
      <c r="AL634" s="9"/>
      <c r="AM634" s="9"/>
      <c r="AN634" s="9"/>
      <c r="AO634" s="9"/>
      <c r="AP634" s="9"/>
      <c r="AQ634" s="9"/>
      <c r="AR634" s="9"/>
      <c r="AS634" s="9"/>
      <c r="AT634" s="9"/>
      <c r="AU634" s="9"/>
      <c r="AV634" s="9"/>
      <c r="AW634" s="9"/>
      <c r="AX634" s="9"/>
      <c r="AY634" s="9"/>
    </row>
    <row r="635" spans="1:51" ht="12" customHeight="1">
      <c r="A635" s="9"/>
      <c r="B635" s="9"/>
      <c r="C635" s="9"/>
      <c r="D635" s="9"/>
      <c r="E635" s="9"/>
      <c r="F635" s="9"/>
      <c r="G635" s="70"/>
      <c r="H635" s="71"/>
      <c r="I635" s="9"/>
      <c r="J635" s="9"/>
      <c r="K635" s="9"/>
      <c r="L635" s="71"/>
      <c r="M635" s="71"/>
      <c r="N635" s="9"/>
      <c r="O635" s="9"/>
      <c r="P635" s="71"/>
      <c r="Q635" s="71"/>
      <c r="R635" s="9"/>
      <c r="S635" s="72"/>
      <c r="T635" s="72"/>
      <c r="U635" s="72"/>
      <c r="V635" s="9"/>
      <c r="W635" s="9"/>
      <c r="X635" s="9"/>
      <c r="Y635" s="72"/>
      <c r="Z635" s="72"/>
      <c r="AA635" s="9"/>
      <c r="AB635" s="72"/>
      <c r="AC635" s="72"/>
      <c r="AD635" s="72"/>
      <c r="AE635" s="9"/>
      <c r="AF635" s="9"/>
      <c r="AH635" s="9"/>
      <c r="AI635" s="9"/>
      <c r="AJ635" s="9"/>
      <c r="AK635" s="9"/>
      <c r="AL635" s="9"/>
      <c r="AM635" s="9"/>
      <c r="AN635" s="9"/>
      <c r="AO635" s="9"/>
      <c r="AP635" s="9"/>
      <c r="AQ635" s="9"/>
      <c r="AR635" s="9"/>
      <c r="AS635" s="9"/>
      <c r="AT635" s="9"/>
      <c r="AU635" s="9"/>
      <c r="AV635" s="9"/>
      <c r="AW635" s="9"/>
      <c r="AX635" s="9"/>
      <c r="AY635" s="9"/>
    </row>
    <row r="636" spans="1:51" ht="12" customHeight="1">
      <c r="A636" s="9"/>
      <c r="B636" s="9"/>
      <c r="C636" s="9"/>
      <c r="D636" s="9"/>
      <c r="E636" s="9"/>
      <c r="F636" s="9"/>
      <c r="G636" s="70"/>
      <c r="H636" s="71"/>
      <c r="I636" s="9"/>
      <c r="J636" s="9"/>
      <c r="K636" s="9"/>
      <c r="L636" s="71"/>
      <c r="M636" s="71"/>
      <c r="N636" s="9"/>
      <c r="O636" s="9"/>
      <c r="P636" s="71"/>
      <c r="Q636" s="71"/>
      <c r="R636" s="9"/>
      <c r="S636" s="72"/>
      <c r="T636" s="72"/>
      <c r="U636" s="72"/>
      <c r="V636" s="9"/>
      <c r="W636" s="9"/>
      <c r="X636" s="9"/>
      <c r="Y636" s="72"/>
      <c r="Z636" s="72"/>
      <c r="AA636" s="9"/>
      <c r="AB636" s="72"/>
      <c r="AC636" s="72"/>
      <c r="AD636" s="72"/>
      <c r="AE636" s="9"/>
      <c r="AF636" s="9"/>
      <c r="AH636" s="9"/>
      <c r="AI636" s="9"/>
      <c r="AJ636" s="9"/>
      <c r="AK636" s="9"/>
      <c r="AL636" s="9"/>
      <c r="AM636" s="9"/>
      <c r="AN636" s="9"/>
      <c r="AO636" s="9"/>
      <c r="AP636" s="9"/>
      <c r="AQ636" s="9"/>
      <c r="AR636" s="9"/>
      <c r="AS636" s="9"/>
      <c r="AT636" s="9"/>
      <c r="AU636" s="9"/>
      <c r="AV636" s="9"/>
      <c r="AW636" s="9"/>
      <c r="AX636" s="9"/>
      <c r="AY636" s="9"/>
    </row>
    <row r="637" spans="1:51" ht="12" customHeight="1">
      <c r="A637" s="9"/>
      <c r="B637" s="9"/>
      <c r="C637" s="9"/>
      <c r="D637" s="9"/>
      <c r="E637" s="9"/>
      <c r="F637" s="9"/>
      <c r="G637" s="70"/>
      <c r="H637" s="71"/>
      <c r="I637" s="9"/>
      <c r="J637" s="9"/>
      <c r="K637" s="9"/>
      <c r="L637" s="71"/>
      <c r="M637" s="71"/>
      <c r="N637" s="9"/>
      <c r="O637" s="9"/>
      <c r="P637" s="71"/>
      <c r="Q637" s="71"/>
      <c r="R637" s="9"/>
      <c r="S637" s="72"/>
      <c r="T637" s="72"/>
      <c r="U637" s="72"/>
      <c r="V637" s="9"/>
      <c r="W637" s="9"/>
      <c r="X637" s="9"/>
      <c r="Y637" s="72"/>
      <c r="Z637" s="72"/>
      <c r="AA637" s="9"/>
      <c r="AB637" s="72"/>
      <c r="AC637" s="72"/>
      <c r="AD637" s="72"/>
      <c r="AE637" s="9"/>
      <c r="AF637" s="9"/>
      <c r="AH637" s="9"/>
      <c r="AI637" s="9"/>
      <c r="AJ637" s="9"/>
      <c r="AK637" s="9"/>
      <c r="AL637" s="9"/>
      <c r="AM637" s="9"/>
      <c r="AN637" s="9"/>
      <c r="AO637" s="9"/>
      <c r="AP637" s="9"/>
      <c r="AQ637" s="9"/>
      <c r="AR637" s="9"/>
      <c r="AS637" s="9"/>
      <c r="AT637" s="9"/>
      <c r="AU637" s="9"/>
      <c r="AV637" s="9"/>
      <c r="AW637" s="9"/>
      <c r="AX637" s="9"/>
      <c r="AY637" s="9"/>
    </row>
    <row r="638" spans="1:51" ht="12" customHeight="1">
      <c r="A638" s="9"/>
      <c r="B638" s="9"/>
      <c r="C638" s="9"/>
      <c r="D638" s="9"/>
      <c r="E638" s="9"/>
      <c r="F638" s="9"/>
      <c r="G638" s="70"/>
      <c r="H638" s="71"/>
      <c r="I638" s="9"/>
      <c r="J638" s="9"/>
      <c r="K638" s="9"/>
      <c r="L638" s="71"/>
      <c r="M638" s="71"/>
      <c r="N638" s="9"/>
      <c r="O638" s="9"/>
      <c r="P638" s="71"/>
      <c r="Q638" s="71"/>
      <c r="R638" s="9"/>
      <c r="S638" s="72"/>
      <c r="T638" s="72"/>
      <c r="U638" s="72"/>
      <c r="V638" s="9"/>
      <c r="W638" s="9"/>
      <c r="X638" s="9"/>
      <c r="Y638" s="72"/>
      <c r="Z638" s="72"/>
      <c r="AA638" s="9"/>
      <c r="AB638" s="72"/>
      <c r="AC638" s="72"/>
      <c r="AD638" s="72"/>
      <c r="AE638" s="9"/>
      <c r="AF638" s="9"/>
      <c r="AH638" s="9"/>
      <c r="AI638" s="9"/>
      <c r="AJ638" s="9"/>
      <c r="AK638" s="9"/>
      <c r="AL638" s="9"/>
      <c r="AM638" s="9"/>
      <c r="AN638" s="9"/>
      <c r="AO638" s="9"/>
      <c r="AP638" s="9"/>
      <c r="AQ638" s="9"/>
      <c r="AR638" s="9"/>
      <c r="AS638" s="9"/>
      <c r="AT638" s="9"/>
      <c r="AU638" s="9"/>
      <c r="AV638" s="9"/>
      <c r="AW638" s="9"/>
      <c r="AX638" s="9"/>
      <c r="AY638" s="9"/>
    </row>
    <row r="639" spans="1:51" ht="12" customHeight="1">
      <c r="A639" s="9"/>
      <c r="B639" s="9"/>
      <c r="C639" s="9"/>
      <c r="D639" s="9"/>
      <c r="E639" s="9"/>
      <c r="F639" s="9"/>
      <c r="G639" s="70"/>
      <c r="H639" s="71"/>
      <c r="I639" s="9"/>
      <c r="J639" s="9"/>
      <c r="K639" s="9"/>
      <c r="L639" s="71"/>
      <c r="M639" s="71"/>
      <c r="N639" s="9"/>
      <c r="O639" s="9"/>
      <c r="P639" s="71"/>
      <c r="Q639" s="71"/>
      <c r="R639" s="9"/>
      <c r="S639" s="72"/>
      <c r="T639" s="72"/>
      <c r="U639" s="72"/>
      <c r="V639" s="9"/>
      <c r="W639" s="9"/>
      <c r="X639" s="9"/>
      <c r="Y639" s="72"/>
      <c r="Z639" s="72"/>
      <c r="AA639" s="9"/>
      <c r="AB639" s="72"/>
      <c r="AC639" s="72"/>
      <c r="AD639" s="72"/>
      <c r="AE639" s="9"/>
      <c r="AF639" s="9"/>
      <c r="AH639" s="9"/>
      <c r="AI639" s="9"/>
      <c r="AJ639" s="9"/>
      <c r="AK639" s="9"/>
      <c r="AL639" s="9"/>
      <c r="AM639" s="9"/>
      <c r="AN639" s="9"/>
      <c r="AO639" s="9"/>
      <c r="AP639" s="9"/>
      <c r="AQ639" s="9"/>
      <c r="AR639" s="9"/>
      <c r="AS639" s="9"/>
      <c r="AT639" s="9"/>
      <c r="AU639" s="9"/>
      <c r="AV639" s="9"/>
      <c r="AW639" s="9"/>
      <c r="AX639" s="9"/>
      <c r="AY639" s="9"/>
    </row>
    <row r="640" spans="1:51" ht="12" customHeight="1">
      <c r="A640" s="9"/>
      <c r="B640" s="9"/>
      <c r="C640" s="9"/>
      <c r="D640" s="9"/>
      <c r="E640" s="9"/>
      <c r="F640" s="9"/>
      <c r="G640" s="70"/>
      <c r="H640" s="71"/>
      <c r="I640" s="9"/>
      <c r="J640" s="9"/>
      <c r="K640" s="9"/>
      <c r="L640" s="71"/>
      <c r="M640" s="71"/>
      <c r="N640" s="9"/>
      <c r="O640" s="9"/>
      <c r="P640" s="71"/>
      <c r="Q640" s="71"/>
      <c r="R640" s="9"/>
      <c r="S640" s="72"/>
      <c r="T640" s="72"/>
      <c r="U640" s="72"/>
      <c r="V640" s="9"/>
      <c r="W640" s="9"/>
      <c r="X640" s="9"/>
      <c r="Y640" s="72"/>
      <c r="Z640" s="72"/>
      <c r="AA640" s="9"/>
      <c r="AB640" s="72"/>
      <c r="AC640" s="72"/>
      <c r="AD640" s="72"/>
      <c r="AE640" s="9"/>
      <c r="AF640" s="9"/>
      <c r="AH640" s="9"/>
      <c r="AI640" s="9"/>
      <c r="AJ640" s="9"/>
      <c r="AK640" s="9"/>
      <c r="AL640" s="9"/>
      <c r="AM640" s="9"/>
      <c r="AN640" s="9"/>
      <c r="AO640" s="9"/>
      <c r="AP640" s="9"/>
      <c r="AQ640" s="9"/>
      <c r="AR640" s="9"/>
      <c r="AS640" s="9"/>
      <c r="AT640" s="9"/>
      <c r="AU640" s="9"/>
      <c r="AV640" s="9"/>
      <c r="AW640" s="9"/>
      <c r="AX640" s="9"/>
      <c r="AY640" s="9"/>
    </row>
    <row r="641" spans="1:51" ht="12" customHeight="1">
      <c r="A641" s="9"/>
      <c r="B641" s="9"/>
      <c r="C641" s="9"/>
      <c r="D641" s="9"/>
      <c r="E641" s="9"/>
      <c r="F641" s="9"/>
      <c r="G641" s="70"/>
      <c r="H641" s="71"/>
      <c r="I641" s="9"/>
      <c r="J641" s="9"/>
      <c r="K641" s="9"/>
      <c r="L641" s="71"/>
      <c r="M641" s="71"/>
      <c r="N641" s="9"/>
      <c r="O641" s="9"/>
      <c r="P641" s="71"/>
      <c r="Q641" s="71"/>
      <c r="R641" s="9"/>
      <c r="S641" s="72"/>
      <c r="T641" s="72"/>
      <c r="U641" s="72"/>
      <c r="V641" s="9"/>
      <c r="W641" s="9"/>
      <c r="X641" s="9"/>
      <c r="Y641" s="72"/>
      <c r="Z641" s="72"/>
      <c r="AA641" s="9"/>
      <c r="AB641" s="72"/>
      <c r="AC641" s="72"/>
      <c r="AD641" s="72"/>
      <c r="AE641" s="9"/>
      <c r="AF641" s="9"/>
      <c r="AH641" s="9"/>
      <c r="AI641" s="9"/>
      <c r="AJ641" s="9"/>
      <c r="AK641" s="9"/>
      <c r="AL641" s="9"/>
      <c r="AM641" s="9"/>
      <c r="AN641" s="9"/>
      <c r="AO641" s="9"/>
      <c r="AP641" s="9"/>
      <c r="AQ641" s="9"/>
      <c r="AR641" s="9"/>
      <c r="AS641" s="9"/>
      <c r="AT641" s="9"/>
      <c r="AU641" s="9"/>
      <c r="AV641" s="9"/>
      <c r="AW641" s="9"/>
      <c r="AX641" s="9"/>
      <c r="AY641" s="9"/>
    </row>
    <row r="642" spans="1:51" ht="12" customHeight="1">
      <c r="A642" s="9"/>
      <c r="B642" s="9"/>
      <c r="C642" s="9"/>
      <c r="D642" s="9"/>
      <c r="E642" s="9"/>
      <c r="F642" s="9"/>
      <c r="G642" s="70"/>
      <c r="H642" s="71"/>
      <c r="I642" s="9"/>
      <c r="J642" s="9"/>
      <c r="K642" s="9"/>
      <c r="L642" s="71"/>
      <c r="M642" s="71"/>
      <c r="N642" s="9"/>
      <c r="O642" s="9"/>
      <c r="P642" s="71"/>
      <c r="Q642" s="71"/>
      <c r="R642" s="9"/>
      <c r="S642" s="72"/>
      <c r="T642" s="72"/>
      <c r="U642" s="72"/>
      <c r="V642" s="9"/>
      <c r="W642" s="9"/>
      <c r="X642" s="9"/>
      <c r="Y642" s="72"/>
      <c r="Z642" s="72"/>
      <c r="AA642" s="9"/>
      <c r="AB642" s="72"/>
      <c r="AC642" s="72"/>
      <c r="AD642" s="72"/>
      <c r="AE642" s="9"/>
      <c r="AF642" s="9"/>
      <c r="AH642" s="9"/>
      <c r="AI642" s="9"/>
      <c r="AJ642" s="9"/>
      <c r="AK642" s="9"/>
      <c r="AL642" s="9"/>
      <c r="AM642" s="9"/>
      <c r="AN642" s="9"/>
      <c r="AO642" s="9"/>
      <c r="AP642" s="9"/>
      <c r="AQ642" s="9"/>
      <c r="AR642" s="9"/>
      <c r="AS642" s="9"/>
      <c r="AT642" s="9"/>
      <c r="AU642" s="9"/>
      <c r="AV642" s="9"/>
      <c r="AW642" s="9"/>
      <c r="AX642" s="9"/>
      <c r="AY642" s="9"/>
    </row>
    <row r="643" spans="1:51" ht="12" customHeight="1">
      <c r="A643" s="9"/>
      <c r="B643" s="9"/>
      <c r="C643" s="9"/>
      <c r="D643" s="9"/>
      <c r="E643" s="9"/>
      <c r="F643" s="9"/>
      <c r="G643" s="70"/>
      <c r="H643" s="71"/>
      <c r="I643" s="9"/>
      <c r="J643" s="9"/>
      <c r="K643" s="9"/>
      <c r="L643" s="71"/>
      <c r="M643" s="71"/>
      <c r="N643" s="9"/>
      <c r="O643" s="9"/>
      <c r="P643" s="71"/>
      <c r="Q643" s="71"/>
      <c r="R643" s="9"/>
      <c r="S643" s="72"/>
      <c r="T643" s="72"/>
      <c r="U643" s="72"/>
      <c r="V643" s="9"/>
      <c r="W643" s="9"/>
      <c r="X643" s="9"/>
      <c r="Y643" s="72"/>
      <c r="Z643" s="72"/>
      <c r="AA643" s="9"/>
      <c r="AB643" s="72"/>
      <c r="AC643" s="72"/>
      <c r="AD643" s="72"/>
      <c r="AE643" s="9"/>
      <c r="AF643" s="9"/>
      <c r="AH643" s="9"/>
      <c r="AI643" s="9"/>
      <c r="AJ643" s="9"/>
      <c r="AK643" s="9"/>
      <c r="AL643" s="9"/>
      <c r="AM643" s="9"/>
      <c r="AN643" s="9"/>
      <c r="AO643" s="9"/>
      <c r="AP643" s="9"/>
      <c r="AQ643" s="9"/>
      <c r="AR643" s="9"/>
      <c r="AS643" s="9"/>
      <c r="AT643" s="9"/>
      <c r="AU643" s="9"/>
      <c r="AV643" s="9"/>
      <c r="AW643" s="9"/>
      <c r="AX643" s="9"/>
      <c r="AY643" s="9"/>
    </row>
    <row r="644" spans="1:51" ht="12" customHeight="1">
      <c r="A644" s="9"/>
      <c r="B644" s="9"/>
      <c r="C644" s="9"/>
      <c r="D644" s="9"/>
      <c r="E644" s="9"/>
      <c r="F644" s="9"/>
      <c r="G644" s="70"/>
      <c r="H644" s="71"/>
      <c r="I644" s="9"/>
      <c r="J644" s="9"/>
      <c r="K644" s="9"/>
      <c r="L644" s="71"/>
      <c r="M644" s="71"/>
      <c r="N644" s="9"/>
      <c r="O644" s="9"/>
      <c r="P644" s="71"/>
      <c r="Q644" s="71"/>
      <c r="R644" s="9"/>
      <c r="S644" s="72"/>
      <c r="T644" s="72"/>
      <c r="U644" s="72"/>
      <c r="V644" s="9"/>
      <c r="W644" s="9"/>
      <c r="X644" s="9"/>
      <c r="Y644" s="72"/>
      <c r="Z644" s="72"/>
      <c r="AA644" s="9"/>
      <c r="AB644" s="72"/>
      <c r="AC644" s="72"/>
      <c r="AD644" s="72"/>
      <c r="AE644" s="9"/>
      <c r="AF644" s="9"/>
      <c r="AH644" s="9"/>
      <c r="AI644" s="9"/>
      <c r="AJ644" s="9"/>
      <c r="AK644" s="9"/>
      <c r="AL644" s="9"/>
      <c r="AM644" s="9"/>
      <c r="AN644" s="9"/>
      <c r="AO644" s="9"/>
      <c r="AP644" s="9"/>
      <c r="AQ644" s="9"/>
      <c r="AR644" s="9"/>
      <c r="AS644" s="9"/>
      <c r="AT644" s="9"/>
      <c r="AU644" s="9"/>
      <c r="AV644" s="9"/>
      <c r="AW644" s="9"/>
      <c r="AX644" s="9"/>
      <c r="AY644" s="9"/>
    </row>
    <row r="645" spans="1:51" ht="12" customHeight="1">
      <c r="A645" s="9"/>
      <c r="B645" s="9"/>
      <c r="C645" s="9"/>
      <c r="D645" s="9"/>
      <c r="E645" s="9"/>
      <c r="F645" s="9"/>
      <c r="G645" s="70"/>
      <c r="H645" s="71"/>
      <c r="I645" s="9"/>
      <c r="J645" s="9"/>
      <c r="K645" s="9"/>
      <c r="L645" s="71"/>
      <c r="M645" s="71"/>
      <c r="N645" s="9"/>
      <c r="O645" s="9"/>
      <c r="P645" s="71"/>
      <c r="Q645" s="71"/>
      <c r="R645" s="9"/>
      <c r="S645" s="72"/>
      <c r="T645" s="72"/>
      <c r="U645" s="72"/>
      <c r="V645" s="9"/>
      <c r="W645" s="9"/>
      <c r="X645" s="9"/>
      <c r="Y645" s="72"/>
      <c r="Z645" s="72"/>
      <c r="AA645" s="9"/>
      <c r="AB645" s="72"/>
      <c r="AC645" s="72"/>
      <c r="AD645" s="72"/>
      <c r="AE645" s="9"/>
      <c r="AF645" s="9"/>
      <c r="AH645" s="9"/>
      <c r="AI645" s="9"/>
      <c r="AJ645" s="9"/>
      <c r="AK645" s="9"/>
      <c r="AL645" s="9"/>
      <c r="AM645" s="9"/>
      <c r="AN645" s="9"/>
      <c r="AO645" s="9"/>
      <c r="AP645" s="9"/>
      <c r="AQ645" s="9"/>
      <c r="AR645" s="9"/>
      <c r="AS645" s="9"/>
      <c r="AT645" s="9"/>
      <c r="AU645" s="9"/>
      <c r="AV645" s="9"/>
      <c r="AW645" s="9"/>
      <c r="AX645" s="9"/>
      <c r="AY645" s="9"/>
    </row>
    <row r="646" spans="1:51" ht="12" customHeight="1">
      <c r="A646" s="9"/>
      <c r="B646" s="9"/>
      <c r="C646" s="9"/>
      <c r="D646" s="9"/>
      <c r="E646" s="9"/>
      <c r="F646" s="9"/>
      <c r="G646" s="70"/>
      <c r="H646" s="71"/>
      <c r="I646" s="9"/>
      <c r="J646" s="9"/>
      <c r="K646" s="9"/>
      <c r="L646" s="71"/>
      <c r="M646" s="71"/>
      <c r="N646" s="9"/>
      <c r="O646" s="9"/>
      <c r="P646" s="71"/>
      <c r="Q646" s="71"/>
      <c r="R646" s="9"/>
      <c r="S646" s="72"/>
      <c r="T646" s="72"/>
      <c r="U646" s="72"/>
      <c r="V646" s="9"/>
      <c r="W646" s="9"/>
      <c r="X646" s="9"/>
      <c r="Y646" s="72"/>
      <c r="Z646" s="72"/>
      <c r="AA646" s="9"/>
      <c r="AB646" s="72"/>
      <c r="AC646" s="72"/>
      <c r="AD646" s="72"/>
      <c r="AE646" s="9"/>
      <c r="AF646" s="9"/>
      <c r="AH646" s="9"/>
      <c r="AI646" s="9"/>
      <c r="AJ646" s="9"/>
      <c r="AK646" s="9"/>
      <c r="AL646" s="9"/>
      <c r="AM646" s="9"/>
      <c r="AN646" s="9"/>
      <c r="AO646" s="9"/>
      <c r="AP646" s="9"/>
      <c r="AQ646" s="9"/>
      <c r="AR646" s="9"/>
      <c r="AS646" s="9"/>
      <c r="AT646" s="9"/>
      <c r="AU646" s="9"/>
      <c r="AV646" s="9"/>
      <c r="AW646" s="9"/>
      <c r="AX646" s="9"/>
      <c r="AY646" s="9"/>
    </row>
    <row r="647" spans="1:51" ht="12" customHeight="1">
      <c r="A647" s="9"/>
      <c r="B647" s="9"/>
      <c r="C647" s="9"/>
      <c r="D647" s="9"/>
      <c r="E647" s="9"/>
      <c r="F647" s="9"/>
      <c r="G647" s="70"/>
      <c r="H647" s="71"/>
      <c r="I647" s="9"/>
      <c r="J647" s="9"/>
      <c r="K647" s="9"/>
      <c r="L647" s="71"/>
      <c r="M647" s="71"/>
      <c r="N647" s="9"/>
      <c r="O647" s="9"/>
      <c r="P647" s="71"/>
      <c r="Q647" s="71"/>
      <c r="R647" s="9"/>
      <c r="S647" s="72"/>
      <c r="T647" s="72"/>
      <c r="U647" s="72"/>
      <c r="V647" s="9"/>
      <c r="W647" s="9"/>
      <c r="X647" s="9"/>
      <c r="Y647" s="72"/>
      <c r="Z647" s="72"/>
      <c r="AA647" s="9"/>
      <c r="AB647" s="72"/>
      <c r="AC647" s="72"/>
      <c r="AD647" s="72"/>
      <c r="AE647" s="9"/>
      <c r="AF647" s="9"/>
      <c r="AH647" s="9"/>
      <c r="AI647" s="9"/>
      <c r="AJ647" s="9"/>
      <c r="AK647" s="9"/>
      <c r="AL647" s="9"/>
      <c r="AM647" s="9"/>
      <c r="AN647" s="9"/>
      <c r="AO647" s="9"/>
      <c r="AP647" s="9"/>
      <c r="AQ647" s="9"/>
      <c r="AR647" s="9"/>
      <c r="AS647" s="9"/>
      <c r="AT647" s="9"/>
      <c r="AU647" s="9"/>
      <c r="AV647" s="9"/>
      <c r="AW647" s="9"/>
      <c r="AX647" s="9"/>
      <c r="AY647" s="9"/>
    </row>
    <row r="648" spans="1:51" ht="12" customHeight="1">
      <c r="A648" s="9"/>
      <c r="B648" s="9"/>
      <c r="C648" s="9"/>
      <c r="D648" s="9"/>
      <c r="E648" s="9"/>
      <c r="F648" s="9"/>
      <c r="G648" s="70"/>
      <c r="H648" s="71"/>
      <c r="I648" s="9"/>
      <c r="J648" s="9"/>
      <c r="K648" s="9"/>
      <c r="L648" s="71"/>
      <c r="M648" s="71"/>
      <c r="N648" s="9"/>
      <c r="O648" s="9"/>
      <c r="P648" s="71"/>
      <c r="Q648" s="71"/>
      <c r="R648" s="9"/>
      <c r="S648" s="72"/>
      <c r="T648" s="72"/>
      <c r="U648" s="72"/>
      <c r="V648" s="9"/>
      <c r="W648" s="9"/>
      <c r="X648" s="9"/>
      <c r="Y648" s="72"/>
      <c r="Z648" s="72"/>
      <c r="AA648" s="9"/>
      <c r="AB648" s="72"/>
      <c r="AC648" s="72"/>
      <c r="AD648" s="72"/>
      <c r="AE648" s="9"/>
      <c r="AF648" s="9"/>
      <c r="AH648" s="9"/>
      <c r="AI648" s="9"/>
      <c r="AJ648" s="9"/>
      <c r="AK648" s="9"/>
      <c r="AL648" s="9"/>
      <c r="AM648" s="9"/>
      <c r="AN648" s="9"/>
      <c r="AO648" s="9"/>
      <c r="AP648" s="9"/>
      <c r="AQ648" s="9"/>
      <c r="AR648" s="9"/>
      <c r="AS648" s="9"/>
      <c r="AT648" s="9"/>
      <c r="AU648" s="9"/>
      <c r="AV648" s="9"/>
      <c r="AW648" s="9"/>
      <c r="AX648" s="9"/>
      <c r="AY648" s="9"/>
    </row>
    <row r="649" spans="1:51" ht="12" customHeight="1">
      <c r="A649" s="9"/>
      <c r="B649" s="9"/>
      <c r="C649" s="9"/>
      <c r="D649" s="9"/>
      <c r="E649" s="9"/>
      <c r="F649" s="9"/>
      <c r="G649" s="70"/>
      <c r="H649" s="71"/>
      <c r="I649" s="9"/>
      <c r="J649" s="9"/>
      <c r="K649" s="9"/>
      <c r="L649" s="71"/>
      <c r="M649" s="71"/>
      <c r="N649" s="9"/>
      <c r="O649" s="9"/>
      <c r="P649" s="71"/>
      <c r="Q649" s="71"/>
      <c r="R649" s="9"/>
      <c r="S649" s="72"/>
      <c r="T649" s="72"/>
      <c r="U649" s="72"/>
      <c r="V649" s="9"/>
      <c r="W649" s="9"/>
      <c r="X649" s="9"/>
      <c r="Y649" s="72"/>
      <c r="Z649" s="72"/>
      <c r="AA649" s="9"/>
      <c r="AB649" s="72"/>
      <c r="AC649" s="72"/>
      <c r="AD649" s="72"/>
      <c r="AE649" s="9"/>
      <c r="AF649" s="9"/>
      <c r="AH649" s="9"/>
      <c r="AI649" s="9"/>
      <c r="AJ649" s="9"/>
      <c r="AK649" s="9"/>
      <c r="AL649" s="9"/>
      <c r="AM649" s="9"/>
      <c r="AN649" s="9"/>
      <c r="AO649" s="9"/>
      <c r="AP649" s="9"/>
      <c r="AQ649" s="9"/>
      <c r="AR649" s="9"/>
      <c r="AS649" s="9"/>
      <c r="AT649" s="9"/>
      <c r="AU649" s="9"/>
      <c r="AV649" s="9"/>
      <c r="AW649" s="9"/>
      <c r="AX649" s="9"/>
      <c r="AY649" s="9"/>
    </row>
    <row r="650" spans="1:51" ht="12" customHeight="1">
      <c r="A650" s="9"/>
      <c r="B650" s="9"/>
      <c r="C650" s="9"/>
      <c r="D650" s="9"/>
      <c r="E650" s="9"/>
      <c r="F650" s="9"/>
      <c r="G650" s="70"/>
      <c r="H650" s="71"/>
      <c r="I650" s="9"/>
      <c r="J650" s="9"/>
      <c r="K650" s="9"/>
      <c r="L650" s="71"/>
      <c r="M650" s="71"/>
      <c r="N650" s="9"/>
      <c r="O650" s="9"/>
      <c r="P650" s="71"/>
      <c r="Q650" s="71"/>
      <c r="R650" s="9"/>
      <c r="S650" s="72"/>
      <c r="T650" s="72"/>
      <c r="U650" s="72"/>
      <c r="V650" s="9"/>
      <c r="W650" s="9"/>
      <c r="X650" s="9"/>
      <c r="Y650" s="72"/>
      <c r="Z650" s="72"/>
      <c r="AA650" s="9"/>
      <c r="AB650" s="72"/>
      <c r="AC650" s="72"/>
      <c r="AD650" s="72"/>
      <c r="AE650" s="9"/>
      <c r="AF650" s="9"/>
      <c r="AH650" s="9"/>
      <c r="AI650" s="9"/>
      <c r="AJ650" s="9"/>
      <c r="AK650" s="9"/>
      <c r="AL650" s="9"/>
      <c r="AM650" s="9"/>
      <c r="AN650" s="9"/>
      <c r="AO650" s="9"/>
      <c r="AP650" s="9"/>
      <c r="AQ650" s="9"/>
      <c r="AR650" s="9"/>
      <c r="AS650" s="9"/>
      <c r="AT650" s="9"/>
      <c r="AU650" s="9"/>
      <c r="AV650" s="9"/>
      <c r="AW650" s="9"/>
      <c r="AX650" s="9"/>
      <c r="AY650" s="9"/>
    </row>
    <row r="651" spans="1:51" ht="12" customHeight="1">
      <c r="A651" s="9"/>
      <c r="B651" s="9"/>
      <c r="C651" s="9"/>
      <c r="D651" s="9"/>
      <c r="E651" s="9"/>
      <c r="F651" s="9"/>
      <c r="G651" s="70"/>
      <c r="H651" s="71"/>
      <c r="I651" s="9"/>
      <c r="J651" s="9"/>
      <c r="K651" s="9"/>
      <c r="L651" s="71"/>
      <c r="M651" s="71"/>
      <c r="N651" s="9"/>
      <c r="O651" s="9"/>
      <c r="P651" s="71"/>
      <c r="Q651" s="71"/>
      <c r="R651" s="9"/>
      <c r="S651" s="72"/>
      <c r="T651" s="72"/>
      <c r="U651" s="72"/>
      <c r="V651" s="9"/>
      <c r="W651" s="9"/>
      <c r="X651" s="9"/>
      <c r="Y651" s="72"/>
      <c r="Z651" s="72"/>
      <c r="AA651" s="9"/>
      <c r="AB651" s="72"/>
      <c r="AC651" s="72"/>
      <c r="AD651" s="72"/>
      <c r="AE651" s="9"/>
      <c r="AF651" s="9"/>
      <c r="AH651" s="9"/>
      <c r="AI651" s="9"/>
      <c r="AJ651" s="9"/>
      <c r="AK651" s="9"/>
      <c r="AL651" s="9"/>
      <c r="AM651" s="9"/>
      <c r="AN651" s="9"/>
      <c r="AO651" s="9"/>
      <c r="AP651" s="9"/>
      <c r="AQ651" s="9"/>
      <c r="AR651" s="9"/>
      <c r="AS651" s="9"/>
      <c r="AT651" s="9"/>
      <c r="AU651" s="9"/>
      <c r="AV651" s="9"/>
      <c r="AW651" s="9"/>
      <c r="AX651" s="9"/>
      <c r="AY651" s="9"/>
    </row>
    <row r="652" spans="1:51" ht="12" customHeight="1">
      <c r="A652" s="9"/>
      <c r="B652" s="9"/>
      <c r="C652" s="9"/>
      <c r="D652" s="9"/>
      <c r="E652" s="9"/>
      <c r="F652" s="9"/>
      <c r="G652" s="70"/>
      <c r="H652" s="71"/>
      <c r="I652" s="9"/>
      <c r="J652" s="9"/>
      <c r="K652" s="9"/>
      <c r="L652" s="71"/>
      <c r="M652" s="71"/>
      <c r="N652" s="9"/>
      <c r="O652" s="9"/>
      <c r="P652" s="71"/>
      <c r="Q652" s="71"/>
      <c r="R652" s="9"/>
      <c r="S652" s="72"/>
      <c r="T652" s="72"/>
      <c r="U652" s="72"/>
      <c r="V652" s="9"/>
      <c r="W652" s="9"/>
      <c r="X652" s="9"/>
      <c r="Y652" s="72"/>
      <c r="Z652" s="72"/>
      <c r="AA652" s="9"/>
      <c r="AB652" s="72"/>
      <c r="AC652" s="72"/>
      <c r="AD652" s="72"/>
      <c r="AE652" s="9"/>
      <c r="AF652" s="9"/>
      <c r="AH652" s="9"/>
      <c r="AI652" s="9"/>
      <c r="AJ652" s="9"/>
      <c r="AK652" s="9"/>
      <c r="AL652" s="9"/>
      <c r="AM652" s="9"/>
      <c r="AN652" s="9"/>
      <c r="AO652" s="9"/>
      <c r="AP652" s="9"/>
      <c r="AQ652" s="9"/>
      <c r="AR652" s="9"/>
      <c r="AS652" s="9"/>
      <c r="AT652" s="9"/>
      <c r="AU652" s="9"/>
      <c r="AV652" s="9"/>
      <c r="AW652" s="9"/>
      <c r="AX652" s="9"/>
      <c r="AY652" s="9"/>
    </row>
    <row r="653" spans="1:51" ht="12" customHeight="1">
      <c r="A653" s="9"/>
      <c r="B653" s="9"/>
      <c r="C653" s="9"/>
      <c r="D653" s="9"/>
      <c r="E653" s="9"/>
      <c r="F653" s="9"/>
      <c r="G653" s="70"/>
      <c r="H653" s="71"/>
      <c r="I653" s="9"/>
      <c r="J653" s="9"/>
      <c r="K653" s="9"/>
      <c r="L653" s="71"/>
      <c r="M653" s="71"/>
      <c r="N653" s="9"/>
      <c r="O653" s="9"/>
      <c r="P653" s="71"/>
      <c r="Q653" s="71"/>
      <c r="R653" s="9"/>
      <c r="S653" s="72"/>
      <c r="T653" s="72"/>
      <c r="U653" s="72"/>
      <c r="V653" s="9"/>
      <c r="W653" s="9"/>
      <c r="X653" s="9"/>
      <c r="Y653" s="72"/>
      <c r="Z653" s="72"/>
      <c r="AA653" s="9"/>
      <c r="AB653" s="72"/>
      <c r="AC653" s="72"/>
      <c r="AD653" s="72"/>
      <c r="AE653" s="9"/>
      <c r="AF653" s="9"/>
      <c r="AH653" s="9"/>
      <c r="AI653" s="9"/>
      <c r="AJ653" s="9"/>
      <c r="AK653" s="9"/>
      <c r="AL653" s="9"/>
      <c r="AM653" s="9"/>
      <c r="AN653" s="9"/>
      <c r="AO653" s="9"/>
      <c r="AP653" s="9"/>
      <c r="AQ653" s="9"/>
      <c r="AR653" s="9"/>
      <c r="AS653" s="9"/>
      <c r="AT653" s="9"/>
      <c r="AU653" s="9"/>
      <c r="AV653" s="9"/>
      <c r="AW653" s="9"/>
      <c r="AX653" s="9"/>
      <c r="AY653" s="9"/>
    </row>
    <row r="654" spans="1:51" ht="12" customHeight="1">
      <c r="A654" s="9"/>
      <c r="B654" s="9"/>
      <c r="C654" s="9"/>
      <c r="D654" s="9"/>
      <c r="E654" s="9"/>
      <c r="F654" s="9"/>
      <c r="G654" s="70"/>
      <c r="H654" s="71"/>
      <c r="I654" s="9"/>
      <c r="J654" s="9"/>
      <c r="K654" s="9"/>
      <c r="L654" s="71"/>
      <c r="M654" s="71"/>
      <c r="N654" s="9"/>
      <c r="O654" s="9"/>
      <c r="P654" s="71"/>
      <c r="Q654" s="71"/>
      <c r="R654" s="9"/>
      <c r="S654" s="72"/>
      <c r="T654" s="72"/>
      <c r="U654" s="72"/>
      <c r="V654" s="9"/>
      <c r="W654" s="9"/>
      <c r="X654" s="9"/>
      <c r="Y654" s="72"/>
      <c r="Z654" s="72"/>
      <c r="AA654" s="9"/>
      <c r="AB654" s="72"/>
      <c r="AC654" s="72"/>
      <c r="AD654" s="72"/>
      <c r="AE654" s="9"/>
      <c r="AF654" s="9"/>
      <c r="AH654" s="9"/>
      <c r="AI654" s="9"/>
      <c r="AJ654" s="9"/>
      <c r="AK654" s="9"/>
      <c r="AL654" s="9"/>
      <c r="AM654" s="9"/>
      <c r="AN654" s="9"/>
      <c r="AO654" s="9"/>
      <c r="AP654" s="9"/>
      <c r="AQ654" s="9"/>
      <c r="AR654" s="9"/>
      <c r="AS654" s="9"/>
      <c r="AT654" s="9"/>
      <c r="AU654" s="9"/>
      <c r="AV654" s="9"/>
      <c r="AW654" s="9"/>
      <c r="AX654" s="9"/>
      <c r="AY654" s="9"/>
    </row>
    <row r="655" spans="1:51" ht="12" customHeight="1">
      <c r="A655" s="9"/>
      <c r="B655" s="9"/>
      <c r="C655" s="9"/>
      <c r="D655" s="9"/>
      <c r="E655" s="9"/>
      <c r="F655" s="9"/>
      <c r="G655" s="70"/>
      <c r="H655" s="71"/>
      <c r="I655" s="9"/>
      <c r="J655" s="9"/>
      <c r="K655" s="9"/>
      <c r="L655" s="71"/>
      <c r="M655" s="71"/>
      <c r="N655" s="9"/>
      <c r="O655" s="9"/>
      <c r="P655" s="71"/>
      <c r="Q655" s="71"/>
      <c r="R655" s="9"/>
      <c r="S655" s="72"/>
      <c r="T655" s="72"/>
      <c r="U655" s="72"/>
      <c r="V655" s="9"/>
      <c r="W655" s="9"/>
      <c r="X655" s="9"/>
      <c r="Y655" s="72"/>
      <c r="Z655" s="72"/>
      <c r="AA655" s="9"/>
      <c r="AB655" s="72"/>
      <c r="AC655" s="72"/>
      <c r="AD655" s="72"/>
      <c r="AE655" s="9"/>
      <c r="AF655" s="9"/>
      <c r="AH655" s="9"/>
      <c r="AI655" s="9"/>
      <c r="AJ655" s="9"/>
      <c r="AK655" s="9"/>
      <c r="AL655" s="9"/>
      <c r="AM655" s="9"/>
      <c r="AN655" s="9"/>
      <c r="AO655" s="9"/>
      <c r="AP655" s="9"/>
      <c r="AQ655" s="9"/>
      <c r="AR655" s="9"/>
      <c r="AS655" s="9"/>
      <c r="AT655" s="9"/>
      <c r="AU655" s="9"/>
      <c r="AV655" s="9"/>
      <c r="AW655" s="9"/>
      <c r="AX655" s="9"/>
      <c r="AY655" s="9"/>
    </row>
    <row r="656" spans="1:51" ht="12" customHeight="1">
      <c r="A656" s="9"/>
      <c r="B656" s="9"/>
      <c r="C656" s="9"/>
      <c r="D656" s="9"/>
      <c r="E656" s="9"/>
      <c r="F656" s="9"/>
      <c r="G656" s="70"/>
      <c r="H656" s="71"/>
      <c r="I656" s="9"/>
      <c r="J656" s="9"/>
      <c r="K656" s="9"/>
      <c r="L656" s="71"/>
      <c r="M656" s="71"/>
      <c r="N656" s="9"/>
      <c r="O656" s="9"/>
      <c r="P656" s="71"/>
      <c r="Q656" s="71"/>
      <c r="R656" s="9"/>
      <c r="S656" s="72"/>
      <c r="T656" s="72"/>
      <c r="U656" s="72"/>
      <c r="V656" s="9"/>
      <c r="W656" s="9"/>
      <c r="X656" s="9"/>
      <c r="Y656" s="72"/>
      <c r="Z656" s="72"/>
      <c r="AA656" s="9"/>
      <c r="AB656" s="72"/>
      <c r="AC656" s="72"/>
      <c r="AD656" s="72"/>
      <c r="AE656" s="9"/>
      <c r="AF656" s="9"/>
      <c r="AH656" s="9"/>
      <c r="AI656" s="9"/>
      <c r="AJ656" s="9"/>
      <c r="AK656" s="9"/>
      <c r="AL656" s="9"/>
      <c r="AM656" s="9"/>
      <c r="AN656" s="9"/>
      <c r="AO656" s="9"/>
      <c r="AP656" s="9"/>
      <c r="AQ656" s="9"/>
      <c r="AR656" s="9"/>
      <c r="AS656" s="9"/>
      <c r="AT656" s="9"/>
      <c r="AU656" s="9"/>
      <c r="AV656" s="9"/>
      <c r="AW656" s="9"/>
      <c r="AX656" s="9"/>
      <c r="AY656" s="9"/>
    </row>
    <row r="657" spans="1:51" ht="12" customHeight="1">
      <c r="A657" s="9"/>
      <c r="B657" s="9"/>
      <c r="C657" s="9"/>
      <c r="D657" s="9"/>
      <c r="E657" s="9"/>
      <c r="F657" s="9"/>
      <c r="G657" s="70"/>
      <c r="H657" s="71"/>
      <c r="I657" s="9"/>
      <c r="J657" s="9"/>
      <c r="K657" s="9"/>
      <c r="L657" s="71"/>
      <c r="M657" s="71"/>
      <c r="N657" s="9"/>
      <c r="O657" s="9"/>
      <c r="P657" s="71"/>
      <c r="Q657" s="71"/>
      <c r="R657" s="9"/>
      <c r="S657" s="72"/>
      <c r="T657" s="72"/>
      <c r="U657" s="72"/>
      <c r="V657" s="9"/>
      <c r="W657" s="9"/>
      <c r="X657" s="9"/>
      <c r="Y657" s="72"/>
      <c r="Z657" s="72"/>
      <c r="AA657" s="9"/>
      <c r="AB657" s="72"/>
      <c r="AC657" s="72"/>
      <c r="AD657" s="72"/>
      <c r="AE657" s="9"/>
      <c r="AF657" s="9"/>
      <c r="AH657" s="9"/>
      <c r="AI657" s="9"/>
      <c r="AJ657" s="9"/>
      <c r="AK657" s="9"/>
      <c r="AL657" s="9"/>
      <c r="AM657" s="9"/>
      <c r="AN657" s="9"/>
      <c r="AO657" s="9"/>
      <c r="AP657" s="9"/>
      <c r="AQ657" s="9"/>
      <c r="AR657" s="9"/>
      <c r="AS657" s="9"/>
      <c r="AT657" s="9"/>
      <c r="AU657" s="9"/>
      <c r="AV657" s="9"/>
      <c r="AW657" s="9"/>
      <c r="AX657" s="9"/>
      <c r="AY657" s="9"/>
    </row>
    <row r="658" spans="1:51" ht="12" customHeight="1">
      <c r="A658" s="9"/>
      <c r="B658" s="9"/>
      <c r="C658" s="9"/>
      <c r="D658" s="9"/>
      <c r="E658" s="9"/>
      <c r="F658" s="9"/>
      <c r="G658" s="70"/>
      <c r="H658" s="71"/>
      <c r="I658" s="9"/>
      <c r="J658" s="9"/>
      <c r="K658" s="9"/>
      <c r="L658" s="71"/>
      <c r="M658" s="71"/>
      <c r="N658" s="9"/>
      <c r="O658" s="9"/>
      <c r="P658" s="71"/>
      <c r="Q658" s="71"/>
      <c r="R658" s="9"/>
      <c r="S658" s="72"/>
      <c r="T658" s="72"/>
      <c r="U658" s="72"/>
      <c r="V658" s="9"/>
      <c r="W658" s="9"/>
      <c r="X658" s="9"/>
      <c r="Y658" s="72"/>
      <c r="Z658" s="72"/>
      <c r="AA658" s="9"/>
      <c r="AB658" s="72"/>
      <c r="AC658" s="72"/>
      <c r="AD658" s="72"/>
      <c r="AE658" s="9"/>
      <c r="AF658" s="9"/>
      <c r="AH658" s="9"/>
      <c r="AI658" s="9"/>
      <c r="AJ658" s="9"/>
      <c r="AK658" s="9"/>
      <c r="AL658" s="9"/>
      <c r="AM658" s="9"/>
      <c r="AN658" s="9"/>
      <c r="AO658" s="9"/>
      <c r="AP658" s="9"/>
      <c r="AQ658" s="9"/>
      <c r="AR658" s="9"/>
      <c r="AS658" s="9"/>
      <c r="AT658" s="9"/>
      <c r="AU658" s="9"/>
      <c r="AV658" s="9"/>
      <c r="AW658" s="9"/>
      <c r="AX658" s="9"/>
      <c r="AY658" s="9"/>
    </row>
    <row r="659" spans="1:51" ht="12" customHeight="1">
      <c r="A659" s="9"/>
      <c r="B659" s="9"/>
      <c r="C659" s="9"/>
      <c r="D659" s="9"/>
      <c r="E659" s="9"/>
      <c r="F659" s="9"/>
      <c r="G659" s="70"/>
      <c r="H659" s="71"/>
      <c r="I659" s="9"/>
      <c r="J659" s="9"/>
      <c r="K659" s="9"/>
      <c r="L659" s="71"/>
      <c r="M659" s="71"/>
      <c r="N659" s="9"/>
      <c r="O659" s="9"/>
      <c r="P659" s="71"/>
      <c r="Q659" s="71"/>
      <c r="R659" s="9"/>
      <c r="S659" s="72"/>
      <c r="T659" s="72"/>
      <c r="U659" s="72"/>
      <c r="V659" s="9"/>
      <c r="W659" s="9"/>
      <c r="X659" s="9"/>
      <c r="Y659" s="72"/>
      <c r="Z659" s="72"/>
      <c r="AA659" s="9"/>
      <c r="AB659" s="72"/>
      <c r="AC659" s="72"/>
      <c r="AD659" s="72"/>
      <c r="AE659" s="9"/>
      <c r="AF659" s="9"/>
      <c r="AH659" s="9"/>
      <c r="AI659" s="9"/>
      <c r="AJ659" s="9"/>
      <c r="AK659" s="9"/>
      <c r="AL659" s="9"/>
      <c r="AM659" s="9"/>
      <c r="AN659" s="9"/>
      <c r="AO659" s="9"/>
      <c r="AP659" s="9"/>
      <c r="AQ659" s="9"/>
      <c r="AR659" s="9"/>
      <c r="AS659" s="9"/>
      <c r="AT659" s="9"/>
      <c r="AU659" s="9"/>
      <c r="AV659" s="9"/>
      <c r="AW659" s="9"/>
      <c r="AX659" s="9"/>
      <c r="AY659" s="9"/>
    </row>
    <row r="660" spans="1:51" ht="12" customHeight="1">
      <c r="A660" s="9"/>
      <c r="B660" s="9"/>
      <c r="C660" s="9"/>
      <c r="D660" s="9"/>
      <c r="E660" s="9"/>
      <c r="F660" s="9"/>
      <c r="G660" s="70"/>
      <c r="H660" s="71"/>
      <c r="I660" s="9"/>
      <c r="J660" s="9"/>
      <c r="K660" s="9"/>
      <c r="L660" s="71"/>
      <c r="M660" s="71"/>
      <c r="N660" s="9"/>
      <c r="O660" s="9"/>
      <c r="P660" s="71"/>
      <c r="Q660" s="71"/>
      <c r="R660" s="9"/>
      <c r="S660" s="72"/>
      <c r="T660" s="72"/>
      <c r="U660" s="72"/>
      <c r="V660" s="9"/>
      <c r="W660" s="9"/>
      <c r="X660" s="9"/>
      <c r="Y660" s="72"/>
      <c r="Z660" s="72"/>
      <c r="AA660" s="9"/>
      <c r="AB660" s="72"/>
      <c r="AC660" s="72"/>
      <c r="AD660" s="72"/>
      <c r="AE660" s="9"/>
      <c r="AF660" s="9"/>
      <c r="AH660" s="9"/>
      <c r="AI660" s="9"/>
      <c r="AJ660" s="9"/>
      <c r="AK660" s="9"/>
      <c r="AL660" s="9"/>
      <c r="AM660" s="9"/>
      <c r="AN660" s="9"/>
      <c r="AO660" s="9"/>
      <c r="AP660" s="9"/>
      <c r="AQ660" s="9"/>
      <c r="AR660" s="9"/>
      <c r="AS660" s="9"/>
      <c r="AT660" s="9"/>
      <c r="AU660" s="9"/>
      <c r="AV660" s="9"/>
      <c r="AW660" s="9"/>
      <c r="AX660" s="9"/>
      <c r="AY660" s="9"/>
    </row>
    <row r="661" spans="1:51" ht="12" customHeight="1">
      <c r="A661" s="9"/>
      <c r="B661" s="9"/>
      <c r="C661" s="9"/>
      <c r="D661" s="9"/>
      <c r="E661" s="9"/>
      <c r="F661" s="9"/>
      <c r="G661" s="70"/>
      <c r="H661" s="71"/>
      <c r="I661" s="9"/>
      <c r="J661" s="9"/>
      <c r="K661" s="9"/>
      <c r="L661" s="71"/>
      <c r="M661" s="71"/>
      <c r="N661" s="9"/>
      <c r="O661" s="9"/>
      <c r="P661" s="71"/>
      <c r="Q661" s="71"/>
      <c r="R661" s="9"/>
      <c r="S661" s="72"/>
      <c r="T661" s="72"/>
      <c r="U661" s="72"/>
      <c r="V661" s="9"/>
      <c r="W661" s="9"/>
      <c r="X661" s="9"/>
      <c r="Y661" s="72"/>
      <c r="Z661" s="72"/>
      <c r="AA661" s="9"/>
      <c r="AB661" s="72"/>
      <c r="AC661" s="72"/>
      <c r="AD661" s="72"/>
      <c r="AE661" s="9"/>
      <c r="AF661" s="9"/>
      <c r="AH661" s="9"/>
      <c r="AI661" s="9"/>
      <c r="AJ661" s="9"/>
      <c r="AK661" s="9"/>
      <c r="AL661" s="9"/>
      <c r="AM661" s="9"/>
      <c r="AN661" s="9"/>
      <c r="AO661" s="9"/>
      <c r="AP661" s="9"/>
      <c r="AQ661" s="9"/>
      <c r="AR661" s="9"/>
      <c r="AS661" s="9"/>
      <c r="AT661" s="9"/>
      <c r="AU661" s="9"/>
      <c r="AV661" s="9"/>
      <c r="AW661" s="9"/>
      <c r="AX661" s="9"/>
      <c r="AY661" s="9"/>
    </row>
    <row r="662" spans="1:51" ht="12" customHeight="1">
      <c r="A662" s="9"/>
      <c r="B662" s="9"/>
      <c r="C662" s="9"/>
      <c r="D662" s="9"/>
      <c r="E662" s="9"/>
      <c r="F662" s="9"/>
      <c r="G662" s="70"/>
      <c r="H662" s="71"/>
      <c r="I662" s="9"/>
      <c r="J662" s="9"/>
      <c r="K662" s="9"/>
      <c r="L662" s="71"/>
      <c r="M662" s="71"/>
      <c r="N662" s="9"/>
      <c r="O662" s="9"/>
      <c r="P662" s="71"/>
      <c r="Q662" s="71"/>
      <c r="R662" s="9"/>
      <c r="S662" s="72"/>
      <c r="T662" s="72"/>
      <c r="U662" s="72"/>
      <c r="V662" s="9"/>
      <c r="W662" s="9"/>
      <c r="X662" s="9"/>
      <c r="Y662" s="72"/>
      <c r="Z662" s="72"/>
      <c r="AA662" s="9"/>
      <c r="AB662" s="72"/>
      <c r="AC662" s="72"/>
      <c r="AD662" s="72"/>
      <c r="AE662" s="9"/>
      <c r="AF662" s="9"/>
      <c r="AH662" s="9"/>
      <c r="AI662" s="9"/>
      <c r="AJ662" s="9"/>
      <c r="AK662" s="9"/>
      <c r="AL662" s="9"/>
      <c r="AM662" s="9"/>
      <c r="AN662" s="9"/>
      <c r="AO662" s="9"/>
      <c r="AP662" s="9"/>
      <c r="AQ662" s="9"/>
      <c r="AR662" s="9"/>
      <c r="AS662" s="9"/>
      <c r="AT662" s="9"/>
      <c r="AU662" s="9"/>
      <c r="AV662" s="9"/>
      <c r="AW662" s="9"/>
      <c r="AX662" s="9"/>
      <c r="AY662" s="9"/>
    </row>
    <row r="663" spans="1:51" ht="12" customHeight="1">
      <c r="A663" s="9"/>
      <c r="B663" s="9"/>
      <c r="C663" s="9"/>
      <c r="D663" s="9"/>
      <c r="E663" s="9"/>
      <c r="F663" s="9"/>
      <c r="G663" s="70"/>
      <c r="H663" s="71"/>
      <c r="I663" s="9"/>
      <c r="J663" s="9"/>
      <c r="K663" s="9"/>
      <c r="L663" s="71"/>
      <c r="M663" s="71"/>
      <c r="N663" s="9"/>
      <c r="O663" s="9"/>
      <c r="P663" s="71"/>
      <c r="Q663" s="71"/>
      <c r="R663" s="9"/>
      <c r="S663" s="72"/>
      <c r="T663" s="72"/>
      <c r="U663" s="72"/>
      <c r="V663" s="9"/>
      <c r="W663" s="9"/>
      <c r="X663" s="9"/>
      <c r="Y663" s="72"/>
      <c r="Z663" s="72"/>
      <c r="AA663" s="9"/>
      <c r="AB663" s="72"/>
      <c r="AC663" s="72"/>
      <c r="AD663" s="72"/>
      <c r="AE663" s="9"/>
      <c r="AF663" s="9"/>
      <c r="AH663" s="9"/>
      <c r="AI663" s="9"/>
      <c r="AJ663" s="9"/>
      <c r="AK663" s="9"/>
      <c r="AL663" s="9"/>
      <c r="AM663" s="9"/>
      <c r="AN663" s="9"/>
      <c r="AO663" s="9"/>
      <c r="AP663" s="9"/>
      <c r="AQ663" s="9"/>
      <c r="AR663" s="9"/>
      <c r="AS663" s="9"/>
      <c r="AT663" s="9"/>
      <c r="AU663" s="9"/>
      <c r="AV663" s="9"/>
      <c r="AW663" s="9"/>
      <c r="AX663" s="9"/>
      <c r="AY663" s="9"/>
    </row>
    <row r="664" spans="1:51" ht="12" customHeight="1">
      <c r="A664" s="9"/>
      <c r="B664" s="9"/>
      <c r="C664" s="9"/>
      <c r="D664" s="9"/>
      <c r="E664" s="9"/>
      <c r="F664" s="9"/>
      <c r="G664" s="70"/>
      <c r="H664" s="71"/>
      <c r="I664" s="9"/>
      <c r="J664" s="9"/>
      <c r="K664" s="9"/>
      <c r="L664" s="71"/>
      <c r="M664" s="71"/>
      <c r="N664" s="9"/>
      <c r="O664" s="9"/>
      <c r="P664" s="71"/>
      <c r="Q664" s="71"/>
      <c r="R664" s="9"/>
      <c r="S664" s="72"/>
      <c r="T664" s="72"/>
      <c r="U664" s="72"/>
      <c r="V664" s="9"/>
      <c r="W664" s="9"/>
      <c r="X664" s="9"/>
      <c r="Y664" s="72"/>
      <c r="Z664" s="72"/>
      <c r="AA664" s="9"/>
      <c r="AB664" s="72"/>
      <c r="AC664" s="72"/>
      <c r="AD664" s="72"/>
      <c r="AE664" s="9"/>
      <c r="AF664" s="9"/>
      <c r="AH664" s="9"/>
      <c r="AI664" s="9"/>
      <c r="AJ664" s="9"/>
      <c r="AK664" s="9"/>
      <c r="AL664" s="9"/>
      <c r="AM664" s="9"/>
      <c r="AN664" s="9"/>
      <c r="AO664" s="9"/>
      <c r="AP664" s="9"/>
      <c r="AQ664" s="9"/>
      <c r="AR664" s="9"/>
      <c r="AS664" s="9"/>
      <c r="AT664" s="9"/>
      <c r="AU664" s="9"/>
      <c r="AV664" s="9"/>
      <c r="AW664" s="9"/>
      <c r="AX664" s="9"/>
      <c r="AY664" s="9"/>
    </row>
    <row r="665" spans="1:51" ht="12" customHeight="1">
      <c r="A665" s="9"/>
      <c r="B665" s="9"/>
      <c r="C665" s="9"/>
      <c r="D665" s="9"/>
      <c r="E665" s="9"/>
      <c r="F665" s="9"/>
      <c r="G665" s="70"/>
      <c r="H665" s="71"/>
      <c r="I665" s="9"/>
      <c r="J665" s="9"/>
      <c r="K665" s="9"/>
      <c r="L665" s="71"/>
      <c r="M665" s="71"/>
      <c r="N665" s="9"/>
      <c r="O665" s="9"/>
      <c r="P665" s="71"/>
      <c r="Q665" s="71"/>
      <c r="R665" s="9"/>
      <c r="S665" s="72"/>
      <c r="T665" s="72"/>
      <c r="U665" s="72"/>
      <c r="V665" s="9"/>
      <c r="W665" s="9"/>
      <c r="X665" s="9"/>
      <c r="Y665" s="72"/>
      <c r="Z665" s="72"/>
      <c r="AA665" s="9"/>
      <c r="AB665" s="72"/>
      <c r="AC665" s="72"/>
      <c r="AD665" s="72"/>
      <c r="AE665" s="9"/>
      <c r="AF665" s="9"/>
      <c r="AH665" s="9"/>
      <c r="AI665" s="9"/>
      <c r="AJ665" s="9"/>
      <c r="AK665" s="9"/>
      <c r="AL665" s="9"/>
      <c r="AM665" s="9"/>
      <c r="AN665" s="9"/>
      <c r="AO665" s="9"/>
      <c r="AP665" s="9"/>
      <c r="AQ665" s="9"/>
      <c r="AR665" s="9"/>
      <c r="AS665" s="9"/>
      <c r="AT665" s="9"/>
      <c r="AU665" s="9"/>
      <c r="AV665" s="9"/>
      <c r="AW665" s="9"/>
      <c r="AX665" s="9"/>
      <c r="AY665" s="9"/>
    </row>
    <row r="666" spans="1:51" ht="12" customHeight="1">
      <c r="A666" s="9"/>
      <c r="B666" s="9"/>
      <c r="C666" s="9"/>
      <c r="D666" s="9"/>
      <c r="E666" s="9"/>
      <c r="F666" s="9"/>
      <c r="G666" s="70"/>
      <c r="H666" s="71"/>
      <c r="I666" s="9"/>
      <c r="J666" s="9"/>
      <c r="K666" s="9"/>
      <c r="L666" s="71"/>
      <c r="M666" s="71"/>
      <c r="N666" s="9"/>
      <c r="O666" s="9"/>
      <c r="P666" s="71"/>
      <c r="Q666" s="71"/>
      <c r="R666" s="9"/>
      <c r="S666" s="72"/>
      <c r="T666" s="72"/>
      <c r="U666" s="72"/>
      <c r="V666" s="9"/>
      <c r="W666" s="9"/>
      <c r="X666" s="9"/>
      <c r="Y666" s="72"/>
      <c r="Z666" s="72"/>
      <c r="AA666" s="9"/>
      <c r="AB666" s="72"/>
      <c r="AC666" s="72"/>
      <c r="AD666" s="72"/>
      <c r="AE666" s="9"/>
      <c r="AF666" s="9"/>
      <c r="AH666" s="9"/>
      <c r="AI666" s="9"/>
      <c r="AJ666" s="9"/>
      <c r="AK666" s="9"/>
      <c r="AL666" s="9"/>
      <c r="AM666" s="9"/>
      <c r="AN666" s="9"/>
      <c r="AO666" s="9"/>
      <c r="AP666" s="9"/>
      <c r="AQ666" s="9"/>
      <c r="AR666" s="9"/>
      <c r="AS666" s="9"/>
      <c r="AT666" s="9"/>
      <c r="AU666" s="9"/>
      <c r="AV666" s="9"/>
      <c r="AW666" s="9"/>
      <c r="AX666" s="9"/>
      <c r="AY666" s="9"/>
    </row>
    <row r="667" spans="1:51" ht="12" customHeight="1">
      <c r="A667" s="9"/>
      <c r="B667" s="9"/>
      <c r="C667" s="9"/>
      <c r="D667" s="9"/>
      <c r="E667" s="9"/>
      <c r="F667" s="9"/>
      <c r="G667" s="70"/>
      <c r="H667" s="71"/>
      <c r="I667" s="9"/>
      <c r="J667" s="9"/>
      <c r="K667" s="9"/>
      <c r="L667" s="71"/>
      <c r="M667" s="71"/>
      <c r="N667" s="9"/>
      <c r="O667" s="9"/>
      <c r="P667" s="71"/>
      <c r="Q667" s="71"/>
      <c r="R667" s="9"/>
      <c r="S667" s="72"/>
      <c r="T667" s="72"/>
      <c r="U667" s="72"/>
      <c r="V667" s="9"/>
      <c r="W667" s="9"/>
      <c r="X667" s="9"/>
      <c r="Y667" s="72"/>
      <c r="Z667" s="72"/>
      <c r="AA667" s="9"/>
      <c r="AB667" s="72"/>
      <c r="AC667" s="72"/>
      <c r="AD667" s="72"/>
      <c r="AE667" s="9"/>
      <c r="AF667" s="9"/>
      <c r="AH667" s="9"/>
      <c r="AI667" s="9"/>
      <c r="AJ667" s="9"/>
      <c r="AK667" s="9"/>
      <c r="AL667" s="9"/>
      <c r="AM667" s="9"/>
      <c r="AN667" s="9"/>
      <c r="AO667" s="9"/>
      <c r="AP667" s="9"/>
      <c r="AQ667" s="9"/>
      <c r="AR667" s="9"/>
      <c r="AS667" s="9"/>
      <c r="AT667" s="9"/>
      <c r="AU667" s="9"/>
      <c r="AV667" s="9"/>
      <c r="AW667" s="9"/>
      <c r="AX667" s="9"/>
      <c r="AY667" s="9"/>
    </row>
    <row r="668" spans="1:51" ht="12" customHeight="1">
      <c r="A668" s="9"/>
      <c r="B668" s="9"/>
      <c r="C668" s="9"/>
      <c r="D668" s="9"/>
      <c r="E668" s="9"/>
      <c r="F668" s="9"/>
      <c r="G668" s="70"/>
      <c r="H668" s="71"/>
      <c r="I668" s="9"/>
      <c r="J668" s="9"/>
      <c r="K668" s="9"/>
      <c r="L668" s="71"/>
      <c r="M668" s="71"/>
      <c r="N668" s="9"/>
      <c r="O668" s="9"/>
      <c r="P668" s="71"/>
      <c r="Q668" s="71"/>
      <c r="R668" s="9"/>
      <c r="S668" s="72"/>
      <c r="T668" s="72"/>
      <c r="U668" s="72"/>
      <c r="V668" s="9"/>
      <c r="W668" s="9"/>
      <c r="X668" s="9"/>
      <c r="Y668" s="72"/>
      <c r="Z668" s="72"/>
      <c r="AA668" s="9"/>
      <c r="AB668" s="72"/>
      <c r="AC668" s="72"/>
      <c r="AD668" s="72"/>
      <c r="AE668" s="9"/>
      <c r="AF668" s="9"/>
      <c r="AH668" s="9"/>
      <c r="AI668" s="9"/>
      <c r="AJ668" s="9"/>
      <c r="AK668" s="9"/>
      <c r="AL668" s="9"/>
      <c r="AM668" s="9"/>
      <c r="AN668" s="9"/>
      <c r="AO668" s="9"/>
      <c r="AP668" s="9"/>
      <c r="AQ668" s="9"/>
      <c r="AR668" s="9"/>
      <c r="AS668" s="9"/>
      <c r="AT668" s="9"/>
      <c r="AU668" s="9"/>
      <c r="AV668" s="9"/>
      <c r="AW668" s="9"/>
      <c r="AX668" s="9"/>
      <c r="AY668" s="9"/>
    </row>
    <row r="669" spans="1:51" ht="12" customHeight="1">
      <c r="A669" s="9"/>
      <c r="B669" s="9"/>
      <c r="C669" s="9"/>
      <c r="D669" s="9"/>
      <c r="E669" s="9"/>
      <c r="F669" s="9"/>
      <c r="G669" s="70"/>
      <c r="H669" s="71"/>
      <c r="I669" s="9"/>
      <c r="J669" s="9"/>
      <c r="K669" s="9"/>
      <c r="L669" s="71"/>
      <c r="M669" s="71"/>
      <c r="N669" s="9"/>
      <c r="O669" s="9"/>
      <c r="P669" s="71"/>
      <c r="Q669" s="71"/>
      <c r="R669" s="9"/>
      <c r="S669" s="72"/>
      <c r="T669" s="72"/>
      <c r="U669" s="72"/>
      <c r="V669" s="9"/>
      <c r="W669" s="9"/>
      <c r="X669" s="9"/>
      <c r="Y669" s="72"/>
      <c r="Z669" s="72"/>
      <c r="AA669" s="9"/>
      <c r="AB669" s="72"/>
      <c r="AC669" s="72"/>
      <c r="AD669" s="72"/>
      <c r="AE669" s="9"/>
      <c r="AF669" s="9"/>
      <c r="AH669" s="9"/>
      <c r="AI669" s="9"/>
      <c r="AJ669" s="9"/>
      <c r="AK669" s="9"/>
      <c r="AL669" s="9"/>
      <c r="AM669" s="9"/>
      <c r="AN669" s="9"/>
      <c r="AO669" s="9"/>
      <c r="AP669" s="9"/>
      <c r="AQ669" s="9"/>
      <c r="AR669" s="9"/>
      <c r="AS669" s="9"/>
      <c r="AT669" s="9"/>
      <c r="AU669" s="9"/>
      <c r="AV669" s="9"/>
      <c r="AW669" s="9"/>
      <c r="AX669" s="9"/>
      <c r="AY669" s="9"/>
    </row>
    <row r="670" spans="1:51" ht="12" customHeight="1">
      <c r="A670" s="9"/>
      <c r="B670" s="9"/>
      <c r="C670" s="9"/>
      <c r="D670" s="9"/>
      <c r="E670" s="9"/>
      <c r="F670" s="9"/>
      <c r="G670" s="70"/>
      <c r="H670" s="71"/>
      <c r="I670" s="9"/>
      <c r="J670" s="9"/>
      <c r="K670" s="9"/>
      <c r="L670" s="71"/>
      <c r="M670" s="71"/>
      <c r="N670" s="9"/>
      <c r="O670" s="9"/>
      <c r="P670" s="71"/>
      <c r="Q670" s="71"/>
      <c r="R670" s="9"/>
      <c r="S670" s="72"/>
      <c r="T670" s="72"/>
      <c r="U670" s="72"/>
      <c r="V670" s="9"/>
      <c r="W670" s="9"/>
      <c r="X670" s="9"/>
      <c r="Y670" s="72"/>
      <c r="Z670" s="72"/>
      <c r="AA670" s="9"/>
      <c r="AB670" s="72"/>
      <c r="AC670" s="72"/>
      <c r="AD670" s="72"/>
      <c r="AE670" s="9"/>
      <c r="AF670" s="9"/>
      <c r="AH670" s="9"/>
      <c r="AI670" s="9"/>
      <c r="AJ670" s="9"/>
      <c r="AK670" s="9"/>
      <c r="AL670" s="9"/>
      <c r="AM670" s="9"/>
      <c r="AN670" s="9"/>
      <c r="AO670" s="9"/>
      <c r="AP670" s="9"/>
      <c r="AQ670" s="9"/>
      <c r="AR670" s="9"/>
      <c r="AS670" s="9"/>
      <c r="AT670" s="9"/>
      <c r="AU670" s="9"/>
      <c r="AV670" s="9"/>
      <c r="AW670" s="9"/>
      <c r="AX670" s="9"/>
      <c r="AY670" s="9"/>
    </row>
    <row r="671" spans="1:51" ht="12" customHeight="1">
      <c r="A671" s="9"/>
      <c r="B671" s="9"/>
      <c r="C671" s="9"/>
      <c r="D671" s="9"/>
      <c r="E671" s="9"/>
      <c r="F671" s="9"/>
      <c r="G671" s="70"/>
      <c r="H671" s="71"/>
      <c r="I671" s="9"/>
      <c r="J671" s="9"/>
      <c r="K671" s="9"/>
      <c r="L671" s="71"/>
      <c r="M671" s="71"/>
      <c r="N671" s="9"/>
      <c r="O671" s="9"/>
      <c r="P671" s="71"/>
      <c r="Q671" s="71"/>
      <c r="R671" s="9"/>
      <c r="S671" s="72"/>
      <c r="T671" s="72"/>
      <c r="U671" s="72"/>
      <c r="V671" s="9"/>
      <c r="W671" s="9"/>
      <c r="X671" s="9"/>
      <c r="Y671" s="72"/>
      <c r="Z671" s="72"/>
      <c r="AA671" s="9"/>
      <c r="AB671" s="72"/>
      <c r="AC671" s="72"/>
      <c r="AD671" s="72"/>
      <c r="AE671" s="9"/>
      <c r="AF671" s="9"/>
      <c r="AH671" s="9"/>
      <c r="AI671" s="9"/>
      <c r="AJ671" s="9"/>
      <c r="AK671" s="9"/>
      <c r="AL671" s="9"/>
      <c r="AM671" s="9"/>
      <c r="AN671" s="9"/>
      <c r="AO671" s="9"/>
      <c r="AP671" s="9"/>
      <c r="AQ671" s="9"/>
      <c r="AR671" s="9"/>
      <c r="AS671" s="9"/>
      <c r="AT671" s="9"/>
      <c r="AU671" s="9"/>
      <c r="AV671" s="9"/>
      <c r="AW671" s="9"/>
      <c r="AX671" s="9"/>
      <c r="AY671" s="9"/>
    </row>
    <row r="672" spans="1:51" ht="12" customHeight="1">
      <c r="A672" s="9"/>
      <c r="B672" s="9"/>
      <c r="C672" s="9"/>
      <c r="D672" s="9"/>
      <c r="E672" s="9"/>
      <c r="F672" s="9"/>
      <c r="G672" s="70"/>
      <c r="H672" s="71"/>
      <c r="I672" s="9"/>
      <c r="J672" s="9"/>
      <c r="K672" s="9"/>
      <c r="L672" s="71"/>
      <c r="M672" s="71"/>
      <c r="N672" s="9"/>
      <c r="O672" s="9"/>
      <c r="P672" s="71"/>
      <c r="Q672" s="71"/>
      <c r="R672" s="9"/>
      <c r="S672" s="72"/>
      <c r="T672" s="72"/>
      <c r="U672" s="72"/>
      <c r="V672" s="9"/>
      <c r="W672" s="9"/>
      <c r="X672" s="9"/>
      <c r="Y672" s="72"/>
      <c r="Z672" s="72"/>
      <c r="AA672" s="9"/>
      <c r="AB672" s="72"/>
      <c r="AC672" s="72"/>
      <c r="AD672" s="72"/>
      <c r="AE672" s="9"/>
      <c r="AF672" s="9"/>
      <c r="AH672" s="9"/>
      <c r="AI672" s="9"/>
      <c r="AJ672" s="9"/>
      <c r="AK672" s="9"/>
      <c r="AL672" s="9"/>
      <c r="AM672" s="9"/>
      <c r="AN672" s="9"/>
      <c r="AO672" s="9"/>
      <c r="AP672" s="9"/>
      <c r="AQ672" s="9"/>
      <c r="AR672" s="9"/>
      <c r="AS672" s="9"/>
      <c r="AT672" s="9"/>
      <c r="AU672" s="9"/>
      <c r="AV672" s="9"/>
      <c r="AW672" s="9"/>
      <c r="AX672" s="9"/>
      <c r="AY672" s="9"/>
    </row>
    <row r="673" spans="1:51" ht="12" customHeight="1">
      <c r="A673" s="9"/>
      <c r="B673" s="9"/>
      <c r="C673" s="9"/>
      <c r="D673" s="9"/>
      <c r="E673" s="9"/>
      <c r="F673" s="9"/>
      <c r="G673" s="70"/>
      <c r="H673" s="71"/>
      <c r="I673" s="9"/>
      <c r="J673" s="9"/>
      <c r="K673" s="9"/>
      <c r="L673" s="71"/>
      <c r="M673" s="71"/>
      <c r="N673" s="9"/>
      <c r="O673" s="9"/>
      <c r="P673" s="71"/>
      <c r="Q673" s="71"/>
      <c r="R673" s="9"/>
      <c r="S673" s="72"/>
      <c r="T673" s="72"/>
      <c r="U673" s="72"/>
      <c r="V673" s="9"/>
      <c r="W673" s="9"/>
      <c r="X673" s="9"/>
      <c r="Y673" s="72"/>
      <c r="Z673" s="72"/>
      <c r="AA673" s="9"/>
      <c r="AB673" s="72"/>
      <c r="AC673" s="72"/>
      <c r="AD673" s="72"/>
      <c r="AE673" s="9"/>
      <c r="AF673" s="9"/>
      <c r="AH673" s="9"/>
      <c r="AI673" s="9"/>
      <c r="AJ673" s="9"/>
      <c r="AK673" s="9"/>
      <c r="AL673" s="9"/>
      <c r="AM673" s="9"/>
      <c r="AN673" s="9"/>
      <c r="AO673" s="9"/>
      <c r="AP673" s="9"/>
      <c r="AQ673" s="9"/>
      <c r="AR673" s="9"/>
      <c r="AS673" s="9"/>
      <c r="AT673" s="9"/>
      <c r="AU673" s="9"/>
      <c r="AV673" s="9"/>
      <c r="AW673" s="9"/>
      <c r="AX673" s="9"/>
      <c r="AY673" s="9"/>
    </row>
    <row r="674" spans="1:51" ht="12" customHeight="1">
      <c r="A674" s="9"/>
      <c r="B674" s="9"/>
      <c r="C674" s="9"/>
      <c r="D674" s="9"/>
      <c r="E674" s="9"/>
      <c r="F674" s="9"/>
      <c r="G674" s="70"/>
      <c r="H674" s="71"/>
      <c r="I674" s="9"/>
      <c r="J674" s="9"/>
      <c r="K674" s="9"/>
      <c r="L674" s="71"/>
      <c r="M674" s="71"/>
      <c r="N674" s="9"/>
      <c r="O674" s="9"/>
      <c r="P674" s="71"/>
      <c r="Q674" s="71"/>
      <c r="R674" s="9"/>
      <c r="S674" s="72"/>
      <c r="T674" s="72"/>
      <c r="U674" s="72"/>
      <c r="V674" s="9"/>
      <c r="W674" s="9"/>
      <c r="X674" s="9"/>
      <c r="Y674" s="72"/>
      <c r="Z674" s="72"/>
      <c r="AA674" s="9"/>
      <c r="AB674" s="72"/>
      <c r="AC674" s="72"/>
      <c r="AD674" s="72"/>
      <c r="AE674" s="9"/>
      <c r="AF674" s="9"/>
      <c r="AH674" s="9"/>
      <c r="AI674" s="9"/>
      <c r="AJ674" s="9"/>
      <c r="AK674" s="9"/>
      <c r="AL674" s="9"/>
      <c r="AM674" s="9"/>
      <c r="AN674" s="9"/>
      <c r="AO674" s="9"/>
      <c r="AP674" s="9"/>
      <c r="AQ674" s="9"/>
      <c r="AR674" s="9"/>
      <c r="AS674" s="9"/>
      <c r="AT674" s="9"/>
      <c r="AU674" s="9"/>
      <c r="AV674" s="9"/>
      <c r="AW674" s="9"/>
      <c r="AX674" s="9"/>
      <c r="AY674" s="9"/>
    </row>
    <row r="675" spans="1:51" ht="12" customHeight="1">
      <c r="A675" s="9"/>
      <c r="B675" s="9"/>
      <c r="C675" s="9"/>
      <c r="D675" s="9"/>
      <c r="E675" s="9"/>
      <c r="F675" s="9"/>
      <c r="G675" s="70"/>
      <c r="H675" s="71"/>
      <c r="I675" s="9"/>
      <c r="J675" s="9"/>
      <c r="K675" s="9"/>
      <c r="L675" s="71"/>
      <c r="M675" s="71"/>
      <c r="N675" s="9"/>
      <c r="O675" s="9"/>
      <c r="P675" s="71"/>
      <c r="Q675" s="71"/>
      <c r="R675" s="9"/>
      <c r="S675" s="72"/>
      <c r="T675" s="72"/>
      <c r="U675" s="72"/>
      <c r="V675" s="9"/>
      <c r="W675" s="9"/>
      <c r="X675" s="9"/>
      <c r="Y675" s="72"/>
      <c r="Z675" s="72"/>
      <c r="AA675" s="9"/>
      <c r="AB675" s="72"/>
      <c r="AC675" s="72"/>
      <c r="AD675" s="72"/>
      <c r="AE675" s="9"/>
      <c r="AF675" s="9"/>
      <c r="AH675" s="9"/>
      <c r="AI675" s="9"/>
      <c r="AJ675" s="9"/>
      <c r="AK675" s="9"/>
      <c r="AL675" s="9"/>
      <c r="AM675" s="9"/>
      <c r="AN675" s="9"/>
      <c r="AO675" s="9"/>
      <c r="AP675" s="9"/>
      <c r="AQ675" s="9"/>
      <c r="AR675" s="9"/>
      <c r="AS675" s="9"/>
      <c r="AT675" s="9"/>
      <c r="AU675" s="9"/>
      <c r="AV675" s="9"/>
      <c r="AW675" s="9"/>
      <c r="AX675" s="9"/>
      <c r="AY675" s="9"/>
    </row>
    <row r="676" spans="1:51" ht="12" customHeight="1">
      <c r="A676" s="9"/>
      <c r="B676" s="9"/>
      <c r="C676" s="9"/>
      <c r="D676" s="9"/>
      <c r="E676" s="9"/>
      <c r="F676" s="9"/>
      <c r="G676" s="70"/>
      <c r="H676" s="71"/>
      <c r="I676" s="9"/>
      <c r="J676" s="9"/>
      <c r="K676" s="9"/>
      <c r="L676" s="71"/>
      <c r="M676" s="71"/>
      <c r="N676" s="9"/>
      <c r="O676" s="9"/>
      <c r="P676" s="71"/>
      <c r="Q676" s="71"/>
      <c r="R676" s="9"/>
      <c r="S676" s="72"/>
      <c r="T676" s="72"/>
      <c r="U676" s="72"/>
      <c r="V676" s="9"/>
      <c r="W676" s="9"/>
      <c r="X676" s="9"/>
      <c r="Y676" s="72"/>
      <c r="Z676" s="72"/>
      <c r="AA676" s="9"/>
      <c r="AB676" s="72"/>
      <c r="AC676" s="72"/>
      <c r="AD676" s="72"/>
      <c r="AE676" s="9"/>
      <c r="AF676" s="9"/>
      <c r="AH676" s="9"/>
      <c r="AI676" s="9"/>
      <c r="AJ676" s="9"/>
      <c r="AK676" s="9"/>
      <c r="AL676" s="9"/>
      <c r="AM676" s="9"/>
      <c r="AN676" s="9"/>
      <c r="AO676" s="9"/>
      <c r="AP676" s="9"/>
      <c r="AQ676" s="9"/>
      <c r="AR676" s="9"/>
      <c r="AS676" s="9"/>
      <c r="AT676" s="9"/>
      <c r="AU676" s="9"/>
      <c r="AV676" s="9"/>
      <c r="AW676" s="9"/>
      <c r="AX676" s="9"/>
      <c r="AY676" s="9"/>
    </row>
    <row r="677" spans="1:51" ht="12" customHeight="1">
      <c r="A677" s="9"/>
      <c r="B677" s="9"/>
      <c r="C677" s="9"/>
      <c r="D677" s="9"/>
      <c r="E677" s="9"/>
      <c r="F677" s="9"/>
      <c r="G677" s="70"/>
      <c r="H677" s="71"/>
      <c r="I677" s="9"/>
      <c r="J677" s="9"/>
      <c r="K677" s="9"/>
      <c r="L677" s="71"/>
      <c r="M677" s="71"/>
      <c r="N677" s="9"/>
      <c r="O677" s="9"/>
      <c r="P677" s="71"/>
      <c r="Q677" s="71"/>
      <c r="R677" s="9"/>
      <c r="S677" s="72"/>
      <c r="T677" s="72"/>
      <c r="U677" s="72"/>
      <c r="V677" s="9"/>
      <c r="W677" s="9"/>
      <c r="X677" s="9"/>
      <c r="Y677" s="72"/>
      <c r="Z677" s="72"/>
      <c r="AA677" s="9"/>
      <c r="AB677" s="72"/>
      <c r="AC677" s="72"/>
      <c r="AD677" s="72"/>
      <c r="AE677" s="9"/>
      <c r="AF677" s="9"/>
      <c r="AH677" s="9"/>
      <c r="AI677" s="9"/>
      <c r="AJ677" s="9"/>
      <c r="AK677" s="9"/>
      <c r="AL677" s="9"/>
      <c r="AM677" s="9"/>
      <c r="AN677" s="9"/>
      <c r="AO677" s="9"/>
      <c r="AP677" s="9"/>
      <c r="AQ677" s="9"/>
      <c r="AR677" s="9"/>
      <c r="AS677" s="9"/>
      <c r="AT677" s="9"/>
      <c r="AU677" s="9"/>
      <c r="AV677" s="9"/>
      <c r="AW677" s="9"/>
      <c r="AX677" s="9"/>
      <c r="AY677" s="9"/>
    </row>
    <row r="678" spans="1:51" ht="12" customHeight="1">
      <c r="A678" s="9"/>
      <c r="B678" s="9"/>
      <c r="C678" s="9"/>
      <c r="D678" s="9"/>
      <c r="E678" s="9"/>
      <c r="F678" s="9"/>
      <c r="G678" s="70"/>
      <c r="H678" s="71"/>
      <c r="I678" s="9"/>
      <c r="J678" s="9"/>
      <c r="K678" s="9"/>
      <c r="L678" s="71"/>
      <c r="M678" s="71"/>
      <c r="N678" s="9"/>
      <c r="O678" s="9"/>
      <c r="P678" s="71"/>
      <c r="Q678" s="71"/>
      <c r="R678" s="9"/>
      <c r="S678" s="72"/>
      <c r="T678" s="72"/>
      <c r="U678" s="72"/>
      <c r="V678" s="9"/>
      <c r="W678" s="9"/>
      <c r="X678" s="9"/>
      <c r="Y678" s="72"/>
      <c r="Z678" s="72"/>
      <c r="AA678" s="9"/>
      <c r="AB678" s="72"/>
      <c r="AC678" s="72"/>
      <c r="AD678" s="72"/>
      <c r="AE678" s="9"/>
      <c r="AF678" s="9"/>
      <c r="AH678" s="9"/>
      <c r="AI678" s="9"/>
      <c r="AJ678" s="9"/>
      <c r="AK678" s="9"/>
      <c r="AL678" s="9"/>
      <c r="AM678" s="9"/>
      <c r="AN678" s="9"/>
      <c r="AO678" s="9"/>
      <c r="AP678" s="9"/>
      <c r="AQ678" s="9"/>
      <c r="AR678" s="9"/>
      <c r="AS678" s="9"/>
      <c r="AT678" s="9"/>
      <c r="AU678" s="9"/>
      <c r="AV678" s="9"/>
      <c r="AW678" s="9"/>
      <c r="AX678" s="9"/>
      <c r="AY678" s="9"/>
    </row>
    <row r="679" spans="1:51" ht="12" customHeight="1">
      <c r="A679" s="9"/>
      <c r="B679" s="9"/>
      <c r="C679" s="9"/>
      <c r="D679" s="9"/>
      <c r="E679" s="9"/>
      <c r="F679" s="9"/>
      <c r="G679" s="70"/>
      <c r="H679" s="71"/>
      <c r="I679" s="9"/>
      <c r="J679" s="9"/>
      <c r="K679" s="9"/>
      <c r="L679" s="71"/>
      <c r="M679" s="71"/>
      <c r="N679" s="9"/>
      <c r="O679" s="9"/>
      <c r="P679" s="71"/>
      <c r="Q679" s="71"/>
      <c r="R679" s="9"/>
      <c r="S679" s="72"/>
      <c r="T679" s="72"/>
      <c r="U679" s="72"/>
      <c r="V679" s="9"/>
      <c r="W679" s="9"/>
      <c r="X679" s="9"/>
      <c r="Y679" s="72"/>
      <c r="Z679" s="72"/>
      <c r="AA679" s="9"/>
      <c r="AB679" s="72"/>
      <c r="AC679" s="72"/>
      <c r="AD679" s="72"/>
      <c r="AE679" s="9"/>
      <c r="AF679" s="9"/>
      <c r="AH679" s="9"/>
      <c r="AI679" s="9"/>
      <c r="AJ679" s="9"/>
      <c r="AK679" s="9"/>
      <c r="AL679" s="9"/>
      <c r="AM679" s="9"/>
      <c r="AN679" s="9"/>
      <c r="AO679" s="9"/>
      <c r="AP679" s="9"/>
      <c r="AQ679" s="9"/>
      <c r="AR679" s="9"/>
      <c r="AS679" s="9"/>
      <c r="AT679" s="9"/>
      <c r="AU679" s="9"/>
      <c r="AV679" s="9"/>
      <c r="AW679" s="9"/>
      <c r="AX679" s="9"/>
      <c r="AY679" s="9"/>
    </row>
    <row r="680" spans="1:51" ht="12" customHeight="1">
      <c r="A680" s="9"/>
      <c r="B680" s="9"/>
      <c r="C680" s="9"/>
      <c r="D680" s="9"/>
      <c r="E680" s="9"/>
      <c r="F680" s="9"/>
      <c r="G680" s="70"/>
      <c r="H680" s="71"/>
      <c r="I680" s="9"/>
      <c r="J680" s="9"/>
      <c r="K680" s="9"/>
      <c r="L680" s="71"/>
      <c r="M680" s="71"/>
      <c r="N680" s="9"/>
      <c r="O680" s="9"/>
      <c r="P680" s="71"/>
      <c r="Q680" s="71"/>
      <c r="R680" s="9"/>
      <c r="S680" s="72"/>
      <c r="T680" s="72"/>
      <c r="U680" s="72"/>
      <c r="V680" s="9"/>
      <c r="W680" s="9"/>
      <c r="X680" s="9"/>
      <c r="Y680" s="72"/>
      <c r="Z680" s="72"/>
      <c r="AA680" s="9"/>
      <c r="AB680" s="72"/>
      <c r="AC680" s="72"/>
      <c r="AD680" s="72"/>
      <c r="AE680" s="9"/>
      <c r="AF680" s="9"/>
      <c r="AH680" s="9"/>
      <c r="AI680" s="9"/>
      <c r="AJ680" s="9"/>
      <c r="AK680" s="9"/>
      <c r="AL680" s="9"/>
      <c r="AM680" s="9"/>
      <c r="AN680" s="9"/>
      <c r="AO680" s="9"/>
      <c r="AP680" s="9"/>
      <c r="AQ680" s="9"/>
      <c r="AR680" s="9"/>
      <c r="AS680" s="9"/>
      <c r="AT680" s="9"/>
      <c r="AU680" s="9"/>
      <c r="AV680" s="9"/>
      <c r="AW680" s="9"/>
      <c r="AX680" s="9"/>
      <c r="AY680" s="9"/>
    </row>
    <row r="681" spans="1:51" ht="12" customHeight="1">
      <c r="A681" s="9"/>
      <c r="B681" s="9"/>
      <c r="C681" s="9"/>
      <c r="D681" s="9"/>
      <c r="E681" s="9"/>
      <c r="F681" s="9"/>
      <c r="G681" s="70"/>
      <c r="H681" s="71"/>
      <c r="I681" s="9"/>
      <c r="J681" s="9"/>
      <c r="K681" s="9"/>
      <c r="L681" s="71"/>
      <c r="M681" s="71"/>
      <c r="N681" s="9"/>
      <c r="O681" s="9"/>
      <c r="P681" s="71"/>
      <c r="Q681" s="71"/>
      <c r="R681" s="9"/>
      <c r="S681" s="72"/>
      <c r="T681" s="72"/>
      <c r="U681" s="72"/>
      <c r="V681" s="9"/>
      <c r="W681" s="9"/>
      <c r="X681" s="9"/>
      <c r="Y681" s="72"/>
      <c r="Z681" s="72"/>
      <c r="AA681" s="9"/>
      <c r="AB681" s="72"/>
      <c r="AC681" s="72"/>
      <c r="AD681" s="72"/>
      <c r="AE681" s="9"/>
      <c r="AF681" s="9"/>
      <c r="AH681" s="9"/>
      <c r="AI681" s="9"/>
      <c r="AJ681" s="9"/>
      <c r="AK681" s="9"/>
      <c r="AL681" s="9"/>
      <c r="AM681" s="9"/>
      <c r="AN681" s="9"/>
      <c r="AO681" s="9"/>
      <c r="AP681" s="9"/>
      <c r="AQ681" s="9"/>
      <c r="AR681" s="9"/>
      <c r="AS681" s="9"/>
      <c r="AT681" s="9"/>
      <c r="AU681" s="9"/>
      <c r="AV681" s="9"/>
      <c r="AW681" s="9"/>
      <c r="AX681" s="9"/>
      <c r="AY681" s="9"/>
    </row>
    <row r="682" spans="1:51" ht="12" customHeight="1">
      <c r="A682" s="9"/>
      <c r="B682" s="9"/>
      <c r="C682" s="9"/>
      <c r="D682" s="9"/>
      <c r="E682" s="9"/>
      <c r="F682" s="9"/>
      <c r="G682" s="70"/>
      <c r="H682" s="71"/>
      <c r="I682" s="9"/>
      <c r="J682" s="9"/>
      <c r="K682" s="9"/>
      <c r="L682" s="71"/>
      <c r="M682" s="71"/>
      <c r="N682" s="9"/>
      <c r="O682" s="9"/>
      <c r="P682" s="71"/>
      <c r="Q682" s="71"/>
      <c r="R682" s="9"/>
      <c r="S682" s="72"/>
      <c r="T682" s="72"/>
      <c r="U682" s="72"/>
      <c r="V682" s="9"/>
      <c r="W682" s="9"/>
      <c r="X682" s="9"/>
      <c r="Y682" s="72"/>
      <c r="Z682" s="72"/>
      <c r="AA682" s="9"/>
      <c r="AB682" s="72"/>
      <c r="AC682" s="72"/>
      <c r="AD682" s="72"/>
      <c r="AE682" s="9"/>
      <c r="AF682" s="9"/>
      <c r="AH682" s="9"/>
      <c r="AI682" s="9"/>
      <c r="AJ682" s="9"/>
      <c r="AK682" s="9"/>
      <c r="AL682" s="9"/>
      <c r="AM682" s="9"/>
      <c r="AN682" s="9"/>
      <c r="AO682" s="9"/>
      <c r="AP682" s="9"/>
      <c r="AQ682" s="9"/>
      <c r="AR682" s="9"/>
      <c r="AS682" s="9"/>
      <c r="AT682" s="9"/>
      <c r="AU682" s="9"/>
      <c r="AV682" s="9"/>
      <c r="AW682" s="9"/>
      <c r="AX682" s="9"/>
      <c r="AY682" s="9"/>
    </row>
    <row r="683" spans="1:51" ht="12" customHeight="1">
      <c r="A683" s="9"/>
      <c r="B683" s="9"/>
      <c r="C683" s="9"/>
      <c r="D683" s="9"/>
      <c r="E683" s="9"/>
      <c r="F683" s="9"/>
      <c r="G683" s="70"/>
      <c r="H683" s="71"/>
      <c r="I683" s="9"/>
      <c r="J683" s="9"/>
      <c r="K683" s="9"/>
      <c r="L683" s="71"/>
      <c r="M683" s="71"/>
      <c r="N683" s="9"/>
      <c r="O683" s="9"/>
      <c r="P683" s="71"/>
      <c r="Q683" s="71"/>
      <c r="R683" s="9"/>
      <c r="S683" s="72"/>
      <c r="T683" s="72"/>
      <c r="U683" s="72"/>
      <c r="V683" s="9"/>
      <c r="W683" s="9"/>
      <c r="X683" s="9"/>
      <c r="Y683" s="72"/>
      <c r="Z683" s="72"/>
      <c r="AA683" s="9"/>
      <c r="AB683" s="72"/>
      <c r="AC683" s="72"/>
      <c r="AD683" s="72"/>
      <c r="AE683" s="9"/>
      <c r="AF683" s="9"/>
      <c r="AH683" s="9"/>
      <c r="AI683" s="9"/>
      <c r="AJ683" s="9"/>
      <c r="AK683" s="9"/>
      <c r="AL683" s="9"/>
      <c r="AM683" s="9"/>
      <c r="AN683" s="9"/>
      <c r="AO683" s="9"/>
      <c r="AP683" s="9"/>
      <c r="AQ683" s="9"/>
      <c r="AR683" s="9"/>
      <c r="AS683" s="9"/>
      <c r="AT683" s="9"/>
      <c r="AU683" s="9"/>
      <c r="AV683" s="9"/>
      <c r="AW683" s="9"/>
      <c r="AX683" s="9"/>
      <c r="AY683" s="9"/>
    </row>
    <row r="684" spans="1:51" ht="12" customHeight="1">
      <c r="A684" s="9"/>
      <c r="B684" s="9"/>
      <c r="C684" s="9"/>
      <c r="D684" s="9"/>
      <c r="E684" s="9"/>
      <c r="F684" s="9"/>
      <c r="G684" s="70"/>
      <c r="H684" s="71"/>
      <c r="I684" s="9"/>
      <c r="J684" s="9"/>
      <c r="K684" s="9"/>
      <c r="L684" s="71"/>
      <c r="M684" s="71"/>
      <c r="N684" s="9"/>
      <c r="O684" s="9"/>
      <c r="P684" s="71"/>
      <c r="Q684" s="71"/>
      <c r="R684" s="9"/>
      <c r="S684" s="72"/>
      <c r="T684" s="72"/>
      <c r="U684" s="72"/>
      <c r="V684" s="9"/>
      <c r="W684" s="9"/>
      <c r="X684" s="9"/>
      <c r="Y684" s="72"/>
      <c r="Z684" s="72"/>
      <c r="AA684" s="9"/>
      <c r="AB684" s="72"/>
      <c r="AC684" s="72"/>
      <c r="AD684" s="72"/>
      <c r="AE684" s="9"/>
      <c r="AF684" s="9"/>
      <c r="AH684" s="9"/>
      <c r="AI684" s="9"/>
      <c r="AJ684" s="9"/>
      <c r="AK684" s="9"/>
      <c r="AL684" s="9"/>
      <c r="AM684" s="9"/>
      <c r="AN684" s="9"/>
      <c r="AO684" s="9"/>
      <c r="AP684" s="9"/>
      <c r="AQ684" s="9"/>
      <c r="AR684" s="9"/>
      <c r="AS684" s="9"/>
      <c r="AT684" s="9"/>
      <c r="AU684" s="9"/>
      <c r="AV684" s="9"/>
      <c r="AW684" s="9"/>
      <c r="AX684" s="9"/>
      <c r="AY684" s="9"/>
    </row>
    <row r="685" spans="1:51" ht="12" customHeight="1">
      <c r="A685" s="9"/>
      <c r="B685" s="9"/>
      <c r="C685" s="9"/>
      <c r="D685" s="9"/>
      <c r="E685" s="9"/>
      <c r="F685" s="9"/>
      <c r="G685" s="70"/>
      <c r="H685" s="71"/>
      <c r="I685" s="9"/>
      <c r="J685" s="9"/>
      <c r="K685" s="9"/>
      <c r="L685" s="71"/>
      <c r="M685" s="71"/>
      <c r="N685" s="9"/>
      <c r="O685" s="9"/>
      <c r="P685" s="71"/>
      <c r="Q685" s="71"/>
      <c r="R685" s="9"/>
      <c r="S685" s="72"/>
      <c r="T685" s="72"/>
      <c r="U685" s="72"/>
      <c r="V685" s="9"/>
      <c r="W685" s="9"/>
      <c r="X685" s="9"/>
      <c r="Y685" s="72"/>
      <c r="Z685" s="72"/>
      <c r="AA685" s="9"/>
      <c r="AB685" s="72"/>
      <c r="AC685" s="72"/>
      <c r="AD685" s="72"/>
      <c r="AE685" s="9"/>
      <c r="AF685" s="9"/>
      <c r="AH685" s="9"/>
      <c r="AI685" s="9"/>
      <c r="AJ685" s="9"/>
      <c r="AK685" s="9"/>
      <c r="AL685" s="9"/>
      <c r="AM685" s="9"/>
      <c r="AN685" s="9"/>
      <c r="AO685" s="9"/>
      <c r="AP685" s="9"/>
      <c r="AQ685" s="9"/>
      <c r="AR685" s="9"/>
      <c r="AS685" s="9"/>
      <c r="AT685" s="9"/>
      <c r="AU685" s="9"/>
      <c r="AV685" s="9"/>
      <c r="AW685" s="9"/>
      <c r="AX685" s="9"/>
      <c r="AY685" s="9"/>
    </row>
    <row r="686" spans="1:51" ht="12" customHeight="1">
      <c r="A686" s="9"/>
      <c r="B686" s="9"/>
      <c r="C686" s="9"/>
      <c r="D686" s="9"/>
      <c r="E686" s="9"/>
      <c r="F686" s="9"/>
      <c r="G686" s="70"/>
      <c r="H686" s="71"/>
      <c r="I686" s="9"/>
      <c r="J686" s="9"/>
      <c r="K686" s="9"/>
      <c r="L686" s="71"/>
      <c r="M686" s="71"/>
      <c r="N686" s="9"/>
      <c r="O686" s="9"/>
      <c r="P686" s="71"/>
      <c r="Q686" s="71"/>
      <c r="R686" s="9"/>
      <c r="S686" s="72"/>
      <c r="T686" s="72"/>
      <c r="U686" s="72"/>
      <c r="V686" s="9"/>
      <c r="W686" s="9"/>
      <c r="X686" s="9"/>
      <c r="Y686" s="72"/>
      <c r="Z686" s="72"/>
      <c r="AA686" s="9"/>
      <c r="AB686" s="72"/>
      <c r="AC686" s="72"/>
      <c r="AD686" s="72"/>
      <c r="AE686" s="9"/>
      <c r="AF686" s="9"/>
      <c r="AH686" s="9"/>
      <c r="AI686" s="9"/>
      <c r="AJ686" s="9"/>
      <c r="AK686" s="9"/>
      <c r="AL686" s="9"/>
      <c r="AM686" s="9"/>
      <c r="AN686" s="9"/>
      <c r="AO686" s="9"/>
      <c r="AP686" s="9"/>
      <c r="AQ686" s="9"/>
      <c r="AR686" s="9"/>
      <c r="AS686" s="9"/>
      <c r="AT686" s="9"/>
      <c r="AU686" s="9"/>
      <c r="AV686" s="9"/>
      <c r="AW686" s="9"/>
      <c r="AX686" s="9"/>
      <c r="AY686" s="9"/>
    </row>
    <row r="687" spans="1:51" ht="12" customHeight="1">
      <c r="A687" s="9"/>
      <c r="B687" s="9"/>
      <c r="C687" s="9"/>
      <c r="D687" s="9"/>
      <c r="E687" s="9"/>
      <c r="F687" s="9"/>
      <c r="G687" s="70"/>
      <c r="H687" s="71"/>
      <c r="I687" s="9"/>
      <c r="J687" s="9"/>
      <c r="K687" s="9"/>
      <c r="L687" s="71"/>
      <c r="M687" s="71"/>
      <c r="N687" s="9"/>
      <c r="O687" s="9"/>
      <c r="P687" s="71"/>
      <c r="Q687" s="71"/>
      <c r="R687" s="9"/>
      <c r="S687" s="72"/>
      <c r="T687" s="72"/>
      <c r="U687" s="72"/>
      <c r="V687" s="9"/>
      <c r="W687" s="9"/>
      <c r="X687" s="9"/>
      <c r="Y687" s="72"/>
      <c r="Z687" s="72"/>
      <c r="AA687" s="9"/>
      <c r="AB687" s="72"/>
      <c r="AC687" s="72"/>
      <c r="AD687" s="72"/>
      <c r="AE687" s="9"/>
      <c r="AF687" s="9"/>
      <c r="AH687" s="9"/>
      <c r="AI687" s="9"/>
      <c r="AJ687" s="9"/>
      <c r="AK687" s="9"/>
      <c r="AL687" s="9"/>
      <c r="AM687" s="9"/>
      <c r="AN687" s="9"/>
      <c r="AO687" s="9"/>
      <c r="AP687" s="9"/>
      <c r="AQ687" s="9"/>
      <c r="AR687" s="9"/>
      <c r="AS687" s="9"/>
      <c r="AT687" s="9"/>
      <c r="AU687" s="9"/>
      <c r="AV687" s="9"/>
      <c r="AW687" s="9"/>
      <c r="AX687" s="9"/>
      <c r="AY687" s="9"/>
    </row>
    <row r="688" spans="1:51" ht="12" customHeight="1">
      <c r="A688" s="9"/>
      <c r="B688" s="9"/>
      <c r="C688" s="9"/>
      <c r="D688" s="9"/>
      <c r="E688" s="9"/>
      <c r="F688" s="9"/>
      <c r="G688" s="70"/>
      <c r="H688" s="71"/>
      <c r="I688" s="9"/>
      <c r="J688" s="9"/>
      <c r="K688" s="9"/>
      <c r="L688" s="71"/>
      <c r="M688" s="71"/>
      <c r="N688" s="9"/>
      <c r="O688" s="9"/>
      <c r="P688" s="71"/>
      <c r="Q688" s="71"/>
      <c r="R688" s="9"/>
      <c r="S688" s="72"/>
      <c r="T688" s="72"/>
      <c r="U688" s="72"/>
      <c r="V688" s="9"/>
      <c r="W688" s="9"/>
      <c r="X688" s="9"/>
      <c r="Y688" s="72"/>
      <c r="Z688" s="72"/>
      <c r="AA688" s="9"/>
      <c r="AB688" s="72"/>
      <c r="AC688" s="72"/>
      <c r="AD688" s="72"/>
      <c r="AE688" s="9"/>
      <c r="AF688" s="9"/>
      <c r="AH688" s="9"/>
      <c r="AI688" s="9"/>
      <c r="AJ688" s="9"/>
      <c r="AK688" s="9"/>
      <c r="AL688" s="9"/>
      <c r="AM688" s="9"/>
      <c r="AN688" s="9"/>
      <c r="AO688" s="9"/>
      <c r="AP688" s="9"/>
      <c r="AQ688" s="9"/>
      <c r="AR688" s="9"/>
      <c r="AS688" s="9"/>
      <c r="AT688" s="9"/>
      <c r="AU688" s="9"/>
      <c r="AV688" s="9"/>
      <c r="AW688" s="9"/>
      <c r="AX688" s="9"/>
      <c r="AY688" s="9"/>
    </row>
    <row r="689" spans="1:51" ht="12" customHeight="1">
      <c r="A689" s="9"/>
      <c r="B689" s="9"/>
      <c r="C689" s="9"/>
      <c r="D689" s="9"/>
      <c r="E689" s="9"/>
      <c r="F689" s="9"/>
      <c r="G689" s="70"/>
      <c r="H689" s="71"/>
      <c r="I689" s="9"/>
      <c r="J689" s="9"/>
      <c r="K689" s="9"/>
      <c r="L689" s="71"/>
      <c r="M689" s="71"/>
      <c r="N689" s="9"/>
      <c r="O689" s="9"/>
      <c r="P689" s="71"/>
      <c r="Q689" s="71"/>
      <c r="R689" s="9"/>
      <c r="S689" s="72"/>
      <c r="T689" s="72"/>
      <c r="U689" s="72"/>
      <c r="V689" s="9"/>
      <c r="W689" s="9"/>
      <c r="X689" s="9"/>
      <c r="Y689" s="72"/>
      <c r="Z689" s="72"/>
      <c r="AA689" s="9"/>
      <c r="AB689" s="72"/>
      <c r="AC689" s="72"/>
      <c r="AD689" s="72"/>
      <c r="AE689" s="9"/>
      <c r="AF689" s="9"/>
      <c r="AH689" s="9"/>
      <c r="AI689" s="9"/>
      <c r="AJ689" s="9"/>
      <c r="AK689" s="9"/>
      <c r="AL689" s="9"/>
      <c r="AM689" s="9"/>
      <c r="AN689" s="9"/>
      <c r="AO689" s="9"/>
      <c r="AP689" s="9"/>
      <c r="AQ689" s="9"/>
      <c r="AR689" s="9"/>
      <c r="AS689" s="9"/>
      <c r="AT689" s="9"/>
      <c r="AU689" s="9"/>
      <c r="AV689" s="9"/>
      <c r="AW689" s="9"/>
      <c r="AX689" s="9"/>
      <c r="AY689" s="9"/>
    </row>
    <row r="690" spans="1:51" ht="12" customHeight="1">
      <c r="A690" s="9"/>
      <c r="B690" s="9"/>
      <c r="C690" s="9"/>
      <c r="D690" s="9"/>
      <c r="E690" s="9"/>
      <c r="F690" s="9"/>
      <c r="G690" s="70"/>
      <c r="H690" s="71"/>
      <c r="I690" s="9"/>
      <c r="J690" s="9"/>
      <c r="K690" s="9"/>
      <c r="L690" s="71"/>
      <c r="M690" s="71"/>
      <c r="N690" s="9"/>
      <c r="O690" s="9"/>
      <c r="P690" s="71"/>
      <c r="Q690" s="71"/>
      <c r="R690" s="9"/>
      <c r="S690" s="72"/>
      <c r="T690" s="72"/>
      <c r="U690" s="72"/>
      <c r="V690" s="9"/>
      <c r="W690" s="9"/>
      <c r="X690" s="9"/>
      <c r="Y690" s="72"/>
      <c r="Z690" s="72"/>
      <c r="AA690" s="9"/>
      <c r="AB690" s="72"/>
      <c r="AC690" s="72"/>
      <c r="AD690" s="72"/>
      <c r="AE690" s="9"/>
      <c r="AF690" s="9"/>
      <c r="AH690" s="9"/>
      <c r="AI690" s="9"/>
      <c r="AJ690" s="9"/>
      <c r="AK690" s="9"/>
      <c r="AL690" s="9"/>
      <c r="AM690" s="9"/>
      <c r="AN690" s="9"/>
      <c r="AO690" s="9"/>
      <c r="AP690" s="9"/>
      <c r="AQ690" s="9"/>
      <c r="AR690" s="9"/>
      <c r="AS690" s="9"/>
      <c r="AT690" s="9"/>
      <c r="AU690" s="9"/>
      <c r="AV690" s="9"/>
      <c r="AW690" s="9"/>
      <c r="AX690" s="9"/>
      <c r="AY690" s="9"/>
    </row>
    <row r="691" spans="1:51" ht="12" customHeight="1">
      <c r="A691" s="9"/>
      <c r="B691" s="9"/>
      <c r="C691" s="9"/>
      <c r="D691" s="9"/>
      <c r="E691" s="9"/>
      <c r="F691" s="9"/>
      <c r="G691" s="70"/>
      <c r="H691" s="71"/>
      <c r="I691" s="9"/>
      <c r="J691" s="9"/>
      <c r="K691" s="9"/>
      <c r="L691" s="71"/>
      <c r="M691" s="71"/>
      <c r="N691" s="9"/>
      <c r="O691" s="9"/>
      <c r="P691" s="71"/>
      <c r="Q691" s="71"/>
      <c r="R691" s="9"/>
      <c r="S691" s="72"/>
      <c r="T691" s="72"/>
      <c r="U691" s="72"/>
      <c r="V691" s="9"/>
      <c r="W691" s="9"/>
      <c r="X691" s="9"/>
      <c r="Y691" s="72"/>
      <c r="Z691" s="72"/>
      <c r="AA691" s="9"/>
      <c r="AB691" s="72"/>
      <c r="AC691" s="72"/>
      <c r="AD691" s="72"/>
      <c r="AE691" s="9"/>
      <c r="AF691" s="9"/>
      <c r="AH691" s="9"/>
      <c r="AI691" s="9"/>
      <c r="AJ691" s="9"/>
      <c r="AK691" s="9"/>
      <c r="AL691" s="9"/>
      <c r="AM691" s="9"/>
      <c r="AN691" s="9"/>
      <c r="AO691" s="9"/>
      <c r="AP691" s="9"/>
      <c r="AQ691" s="9"/>
      <c r="AR691" s="9"/>
      <c r="AS691" s="9"/>
      <c r="AT691" s="9"/>
      <c r="AU691" s="9"/>
      <c r="AV691" s="9"/>
      <c r="AW691" s="9"/>
      <c r="AX691" s="9"/>
      <c r="AY691" s="9"/>
    </row>
    <row r="692" spans="1:51" ht="12" customHeight="1">
      <c r="A692" s="9"/>
      <c r="B692" s="9"/>
      <c r="C692" s="9"/>
      <c r="D692" s="9"/>
      <c r="E692" s="9"/>
      <c r="F692" s="9"/>
      <c r="G692" s="70"/>
      <c r="H692" s="71"/>
      <c r="I692" s="9"/>
      <c r="J692" s="9"/>
      <c r="K692" s="9"/>
      <c r="L692" s="71"/>
      <c r="M692" s="71"/>
      <c r="N692" s="9"/>
      <c r="O692" s="9"/>
      <c r="P692" s="71"/>
      <c r="Q692" s="71"/>
      <c r="R692" s="9"/>
      <c r="S692" s="72"/>
      <c r="T692" s="72"/>
      <c r="U692" s="72"/>
      <c r="V692" s="9"/>
      <c r="W692" s="9"/>
      <c r="X692" s="9"/>
      <c r="Y692" s="72"/>
      <c r="Z692" s="72"/>
      <c r="AA692" s="9"/>
      <c r="AB692" s="72"/>
      <c r="AC692" s="72"/>
      <c r="AD692" s="72"/>
      <c r="AE692" s="9"/>
      <c r="AF692" s="9"/>
      <c r="AH692" s="9"/>
      <c r="AI692" s="9"/>
      <c r="AJ692" s="9"/>
      <c r="AK692" s="9"/>
      <c r="AL692" s="9"/>
      <c r="AM692" s="9"/>
      <c r="AN692" s="9"/>
      <c r="AO692" s="9"/>
      <c r="AP692" s="9"/>
      <c r="AQ692" s="9"/>
      <c r="AR692" s="9"/>
      <c r="AS692" s="9"/>
      <c r="AT692" s="9"/>
      <c r="AU692" s="9"/>
      <c r="AV692" s="9"/>
      <c r="AW692" s="9"/>
      <c r="AX692" s="9"/>
      <c r="AY692" s="9"/>
    </row>
    <row r="693" spans="1:51" ht="12" customHeight="1">
      <c r="A693" s="9"/>
      <c r="B693" s="9"/>
      <c r="C693" s="9"/>
      <c r="D693" s="9"/>
      <c r="E693" s="9"/>
      <c r="F693" s="9"/>
      <c r="G693" s="70"/>
      <c r="H693" s="71"/>
      <c r="I693" s="9"/>
      <c r="J693" s="9"/>
      <c r="K693" s="9"/>
      <c r="L693" s="71"/>
      <c r="M693" s="71"/>
      <c r="N693" s="9"/>
      <c r="O693" s="9"/>
      <c r="P693" s="71"/>
      <c r="Q693" s="71"/>
      <c r="R693" s="9"/>
      <c r="S693" s="72"/>
      <c r="T693" s="72"/>
      <c r="U693" s="72"/>
      <c r="V693" s="9"/>
      <c r="W693" s="9"/>
      <c r="X693" s="9"/>
      <c r="Y693" s="72"/>
      <c r="Z693" s="72"/>
      <c r="AA693" s="9"/>
      <c r="AB693" s="72"/>
      <c r="AC693" s="72"/>
      <c r="AD693" s="72"/>
      <c r="AE693" s="9"/>
      <c r="AF693" s="9"/>
      <c r="AH693" s="9"/>
      <c r="AI693" s="9"/>
      <c r="AJ693" s="9"/>
      <c r="AK693" s="9"/>
      <c r="AL693" s="9"/>
      <c r="AM693" s="9"/>
      <c r="AN693" s="9"/>
      <c r="AO693" s="9"/>
      <c r="AP693" s="9"/>
      <c r="AQ693" s="9"/>
      <c r="AR693" s="9"/>
      <c r="AS693" s="9"/>
      <c r="AT693" s="9"/>
      <c r="AU693" s="9"/>
      <c r="AV693" s="9"/>
      <c r="AW693" s="9"/>
      <c r="AX693" s="9"/>
      <c r="AY693" s="9"/>
    </row>
    <row r="694" spans="1:51" ht="12" customHeight="1">
      <c r="A694" s="9"/>
      <c r="B694" s="9"/>
      <c r="C694" s="9"/>
      <c r="D694" s="9"/>
      <c r="E694" s="9"/>
      <c r="F694" s="9"/>
      <c r="G694" s="70"/>
      <c r="H694" s="71"/>
      <c r="I694" s="9"/>
      <c r="J694" s="9"/>
      <c r="K694" s="9"/>
      <c r="L694" s="71"/>
      <c r="M694" s="71"/>
      <c r="N694" s="9"/>
      <c r="O694" s="9"/>
      <c r="P694" s="71"/>
      <c r="Q694" s="71"/>
      <c r="R694" s="9"/>
      <c r="S694" s="72"/>
      <c r="T694" s="72"/>
      <c r="U694" s="72"/>
      <c r="V694" s="9"/>
      <c r="W694" s="9"/>
      <c r="X694" s="9"/>
      <c r="Y694" s="72"/>
      <c r="Z694" s="72"/>
      <c r="AA694" s="9"/>
      <c r="AB694" s="72"/>
      <c r="AC694" s="72"/>
      <c r="AD694" s="72"/>
      <c r="AE694" s="9"/>
      <c r="AF694" s="9"/>
      <c r="AH694" s="9"/>
      <c r="AI694" s="9"/>
      <c r="AJ694" s="9"/>
      <c r="AK694" s="9"/>
      <c r="AL694" s="9"/>
      <c r="AM694" s="9"/>
      <c r="AN694" s="9"/>
      <c r="AO694" s="9"/>
      <c r="AP694" s="9"/>
      <c r="AQ694" s="9"/>
      <c r="AR694" s="9"/>
      <c r="AS694" s="9"/>
      <c r="AT694" s="9"/>
      <c r="AU694" s="9"/>
      <c r="AV694" s="9"/>
      <c r="AW694" s="9"/>
      <c r="AX694" s="9"/>
      <c r="AY694" s="9"/>
    </row>
    <row r="695" spans="1:51" ht="12" customHeight="1">
      <c r="A695" s="9"/>
      <c r="B695" s="9"/>
      <c r="C695" s="9"/>
      <c r="D695" s="9"/>
      <c r="E695" s="9"/>
      <c r="F695" s="9"/>
      <c r="G695" s="70"/>
      <c r="H695" s="71"/>
      <c r="I695" s="9"/>
      <c r="J695" s="9"/>
      <c r="K695" s="9"/>
      <c r="L695" s="71"/>
      <c r="M695" s="71"/>
      <c r="N695" s="9"/>
      <c r="O695" s="9"/>
      <c r="P695" s="71"/>
      <c r="Q695" s="71"/>
      <c r="R695" s="9"/>
      <c r="S695" s="72"/>
      <c r="T695" s="72"/>
      <c r="U695" s="72"/>
      <c r="V695" s="9"/>
      <c r="W695" s="9"/>
      <c r="X695" s="9"/>
      <c r="Y695" s="72"/>
      <c r="Z695" s="72"/>
      <c r="AA695" s="9"/>
      <c r="AB695" s="72"/>
      <c r="AC695" s="72"/>
      <c r="AD695" s="72"/>
      <c r="AE695" s="9"/>
      <c r="AF695" s="9"/>
      <c r="AH695" s="9"/>
      <c r="AI695" s="9"/>
      <c r="AJ695" s="9"/>
      <c r="AK695" s="9"/>
      <c r="AL695" s="9"/>
      <c r="AM695" s="9"/>
      <c r="AN695" s="9"/>
      <c r="AO695" s="9"/>
      <c r="AP695" s="9"/>
      <c r="AQ695" s="9"/>
      <c r="AR695" s="9"/>
      <c r="AS695" s="9"/>
      <c r="AT695" s="9"/>
      <c r="AU695" s="9"/>
      <c r="AV695" s="9"/>
      <c r="AW695" s="9"/>
      <c r="AX695" s="9"/>
      <c r="AY695" s="9"/>
    </row>
    <row r="696" spans="1:51" ht="12" customHeight="1">
      <c r="A696" s="9"/>
      <c r="B696" s="9"/>
      <c r="C696" s="9"/>
      <c r="D696" s="9"/>
      <c r="E696" s="9"/>
      <c r="F696" s="9"/>
      <c r="G696" s="70"/>
      <c r="H696" s="71"/>
      <c r="I696" s="9"/>
      <c r="J696" s="9"/>
      <c r="K696" s="9"/>
      <c r="L696" s="71"/>
      <c r="M696" s="71"/>
      <c r="N696" s="9"/>
      <c r="O696" s="9"/>
      <c r="P696" s="71"/>
      <c r="Q696" s="71"/>
      <c r="R696" s="9"/>
      <c r="S696" s="72"/>
      <c r="T696" s="72"/>
      <c r="U696" s="72"/>
      <c r="V696" s="9"/>
      <c r="W696" s="9"/>
      <c r="X696" s="9"/>
      <c r="Y696" s="72"/>
      <c r="Z696" s="72"/>
      <c r="AA696" s="9"/>
      <c r="AB696" s="72"/>
      <c r="AC696" s="72"/>
      <c r="AD696" s="72"/>
      <c r="AE696" s="9"/>
      <c r="AF696" s="9"/>
      <c r="AH696" s="9"/>
      <c r="AI696" s="9"/>
      <c r="AJ696" s="9"/>
      <c r="AK696" s="9"/>
      <c r="AL696" s="9"/>
      <c r="AM696" s="9"/>
      <c r="AN696" s="9"/>
      <c r="AO696" s="9"/>
      <c r="AP696" s="9"/>
      <c r="AQ696" s="9"/>
      <c r="AR696" s="9"/>
      <c r="AS696" s="9"/>
      <c r="AT696" s="9"/>
      <c r="AU696" s="9"/>
      <c r="AV696" s="9"/>
      <c r="AW696" s="9"/>
      <c r="AX696" s="9"/>
      <c r="AY696" s="9"/>
    </row>
    <row r="697" spans="1:51" ht="12" customHeight="1">
      <c r="A697" s="9"/>
      <c r="B697" s="9"/>
      <c r="C697" s="9"/>
      <c r="D697" s="9"/>
      <c r="E697" s="9"/>
      <c r="F697" s="9"/>
      <c r="G697" s="70"/>
      <c r="H697" s="71"/>
      <c r="I697" s="9"/>
      <c r="J697" s="9"/>
      <c r="K697" s="9"/>
      <c r="L697" s="71"/>
      <c r="M697" s="71"/>
      <c r="N697" s="9"/>
      <c r="O697" s="9"/>
      <c r="P697" s="71"/>
      <c r="Q697" s="71"/>
      <c r="R697" s="9"/>
      <c r="S697" s="72"/>
      <c r="T697" s="72"/>
      <c r="U697" s="72"/>
      <c r="V697" s="9"/>
      <c r="W697" s="9"/>
      <c r="X697" s="9"/>
      <c r="Y697" s="72"/>
      <c r="Z697" s="72"/>
      <c r="AA697" s="9"/>
      <c r="AB697" s="72"/>
      <c r="AC697" s="72"/>
      <c r="AD697" s="72"/>
      <c r="AE697" s="9"/>
      <c r="AF697" s="9"/>
      <c r="AH697" s="9"/>
      <c r="AI697" s="9"/>
      <c r="AJ697" s="9"/>
      <c r="AK697" s="9"/>
      <c r="AL697" s="9"/>
      <c r="AM697" s="9"/>
      <c r="AN697" s="9"/>
      <c r="AO697" s="9"/>
      <c r="AP697" s="9"/>
      <c r="AQ697" s="9"/>
      <c r="AR697" s="9"/>
      <c r="AS697" s="9"/>
      <c r="AT697" s="9"/>
      <c r="AU697" s="9"/>
      <c r="AV697" s="9"/>
      <c r="AW697" s="9"/>
      <c r="AX697" s="9"/>
      <c r="AY697" s="9"/>
    </row>
    <row r="698" spans="1:51" ht="12" customHeight="1">
      <c r="A698" s="9"/>
      <c r="B698" s="9"/>
      <c r="C698" s="9"/>
      <c r="D698" s="9"/>
      <c r="E698" s="9"/>
      <c r="F698" s="9"/>
      <c r="G698" s="70"/>
      <c r="H698" s="71"/>
      <c r="I698" s="9"/>
      <c r="J698" s="9"/>
      <c r="K698" s="9"/>
      <c r="L698" s="71"/>
      <c r="M698" s="71"/>
      <c r="N698" s="9"/>
      <c r="O698" s="9"/>
      <c r="P698" s="71"/>
      <c r="Q698" s="71"/>
      <c r="R698" s="9"/>
      <c r="S698" s="72"/>
      <c r="T698" s="72"/>
      <c r="U698" s="72"/>
      <c r="V698" s="9"/>
      <c r="W698" s="9"/>
      <c r="X698" s="9"/>
      <c r="Y698" s="72"/>
      <c r="Z698" s="72"/>
      <c r="AA698" s="9"/>
      <c r="AB698" s="72"/>
      <c r="AC698" s="72"/>
      <c r="AD698" s="72"/>
      <c r="AE698" s="9"/>
      <c r="AF698" s="9"/>
      <c r="AH698" s="9"/>
      <c r="AI698" s="9"/>
      <c r="AJ698" s="9"/>
      <c r="AK698" s="9"/>
      <c r="AL698" s="9"/>
      <c r="AM698" s="9"/>
      <c r="AN698" s="9"/>
      <c r="AO698" s="9"/>
      <c r="AP698" s="9"/>
      <c r="AQ698" s="9"/>
      <c r="AR698" s="9"/>
      <c r="AS698" s="9"/>
      <c r="AT698" s="9"/>
      <c r="AU698" s="9"/>
      <c r="AV698" s="9"/>
      <c r="AW698" s="9"/>
      <c r="AX698" s="9"/>
      <c r="AY698" s="9"/>
    </row>
    <row r="699" spans="1:51" ht="12" customHeight="1">
      <c r="A699" s="9"/>
      <c r="B699" s="9"/>
      <c r="C699" s="9"/>
      <c r="D699" s="9"/>
      <c r="E699" s="9"/>
      <c r="F699" s="9"/>
      <c r="G699" s="70"/>
      <c r="H699" s="71"/>
      <c r="I699" s="9"/>
      <c r="J699" s="9"/>
      <c r="K699" s="9"/>
      <c r="L699" s="71"/>
      <c r="M699" s="71"/>
      <c r="N699" s="9"/>
      <c r="O699" s="9"/>
      <c r="P699" s="71"/>
      <c r="Q699" s="71"/>
      <c r="R699" s="9"/>
      <c r="S699" s="72"/>
      <c r="T699" s="72"/>
      <c r="U699" s="72"/>
      <c r="V699" s="9"/>
      <c r="W699" s="9"/>
      <c r="X699" s="9"/>
      <c r="Y699" s="72"/>
      <c r="Z699" s="72"/>
      <c r="AA699" s="9"/>
      <c r="AB699" s="72"/>
      <c r="AC699" s="72"/>
      <c r="AD699" s="72"/>
      <c r="AE699" s="9"/>
      <c r="AF699" s="9"/>
      <c r="AH699" s="9"/>
      <c r="AI699" s="9"/>
      <c r="AJ699" s="9"/>
      <c r="AK699" s="9"/>
      <c r="AL699" s="9"/>
      <c r="AM699" s="9"/>
      <c r="AN699" s="9"/>
      <c r="AO699" s="9"/>
      <c r="AP699" s="9"/>
      <c r="AQ699" s="9"/>
      <c r="AR699" s="9"/>
      <c r="AS699" s="9"/>
      <c r="AT699" s="9"/>
      <c r="AU699" s="9"/>
      <c r="AV699" s="9"/>
      <c r="AW699" s="9"/>
      <c r="AX699" s="9"/>
      <c r="AY699" s="9"/>
    </row>
    <row r="700" spans="1:51" ht="12" customHeight="1">
      <c r="A700" s="9"/>
      <c r="B700" s="9"/>
      <c r="C700" s="9"/>
      <c r="D700" s="9"/>
      <c r="E700" s="9"/>
      <c r="F700" s="9"/>
      <c r="G700" s="70"/>
      <c r="H700" s="71"/>
      <c r="I700" s="9"/>
      <c r="J700" s="9"/>
      <c r="K700" s="9"/>
      <c r="L700" s="71"/>
      <c r="M700" s="71"/>
      <c r="N700" s="9"/>
      <c r="O700" s="9"/>
      <c r="P700" s="71"/>
      <c r="Q700" s="71"/>
      <c r="R700" s="9"/>
      <c r="S700" s="72"/>
      <c r="T700" s="72"/>
      <c r="U700" s="72"/>
      <c r="V700" s="9"/>
      <c r="W700" s="9"/>
      <c r="X700" s="9"/>
      <c r="Y700" s="72"/>
      <c r="Z700" s="72"/>
      <c r="AA700" s="9"/>
      <c r="AB700" s="72"/>
      <c r="AC700" s="72"/>
      <c r="AD700" s="72"/>
      <c r="AE700" s="9"/>
      <c r="AF700" s="9"/>
      <c r="AH700" s="9"/>
      <c r="AI700" s="9"/>
      <c r="AJ700" s="9"/>
      <c r="AK700" s="9"/>
      <c r="AL700" s="9"/>
      <c r="AM700" s="9"/>
      <c r="AN700" s="9"/>
      <c r="AO700" s="9"/>
      <c r="AP700" s="9"/>
      <c r="AQ700" s="9"/>
      <c r="AR700" s="9"/>
      <c r="AS700" s="9"/>
      <c r="AT700" s="9"/>
      <c r="AU700" s="9"/>
      <c r="AV700" s="9"/>
      <c r="AW700" s="9"/>
      <c r="AX700" s="9"/>
      <c r="AY700" s="9"/>
    </row>
    <row r="701" spans="1:51" ht="12" customHeight="1">
      <c r="A701" s="9"/>
      <c r="B701" s="9"/>
      <c r="C701" s="9"/>
      <c r="D701" s="9"/>
      <c r="E701" s="9"/>
      <c r="F701" s="9"/>
      <c r="G701" s="70"/>
      <c r="H701" s="71"/>
      <c r="I701" s="9"/>
      <c r="J701" s="9"/>
      <c r="K701" s="9"/>
      <c r="L701" s="71"/>
      <c r="M701" s="71"/>
      <c r="N701" s="9"/>
      <c r="O701" s="9"/>
      <c r="P701" s="71"/>
      <c r="Q701" s="71"/>
      <c r="R701" s="9"/>
      <c r="S701" s="72"/>
      <c r="T701" s="72"/>
      <c r="U701" s="72"/>
      <c r="V701" s="9"/>
      <c r="W701" s="9"/>
      <c r="X701" s="9"/>
      <c r="Y701" s="72"/>
      <c r="Z701" s="72"/>
      <c r="AA701" s="9"/>
      <c r="AB701" s="72"/>
      <c r="AC701" s="72"/>
      <c r="AD701" s="72"/>
      <c r="AE701" s="9"/>
      <c r="AF701" s="9"/>
      <c r="AH701" s="9"/>
      <c r="AI701" s="9"/>
      <c r="AJ701" s="9"/>
      <c r="AK701" s="9"/>
      <c r="AL701" s="9"/>
      <c r="AM701" s="9"/>
      <c r="AN701" s="9"/>
      <c r="AO701" s="9"/>
      <c r="AP701" s="9"/>
      <c r="AQ701" s="9"/>
      <c r="AR701" s="9"/>
      <c r="AS701" s="9"/>
      <c r="AT701" s="9"/>
      <c r="AU701" s="9"/>
      <c r="AV701" s="9"/>
      <c r="AW701" s="9"/>
      <c r="AX701" s="9"/>
      <c r="AY701" s="9"/>
    </row>
    <row r="702" spans="1:51" ht="12" customHeight="1">
      <c r="A702" s="9"/>
      <c r="B702" s="9"/>
      <c r="C702" s="9"/>
      <c r="D702" s="9"/>
      <c r="E702" s="9"/>
      <c r="F702" s="9"/>
      <c r="G702" s="70"/>
      <c r="H702" s="71"/>
      <c r="I702" s="9"/>
      <c r="J702" s="9"/>
      <c r="K702" s="9"/>
      <c r="L702" s="71"/>
      <c r="M702" s="71"/>
      <c r="N702" s="9"/>
      <c r="O702" s="9"/>
      <c r="P702" s="71"/>
      <c r="Q702" s="71"/>
      <c r="R702" s="9"/>
      <c r="S702" s="72"/>
      <c r="T702" s="72"/>
      <c r="U702" s="72"/>
      <c r="V702" s="9"/>
      <c r="W702" s="9"/>
      <c r="X702" s="9"/>
      <c r="Y702" s="72"/>
      <c r="Z702" s="72"/>
      <c r="AA702" s="9"/>
      <c r="AB702" s="72"/>
      <c r="AC702" s="72"/>
      <c r="AD702" s="72"/>
      <c r="AE702" s="9"/>
      <c r="AF702" s="9"/>
      <c r="AH702" s="9"/>
      <c r="AI702" s="9"/>
      <c r="AJ702" s="9"/>
      <c r="AK702" s="9"/>
      <c r="AL702" s="9"/>
      <c r="AM702" s="9"/>
      <c r="AN702" s="9"/>
      <c r="AO702" s="9"/>
      <c r="AP702" s="9"/>
      <c r="AQ702" s="9"/>
      <c r="AR702" s="9"/>
      <c r="AS702" s="9"/>
      <c r="AT702" s="9"/>
      <c r="AU702" s="9"/>
      <c r="AV702" s="9"/>
      <c r="AW702" s="9"/>
      <c r="AX702" s="9"/>
      <c r="AY702" s="9"/>
    </row>
    <row r="703" spans="1:51" ht="12" customHeight="1">
      <c r="A703" s="9"/>
      <c r="B703" s="9"/>
      <c r="C703" s="9"/>
      <c r="D703" s="9"/>
      <c r="E703" s="9"/>
      <c r="F703" s="9"/>
      <c r="G703" s="70"/>
      <c r="H703" s="71"/>
      <c r="I703" s="9"/>
      <c r="J703" s="9"/>
      <c r="K703" s="9"/>
      <c r="L703" s="71"/>
      <c r="M703" s="71"/>
      <c r="N703" s="9"/>
      <c r="O703" s="9"/>
      <c r="P703" s="71"/>
      <c r="Q703" s="71"/>
      <c r="R703" s="9"/>
      <c r="S703" s="72"/>
      <c r="T703" s="72"/>
      <c r="U703" s="72"/>
      <c r="V703" s="9"/>
      <c r="W703" s="9"/>
      <c r="X703" s="9"/>
      <c r="Y703" s="72"/>
      <c r="Z703" s="72"/>
      <c r="AA703" s="9"/>
      <c r="AB703" s="72"/>
      <c r="AC703" s="72"/>
      <c r="AD703" s="72"/>
      <c r="AE703" s="9"/>
      <c r="AF703" s="9"/>
      <c r="AH703" s="9"/>
      <c r="AI703" s="9"/>
      <c r="AJ703" s="9"/>
      <c r="AK703" s="9"/>
      <c r="AL703" s="9"/>
      <c r="AM703" s="9"/>
      <c r="AN703" s="9"/>
      <c r="AO703" s="9"/>
      <c r="AP703" s="9"/>
      <c r="AQ703" s="9"/>
      <c r="AR703" s="9"/>
      <c r="AS703" s="9"/>
      <c r="AT703" s="9"/>
      <c r="AU703" s="9"/>
      <c r="AV703" s="9"/>
      <c r="AW703" s="9"/>
      <c r="AX703" s="9"/>
      <c r="AY703" s="9"/>
    </row>
    <row r="704" spans="1:51" ht="12" customHeight="1">
      <c r="A704" s="9"/>
      <c r="B704" s="9"/>
      <c r="C704" s="9"/>
      <c r="D704" s="9"/>
      <c r="E704" s="9"/>
      <c r="F704" s="9"/>
      <c r="G704" s="70"/>
      <c r="H704" s="71"/>
      <c r="I704" s="9"/>
      <c r="J704" s="9"/>
      <c r="K704" s="9"/>
      <c r="L704" s="71"/>
      <c r="M704" s="71"/>
      <c r="N704" s="9"/>
      <c r="O704" s="9"/>
      <c r="P704" s="71"/>
      <c r="Q704" s="71"/>
      <c r="R704" s="9"/>
      <c r="S704" s="72"/>
      <c r="T704" s="72"/>
      <c r="U704" s="72"/>
      <c r="V704" s="9"/>
      <c r="W704" s="9"/>
      <c r="X704" s="9"/>
      <c r="Y704" s="72"/>
      <c r="Z704" s="72"/>
      <c r="AA704" s="9"/>
      <c r="AB704" s="72"/>
      <c r="AC704" s="72"/>
      <c r="AD704" s="72"/>
      <c r="AE704" s="9"/>
      <c r="AF704" s="9"/>
      <c r="AH704" s="9"/>
      <c r="AI704" s="9"/>
      <c r="AJ704" s="9"/>
      <c r="AK704" s="9"/>
      <c r="AL704" s="9"/>
      <c r="AM704" s="9"/>
      <c r="AN704" s="9"/>
      <c r="AO704" s="9"/>
      <c r="AP704" s="9"/>
      <c r="AQ704" s="9"/>
      <c r="AR704" s="9"/>
      <c r="AS704" s="9"/>
      <c r="AT704" s="9"/>
      <c r="AU704" s="9"/>
      <c r="AV704" s="9"/>
      <c r="AW704" s="9"/>
      <c r="AX704" s="9"/>
      <c r="AY704" s="9"/>
    </row>
    <row r="705" spans="1:51" ht="12" customHeight="1">
      <c r="A705" s="9"/>
      <c r="B705" s="9"/>
      <c r="C705" s="9"/>
      <c r="D705" s="9"/>
      <c r="E705" s="9"/>
      <c r="F705" s="9"/>
      <c r="G705" s="70"/>
      <c r="H705" s="71"/>
      <c r="I705" s="9"/>
      <c r="J705" s="9"/>
      <c r="K705" s="9"/>
      <c r="L705" s="71"/>
      <c r="M705" s="71"/>
      <c r="N705" s="9"/>
      <c r="O705" s="9"/>
      <c r="P705" s="71"/>
      <c r="Q705" s="71"/>
      <c r="R705" s="9"/>
      <c r="S705" s="72"/>
      <c r="T705" s="72"/>
      <c r="U705" s="72"/>
      <c r="V705" s="9"/>
      <c r="W705" s="9"/>
      <c r="X705" s="9"/>
      <c r="Y705" s="72"/>
      <c r="Z705" s="72"/>
      <c r="AA705" s="9"/>
      <c r="AB705" s="72"/>
      <c r="AC705" s="72"/>
      <c r="AD705" s="72"/>
      <c r="AE705" s="9"/>
      <c r="AF705" s="9"/>
      <c r="AH705" s="9"/>
      <c r="AI705" s="9"/>
      <c r="AJ705" s="9"/>
      <c r="AK705" s="9"/>
      <c r="AL705" s="9"/>
      <c r="AM705" s="9"/>
      <c r="AN705" s="9"/>
      <c r="AO705" s="9"/>
      <c r="AP705" s="9"/>
      <c r="AQ705" s="9"/>
      <c r="AR705" s="9"/>
      <c r="AS705" s="9"/>
      <c r="AT705" s="9"/>
      <c r="AU705" s="9"/>
      <c r="AV705" s="9"/>
      <c r="AW705" s="9"/>
      <c r="AX705" s="9"/>
      <c r="AY705" s="9"/>
    </row>
    <row r="706" spans="1:51" ht="12" customHeight="1">
      <c r="A706" s="9"/>
      <c r="B706" s="9"/>
      <c r="C706" s="9"/>
      <c r="D706" s="9"/>
      <c r="E706" s="9"/>
      <c r="F706" s="9"/>
      <c r="G706" s="70"/>
      <c r="H706" s="71"/>
      <c r="I706" s="9"/>
      <c r="J706" s="9"/>
      <c r="K706" s="9"/>
      <c r="L706" s="71"/>
      <c r="M706" s="71"/>
      <c r="N706" s="9"/>
      <c r="O706" s="9"/>
      <c r="P706" s="71"/>
      <c r="Q706" s="71"/>
      <c r="R706" s="9"/>
      <c r="S706" s="72"/>
      <c r="T706" s="72"/>
      <c r="U706" s="72"/>
      <c r="V706" s="9"/>
      <c r="W706" s="9"/>
      <c r="X706" s="9"/>
      <c r="Y706" s="72"/>
      <c r="Z706" s="72"/>
      <c r="AA706" s="9"/>
      <c r="AB706" s="72"/>
      <c r="AC706" s="72"/>
      <c r="AD706" s="72"/>
      <c r="AE706" s="9"/>
      <c r="AF706" s="9"/>
      <c r="AH706" s="9"/>
      <c r="AI706" s="9"/>
      <c r="AJ706" s="9"/>
      <c r="AK706" s="9"/>
      <c r="AL706" s="9"/>
      <c r="AM706" s="9"/>
      <c r="AN706" s="9"/>
      <c r="AO706" s="9"/>
      <c r="AP706" s="9"/>
      <c r="AQ706" s="9"/>
      <c r="AR706" s="9"/>
      <c r="AS706" s="9"/>
      <c r="AT706" s="9"/>
      <c r="AU706" s="9"/>
      <c r="AV706" s="9"/>
      <c r="AW706" s="9"/>
      <c r="AX706" s="9"/>
      <c r="AY706" s="9"/>
    </row>
    <row r="707" spans="1:51" ht="12" customHeight="1">
      <c r="A707" s="9"/>
      <c r="B707" s="9"/>
      <c r="C707" s="9"/>
      <c r="D707" s="9"/>
      <c r="E707" s="9"/>
      <c r="F707" s="9"/>
      <c r="G707" s="70"/>
      <c r="H707" s="71"/>
      <c r="I707" s="9"/>
      <c r="J707" s="9"/>
      <c r="K707" s="9"/>
      <c r="L707" s="71"/>
      <c r="M707" s="71"/>
      <c r="N707" s="9"/>
      <c r="O707" s="9"/>
      <c r="P707" s="71"/>
      <c r="Q707" s="71"/>
      <c r="R707" s="9"/>
      <c r="S707" s="72"/>
      <c r="T707" s="72"/>
      <c r="U707" s="72"/>
      <c r="V707" s="9"/>
      <c r="W707" s="9"/>
      <c r="X707" s="9"/>
      <c r="Y707" s="72"/>
      <c r="Z707" s="72"/>
      <c r="AA707" s="9"/>
      <c r="AB707" s="72"/>
      <c r="AC707" s="72"/>
      <c r="AD707" s="72"/>
      <c r="AE707" s="9"/>
      <c r="AF707" s="9"/>
      <c r="AH707" s="9"/>
      <c r="AI707" s="9"/>
      <c r="AJ707" s="9"/>
      <c r="AK707" s="9"/>
      <c r="AL707" s="9"/>
      <c r="AM707" s="9"/>
      <c r="AN707" s="9"/>
      <c r="AO707" s="9"/>
      <c r="AP707" s="9"/>
      <c r="AQ707" s="9"/>
      <c r="AR707" s="9"/>
      <c r="AS707" s="9"/>
      <c r="AT707" s="9"/>
      <c r="AU707" s="9"/>
      <c r="AV707" s="9"/>
      <c r="AW707" s="9"/>
      <c r="AX707" s="9"/>
      <c r="AY707" s="9"/>
    </row>
    <row r="708" spans="1:51" ht="12" customHeight="1">
      <c r="A708" s="9"/>
      <c r="B708" s="9"/>
      <c r="C708" s="9"/>
      <c r="D708" s="9"/>
      <c r="E708" s="9"/>
      <c r="F708" s="9"/>
      <c r="G708" s="70"/>
      <c r="H708" s="71"/>
      <c r="I708" s="9"/>
      <c r="J708" s="9"/>
      <c r="K708" s="9"/>
      <c r="L708" s="71"/>
      <c r="M708" s="71"/>
      <c r="N708" s="9"/>
      <c r="O708" s="9"/>
      <c r="P708" s="71"/>
      <c r="Q708" s="71"/>
      <c r="R708" s="9"/>
      <c r="S708" s="72"/>
      <c r="T708" s="72"/>
      <c r="U708" s="72"/>
      <c r="V708" s="9"/>
      <c r="W708" s="9"/>
      <c r="X708" s="9"/>
      <c r="Y708" s="72"/>
      <c r="Z708" s="72"/>
      <c r="AA708" s="9"/>
      <c r="AB708" s="72"/>
      <c r="AC708" s="72"/>
      <c r="AD708" s="72"/>
      <c r="AE708" s="9"/>
      <c r="AF708" s="9"/>
      <c r="AH708" s="9"/>
      <c r="AI708" s="9"/>
      <c r="AJ708" s="9"/>
      <c r="AK708" s="9"/>
      <c r="AL708" s="9"/>
      <c r="AM708" s="9"/>
      <c r="AN708" s="9"/>
      <c r="AO708" s="9"/>
      <c r="AP708" s="9"/>
      <c r="AQ708" s="9"/>
      <c r="AR708" s="9"/>
      <c r="AS708" s="9"/>
      <c r="AT708" s="9"/>
      <c r="AU708" s="9"/>
      <c r="AV708" s="9"/>
      <c r="AW708" s="9"/>
      <c r="AX708" s="9"/>
      <c r="AY708" s="9"/>
    </row>
    <row r="709" spans="1:51" ht="12" customHeight="1">
      <c r="A709" s="9"/>
      <c r="B709" s="9"/>
      <c r="C709" s="9"/>
      <c r="D709" s="9"/>
      <c r="E709" s="9"/>
      <c r="F709" s="9"/>
      <c r="G709" s="70"/>
      <c r="H709" s="71"/>
      <c r="I709" s="9"/>
      <c r="J709" s="9"/>
      <c r="K709" s="9"/>
      <c r="L709" s="71"/>
      <c r="M709" s="71"/>
      <c r="N709" s="9"/>
      <c r="O709" s="9"/>
      <c r="P709" s="71"/>
      <c r="Q709" s="71"/>
      <c r="R709" s="9"/>
      <c r="S709" s="72"/>
      <c r="T709" s="72"/>
      <c r="U709" s="72"/>
      <c r="V709" s="9"/>
      <c r="W709" s="9"/>
      <c r="X709" s="9"/>
      <c r="Y709" s="72"/>
      <c r="Z709" s="72"/>
      <c r="AA709" s="9"/>
      <c r="AB709" s="72"/>
      <c r="AC709" s="72"/>
      <c r="AD709" s="72"/>
      <c r="AE709" s="9"/>
      <c r="AF709" s="9"/>
      <c r="AH709" s="9"/>
      <c r="AI709" s="9"/>
      <c r="AJ709" s="9"/>
      <c r="AK709" s="9"/>
      <c r="AL709" s="9"/>
      <c r="AM709" s="9"/>
      <c r="AN709" s="9"/>
      <c r="AO709" s="9"/>
      <c r="AP709" s="9"/>
      <c r="AQ709" s="9"/>
      <c r="AR709" s="9"/>
      <c r="AS709" s="9"/>
      <c r="AT709" s="9"/>
      <c r="AU709" s="9"/>
      <c r="AV709" s="9"/>
      <c r="AW709" s="9"/>
      <c r="AX709" s="9"/>
      <c r="AY709" s="9"/>
    </row>
    <row r="710" spans="1:51" ht="12" customHeight="1">
      <c r="A710" s="9"/>
      <c r="B710" s="9"/>
      <c r="C710" s="9"/>
      <c r="D710" s="9"/>
      <c r="E710" s="9"/>
      <c r="F710" s="9"/>
      <c r="G710" s="70"/>
      <c r="H710" s="71"/>
      <c r="I710" s="9"/>
      <c r="J710" s="9"/>
      <c r="K710" s="9"/>
      <c r="L710" s="71"/>
      <c r="M710" s="71"/>
      <c r="N710" s="9"/>
      <c r="O710" s="9"/>
      <c r="P710" s="71"/>
      <c r="Q710" s="71"/>
      <c r="R710" s="9"/>
      <c r="S710" s="72"/>
      <c r="T710" s="72"/>
      <c r="U710" s="72"/>
      <c r="V710" s="9"/>
      <c r="W710" s="9"/>
      <c r="X710" s="9"/>
      <c r="Y710" s="72"/>
      <c r="Z710" s="72"/>
      <c r="AA710" s="9"/>
      <c r="AB710" s="72"/>
      <c r="AC710" s="72"/>
      <c r="AD710" s="72"/>
      <c r="AE710" s="9"/>
      <c r="AF710" s="9"/>
      <c r="AH710" s="9"/>
      <c r="AI710" s="9"/>
      <c r="AJ710" s="9"/>
      <c r="AK710" s="9"/>
      <c r="AL710" s="9"/>
      <c r="AM710" s="9"/>
      <c r="AN710" s="9"/>
      <c r="AO710" s="9"/>
      <c r="AP710" s="9"/>
      <c r="AQ710" s="9"/>
      <c r="AR710" s="9"/>
      <c r="AS710" s="9"/>
      <c r="AT710" s="9"/>
      <c r="AU710" s="9"/>
      <c r="AV710" s="9"/>
      <c r="AW710" s="9"/>
      <c r="AX710" s="9"/>
      <c r="AY710" s="9"/>
    </row>
    <row r="711" spans="1:51" ht="12" customHeight="1">
      <c r="A711" s="9"/>
      <c r="B711" s="9"/>
      <c r="C711" s="9"/>
      <c r="D711" s="9"/>
      <c r="E711" s="9"/>
      <c r="F711" s="9"/>
      <c r="G711" s="70"/>
      <c r="H711" s="71"/>
      <c r="I711" s="9"/>
      <c r="J711" s="9"/>
      <c r="K711" s="9"/>
      <c r="L711" s="71"/>
      <c r="M711" s="71"/>
      <c r="N711" s="9"/>
      <c r="O711" s="9"/>
      <c r="P711" s="71"/>
      <c r="Q711" s="71"/>
      <c r="R711" s="9"/>
      <c r="S711" s="72"/>
      <c r="T711" s="72"/>
      <c r="U711" s="72"/>
      <c r="V711" s="9"/>
      <c r="W711" s="9"/>
      <c r="X711" s="9"/>
      <c r="Y711" s="72"/>
      <c r="Z711" s="72"/>
      <c r="AA711" s="9"/>
      <c r="AB711" s="72"/>
      <c r="AC711" s="72"/>
      <c r="AD711" s="72"/>
      <c r="AE711" s="9"/>
      <c r="AF711" s="9"/>
      <c r="AH711" s="9"/>
      <c r="AI711" s="9"/>
      <c r="AJ711" s="9"/>
      <c r="AK711" s="9"/>
      <c r="AL711" s="9"/>
      <c r="AM711" s="9"/>
      <c r="AN711" s="9"/>
      <c r="AO711" s="9"/>
      <c r="AP711" s="9"/>
      <c r="AQ711" s="9"/>
      <c r="AR711" s="9"/>
      <c r="AS711" s="9"/>
      <c r="AT711" s="9"/>
      <c r="AU711" s="9"/>
      <c r="AV711" s="9"/>
      <c r="AW711" s="9"/>
      <c r="AX711" s="9"/>
      <c r="AY711" s="9"/>
    </row>
    <row r="712" spans="1:51" ht="12" customHeight="1">
      <c r="A712" s="9"/>
      <c r="B712" s="9"/>
      <c r="C712" s="9"/>
      <c r="D712" s="9"/>
      <c r="E712" s="9"/>
      <c r="F712" s="9"/>
      <c r="G712" s="70"/>
      <c r="H712" s="71"/>
      <c r="I712" s="9"/>
      <c r="J712" s="9"/>
      <c r="K712" s="9"/>
      <c r="L712" s="71"/>
      <c r="M712" s="71"/>
      <c r="N712" s="9"/>
      <c r="O712" s="9"/>
      <c r="P712" s="71"/>
      <c r="Q712" s="71"/>
      <c r="R712" s="9"/>
      <c r="S712" s="72"/>
      <c r="T712" s="72"/>
      <c r="U712" s="72"/>
      <c r="V712" s="9"/>
      <c r="W712" s="9"/>
      <c r="X712" s="9"/>
      <c r="Y712" s="72"/>
      <c r="Z712" s="72"/>
      <c r="AA712" s="9"/>
      <c r="AB712" s="72"/>
      <c r="AC712" s="72"/>
      <c r="AD712" s="72"/>
      <c r="AE712" s="9"/>
      <c r="AF712" s="9"/>
      <c r="AH712" s="9"/>
      <c r="AI712" s="9"/>
      <c r="AJ712" s="9"/>
      <c r="AK712" s="9"/>
      <c r="AL712" s="9"/>
      <c r="AM712" s="9"/>
      <c r="AN712" s="9"/>
      <c r="AO712" s="9"/>
      <c r="AP712" s="9"/>
      <c r="AQ712" s="9"/>
      <c r="AR712" s="9"/>
      <c r="AS712" s="9"/>
      <c r="AT712" s="9"/>
      <c r="AU712" s="9"/>
      <c r="AV712" s="9"/>
      <c r="AW712" s="9"/>
      <c r="AX712" s="9"/>
      <c r="AY712" s="9"/>
    </row>
    <row r="713" spans="1:51" ht="12" customHeight="1">
      <c r="A713" s="9"/>
      <c r="B713" s="9"/>
      <c r="C713" s="9"/>
      <c r="D713" s="9"/>
      <c r="E713" s="9"/>
      <c r="F713" s="9"/>
      <c r="G713" s="70"/>
      <c r="H713" s="71"/>
      <c r="I713" s="9"/>
      <c r="J713" s="9"/>
      <c r="K713" s="9"/>
      <c r="L713" s="71"/>
      <c r="M713" s="71"/>
      <c r="N713" s="9"/>
      <c r="O713" s="9"/>
      <c r="P713" s="71"/>
      <c r="Q713" s="71"/>
      <c r="R713" s="9"/>
      <c r="S713" s="72"/>
      <c r="T713" s="72"/>
      <c r="U713" s="72"/>
      <c r="V713" s="9"/>
      <c r="W713" s="9"/>
      <c r="X713" s="9"/>
      <c r="Y713" s="72"/>
      <c r="Z713" s="72"/>
      <c r="AA713" s="9"/>
      <c r="AB713" s="72"/>
      <c r="AC713" s="72"/>
      <c r="AD713" s="72"/>
      <c r="AE713" s="9"/>
      <c r="AF713" s="9"/>
      <c r="AH713" s="9"/>
      <c r="AI713" s="9"/>
      <c r="AJ713" s="9"/>
      <c r="AK713" s="9"/>
      <c r="AL713" s="9"/>
      <c r="AM713" s="9"/>
      <c r="AN713" s="9"/>
      <c r="AO713" s="9"/>
      <c r="AP713" s="9"/>
      <c r="AQ713" s="9"/>
      <c r="AR713" s="9"/>
      <c r="AS713" s="9"/>
      <c r="AT713" s="9"/>
      <c r="AU713" s="9"/>
      <c r="AV713" s="9"/>
      <c r="AW713" s="9"/>
      <c r="AX713" s="9"/>
      <c r="AY713" s="9"/>
    </row>
    <row r="714" spans="1:51" ht="12" customHeight="1">
      <c r="A714" s="9"/>
      <c r="B714" s="9"/>
      <c r="C714" s="9"/>
      <c r="D714" s="9"/>
      <c r="E714" s="9"/>
      <c r="F714" s="9"/>
      <c r="G714" s="70"/>
      <c r="H714" s="71"/>
      <c r="I714" s="9"/>
      <c r="J714" s="9"/>
      <c r="K714" s="9"/>
      <c r="L714" s="71"/>
      <c r="M714" s="71"/>
      <c r="N714" s="9"/>
      <c r="O714" s="9"/>
      <c r="P714" s="71"/>
      <c r="Q714" s="71"/>
      <c r="R714" s="9"/>
      <c r="S714" s="72"/>
      <c r="T714" s="72"/>
      <c r="U714" s="72"/>
      <c r="V714" s="9"/>
      <c r="W714" s="9"/>
      <c r="X714" s="9"/>
      <c r="Y714" s="72"/>
      <c r="Z714" s="72"/>
      <c r="AA714" s="9"/>
      <c r="AB714" s="72"/>
      <c r="AC714" s="72"/>
      <c r="AD714" s="72"/>
      <c r="AE714" s="9"/>
      <c r="AF714" s="9"/>
      <c r="AH714" s="9"/>
      <c r="AI714" s="9"/>
      <c r="AJ714" s="9"/>
      <c r="AK714" s="9"/>
      <c r="AL714" s="9"/>
      <c r="AM714" s="9"/>
      <c r="AN714" s="9"/>
      <c r="AO714" s="9"/>
      <c r="AP714" s="9"/>
      <c r="AQ714" s="9"/>
      <c r="AR714" s="9"/>
      <c r="AS714" s="9"/>
      <c r="AT714" s="9"/>
      <c r="AU714" s="9"/>
      <c r="AV714" s="9"/>
      <c r="AW714" s="9"/>
      <c r="AX714" s="9"/>
      <c r="AY714" s="9"/>
    </row>
    <row r="715" spans="1:51" ht="12" customHeight="1">
      <c r="A715" s="9"/>
      <c r="B715" s="9"/>
      <c r="C715" s="9"/>
      <c r="D715" s="9"/>
      <c r="E715" s="9"/>
      <c r="F715" s="9"/>
      <c r="G715" s="70"/>
      <c r="H715" s="71"/>
      <c r="I715" s="9"/>
      <c r="J715" s="9"/>
      <c r="K715" s="9"/>
      <c r="L715" s="71"/>
      <c r="M715" s="71"/>
      <c r="N715" s="9"/>
      <c r="O715" s="9"/>
      <c r="P715" s="71"/>
      <c r="Q715" s="71"/>
      <c r="R715" s="9"/>
      <c r="S715" s="72"/>
      <c r="T715" s="72"/>
      <c r="U715" s="72"/>
      <c r="V715" s="9"/>
      <c r="W715" s="9"/>
      <c r="X715" s="9"/>
      <c r="Y715" s="72"/>
      <c r="Z715" s="72"/>
      <c r="AA715" s="9"/>
      <c r="AB715" s="72"/>
      <c r="AC715" s="72"/>
      <c r="AD715" s="72"/>
      <c r="AE715" s="9"/>
      <c r="AF715" s="9"/>
      <c r="AH715" s="9"/>
      <c r="AI715" s="9"/>
      <c r="AJ715" s="9"/>
      <c r="AK715" s="9"/>
      <c r="AL715" s="9"/>
      <c r="AM715" s="9"/>
      <c r="AN715" s="9"/>
      <c r="AO715" s="9"/>
      <c r="AP715" s="9"/>
      <c r="AQ715" s="9"/>
      <c r="AR715" s="9"/>
      <c r="AS715" s="9"/>
      <c r="AT715" s="9"/>
      <c r="AU715" s="9"/>
      <c r="AV715" s="9"/>
      <c r="AW715" s="9"/>
      <c r="AX715" s="9"/>
      <c r="AY715" s="9"/>
    </row>
    <row r="716" spans="1:51" ht="12" customHeight="1">
      <c r="A716" s="9"/>
      <c r="B716" s="9"/>
      <c r="C716" s="9"/>
      <c r="D716" s="9"/>
      <c r="E716" s="9"/>
      <c r="F716" s="9"/>
      <c r="G716" s="70"/>
      <c r="H716" s="71"/>
      <c r="I716" s="9"/>
      <c r="J716" s="9"/>
      <c r="K716" s="9"/>
      <c r="L716" s="71"/>
      <c r="M716" s="71"/>
      <c r="N716" s="9"/>
      <c r="O716" s="9"/>
      <c r="P716" s="71"/>
      <c r="Q716" s="71"/>
      <c r="R716" s="9"/>
      <c r="S716" s="72"/>
      <c r="T716" s="72"/>
      <c r="U716" s="72"/>
      <c r="V716" s="9"/>
      <c r="W716" s="9"/>
      <c r="X716" s="9"/>
      <c r="Y716" s="72"/>
      <c r="Z716" s="72"/>
      <c r="AA716" s="9"/>
      <c r="AB716" s="72"/>
      <c r="AC716" s="72"/>
      <c r="AD716" s="72"/>
      <c r="AE716" s="9"/>
      <c r="AF716" s="9"/>
      <c r="AH716" s="9"/>
      <c r="AI716" s="9"/>
      <c r="AJ716" s="9"/>
      <c r="AK716" s="9"/>
      <c r="AL716" s="9"/>
      <c r="AM716" s="9"/>
      <c r="AN716" s="9"/>
      <c r="AO716" s="9"/>
      <c r="AP716" s="9"/>
      <c r="AQ716" s="9"/>
      <c r="AR716" s="9"/>
      <c r="AS716" s="9"/>
      <c r="AT716" s="9"/>
      <c r="AU716" s="9"/>
      <c r="AV716" s="9"/>
      <c r="AW716" s="9"/>
      <c r="AX716" s="9"/>
      <c r="AY716" s="9"/>
    </row>
    <row r="717" spans="1:51" ht="12" customHeight="1">
      <c r="A717" s="9"/>
      <c r="B717" s="9"/>
      <c r="C717" s="9"/>
      <c r="D717" s="9"/>
      <c r="E717" s="9"/>
      <c r="F717" s="9"/>
      <c r="G717" s="70"/>
      <c r="H717" s="71"/>
      <c r="I717" s="9"/>
      <c r="J717" s="9"/>
      <c r="K717" s="9"/>
      <c r="L717" s="71"/>
      <c r="M717" s="71"/>
      <c r="N717" s="9"/>
      <c r="O717" s="9"/>
      <c r="P717" s="71"/>
      <c r="Q717" s="71"/>
      <c r="R717" s="9"/>
      <c r="S717" s="72"/>
      <c r="T717" s="72"/>
      <c r="U717" s="72"/>
      <c r="V717" s="9"/>
      <c r="W717" s="9"/>
      <c r="X717" s="9"/>
      <c r="Y717" s="72"/>
      <c r="Z717" s="72"/>
      <c r="AA717" s="9"/>
      <c r="AB717" s="72"/>
      <c r="AC717" s="72"/>
      <c r="AD717" s="72"/>
      <c r="AE717" s="9"/>
      <c r="AF717" s="9"/>
      <c r="AH717" s="9"/>
      <c r="AI717" s="9"/>
      <c r="AJ717" s="9"/>
      <c r="AK717" s="9"/>
      <c r="AL717" s="9"/>
      <c r="AM717" s="9"/>
      <c r="AN717" s="9"/>
      <c r="AO717" s="9"/>
      <c r="AP717" s="9"/>
      <c r="AQ717" s="9"/>
      <c r="AR717" s="9"/>
      <c r="AS717" s="9"/>
      <c r="AT717" s="9"/>
      <c r="AU717" s="9"/>
      <c r="AV717" s="9"/>
      <c r="AW717" s="9"/>
      <c r="AX717" s="9"/>
      <c r="AY717" s="9"/>
    </row>
    <row r="718" spans="1:51" ht="12" customHeight="1">
      <c r="A718" s="9"/>
      <c r="B718" s="9"/>
      <c r="C718" s="9"/>
      <c r="D718" s="9"/>
      <c r="E718" s="9"/>
      <c r="F718" s="9"/>
      <c r="G718" s="70"/>
      <c r="H718" s="71"/>
      <c r="I718" s="9"/>
      <c r="J718" s="9"/>
      <c r="K718" s="9"/>
      <c r="L718" s="71"/>
      <c r="M718" s="71"/>
      <c r="N718" s="9"/>
      <c r="O718" s="9"/>
      <c r="P718" s="71"/>
      <c r="Q718" s="71"/>
      <c r="R718" s="9"/>
      <c r="S718" s="72"/>
      <c r="T718" s="72"/>
      <c r="U718" s="72"/>
      <c r="V718" s="9"/>
      <c r="W718" s="9"/>
      <c r="X718" s="9"/>
      <c r="Y718" s="72"/>
      <c r="Z718" s="72"/>
      <c r="AA718" s="9"/>
      <c r="AB718" s="72"/>
      <c r="AC718" s="72"/>
      <c r="AD718" s="72"/>
      <c r="AE718" s="9"/>
      <c r="AF718" s="9"/>
      <c r="AH718" s="9"/>
      <c r="AI718" s="9"/>
      <c r="AJ718" s="9"/>
      <c r="AK718" s="9"/>
      <c r="AL718" s="9"/>
      <c r="AM718" s="9"/>
      <c r="AN718" s="9"/>
      <c r="AO718" s="9"/>
      <c r="AP718" s="9"/>
      <c r="AQ718" s="9"/>
      <c r="AR718" s="9"/>
      <c r="AS718" s="9"/>
      <c r="AT718" s="9"/>
      <c r="AU718" s="9"/>
      <c r="AV718" s="9"/>
      <c r="AW718" s="9"/>
      <c r="AX718" s="9"/>
      <c r="AY718" s="9"/>
    </row>
    <row r="719" spans="1:51" ht="12" customHeight="1">
      <c r="A719" s="9"/>
      <c r="B719" s="9"/>
      <c r="C719" s="9"/>
      <c r="D719" s="9"/>
      <c r="E719" s="9"/>
      <c r="F719" s="9"/>
      <c r="G719" s="70"/>
      <c r="H719" s="71"/>
      <c r="I719" s="9"/>
      <c r="J719" s="9"/>
      <c r="K719" s="9"/>
      <c r="L719" s="71"/>
      <c r="M719" s="71"/>
      <c r="N719" s="9"/>
      <c r="O719" s="9"/>
      <c r="P719" s="71"/>
      <c r="Q719" s="71"/>
      <c r="R719" s="9"/>
      <c r="S719" s="72"/>
      <c r="T719" s="72"/>
      <c r="U719" s="72"/>
      <c r="V719" s="9"/>
      <c r="W719" s="9"/>
      <c r="X719" s="9"/>
      <c r="Y719" s="72"/>
      <c r="Z719" s="72"/>
      <c r="AA719" s="9"/>
      <c r="AB719" s="72"/>
      <c r="AC719" s="72"/>
      <c r="AD719" s="72"/>
      <c r="AE719" s="9"/>
      <c r="AF719" s="9"/>
      <c r="AH719" s="9"/>
      <c r="AI719" s="9"/>
      <c r="AJ719" s="9"/>
      <c r="AK719" s="9"/>
      <c r="AL719" s="9"/>
      <c r="AM719" s="9"/>
      <c r="AN719" s="9"/>
      <c r="AO719" s="9"/>
      <c r="AP719" s="9"/>
      <c r="AQ719" s="9"/>
      <c r="AR719" s="9"/>
      <c r="AS719" s="9"/>
      <c r="AT719" s="9"/>
      <c r="AU719" s="9"/>
      <c r="AV719" s="9"/>
      <c r="AW719" s="9"/>
      <c r="AX719" s="9"/>
      <c r="AY719" s="9"/>
    </row>
    <row r="720" spans="1:51" ht="12" customHeight="1">
      <c r="A720" s="9"/>
      <c r="B720" s="9"/>
      <c r="C720" s="9"/>
      <c r="D720" s="9"/>
      <c r="E720" s="9"/>
      <c r="F720" s="9"/>
      <c r="G720" s="70"/>
      <c r="H720" s="71"/>
      <c r="I720" s="9"/>
      <c r="J720" s="9"/>
      <c r="K720" s="9"/>
      <c r="L720" s="71"/>
      <c r="M720" s="71"/>
      <c r="N720" s="9"/>
      <c r="O720" s="9"/>
      <c r="P720" s="71"/>
      <c r="Q720" s="71"/>
      <c r="R720" s="9"/>
      <c r="S720" s="72"/>
      <c r="T720" s="72"/>
      <c r="U720" s="72"/>
      <c r="V720" s="9"/>
      <c r="W720" s="9"/>
      <c r="X720" s="9"/>
      <c r="Y720" s="72"/>
      <c r="Z720" s="72"/>
      <c r="AA720" s="9"/>
      <c r="AB720" s="72"/>
      <c r="AC720" s="72"/>
      <c r="AD720" s="72"/>
      <c r="AE720" s="9"/>
      <c r="AF720" s="9"/>
      <c r="AH720" s="9"/>
      <c r="AI720" s="9"/>
      <c r="AJ720" s="9"/>
      <c r="AK720" s="9"/>
      <c r="AL720" s="9"/>
      <c r="AM720" s="9"/>
      <c r="AN720" s="9"/>
      <c r="AO720" s="9"/>
      <c r="AP720" s="9"/>
      <c r="AQ720" s="9"/>
      <c r="AR720" s="9"/>
      <c r="AS720" s="9"/>
      <c r="AT720" s="9"/>
      <c r="AU720" s="9"/>
      <c r="AV720" s="9"/>
      <c r="AW720" s="9"/>
      <c r="AX720" s="9"/>
      <c r="AY720" s="9"/>
    </row>
    <row r="721" spans="1:51" ht="12" customHeight="1">
      <c r="A721" s="9"/>
      <c r="B721" s="9"/>
      <c r="C721" s="9"/>
      <c r="D721" s="9"/>
      <c r="E721" s="9"/>
      <c r="F721" s="9"/>
      <c r="G721" s="70"/>
      <c r="H721" s="71"/>
      <c r="I721" s="9"/>
      <c r="J721" s="9"/>
      <c r="K721" s="9"/>
      <c r="L721" s="71"/>
      <c r="M721" s="71"/>
      <c r="N721" s="9"/>
      <c r="O721" s="9"/>
      <c r="P721" s="71"/>
      <c r="Q721" s="71"/>
      <c r="R721" s="9"/>
      <c r="S721" s="72"/>
      <c r="T721" s="72"/>
      <c r="U721" s="72"/>
      <c r="V721" s="9"/>
      <c r="W721" s="9"/>
      <c r="X721" s="9"/>
      <c r="Y721" s="72"/>
      <c r="Z721" s="72"/>
      <c r="AA721" s="9"/>
      <c r="AB721" s="72"/>
      <c r="AC721" s="72"/>
      <c r="AD721" s="72"/>
      <c r="AE721" s="9"/>
      <c r="AF721" s="9"/>
      <c r="AH721" s="9"/>
      <c r="AI721" s="9"/>
      <c r="AJ721" s="9"/>
      <c r="AK721" s="9"/>
      <c r="AL721" s="9"/>
      <c r="AM721" s="9"/>
      <c r="AN721" s="9"/>
      <c r="AO721" s="9"/>
      <c r="AP721" s="9"/>
      <c r="AQ721" s="9"/>
      <c r="AR721" s="9"/>
      <c r="AS721" s="9"/>
      <c r="AT721" s="9"/>
      <c r="AU721" s="9"/>
      <c r="AV721" s="9"/>
      <c r="AW721" s="9"/>
      <c r="AX721" s="9"/>
      <c r="AY721" s="9"/>
    </row>
    <row r="722" spans="1:51" ht="12" customHeight="1">
      <c r="A722" s="9"/>
      <c r="B722" s="9"/>
      <c r="C722" s="9"/>
      <c r="D722" s="9"/>
      <c r="E722" s="9"/>
      <c r="F722" s="9"/>
      <c r="G722" s="70"/>
      <c r="H722" s="71"/>
      <c r="I722" s="9"/>
      <c r="J722" s="9"/>
      <c r="K722" s="9"/>
      <c r="L722" s="71"/>
      <c r="M722" s="71"/>
      <c r="N722" s="9"/>
      <c r="O722" s="9"/>
      <c r="P722" s="71"/>
      <c r="Q722" s="71"/>
      <c r="R722" s="9"/>
      <c r="S722" s="72"/>
      <c r="T722" s="72"/>
      <c r="U722" s="72"/>
      <c r="V722" s="9"/>
      <c r="W722" s="9"/>
      <c r="X722" s="9"/>
      <c r="Y722" s="72"/>
      <c r="Z722" s="72"/>
      <c r="AA722" s="9"/>
      <c r="AB722" s="72"/>
      <c r="AC722" s="72"/>
      <c r="AD722" s="72"/>
      <c r="AE722" s="9"/>
      <c r="AF722" s="9"/>
      <c r="AH722" s="9"/>
      <c r="AI722" s="9"/>
      <c r="AJ722" s="9"/>
      <c r="AK722" s="9"/>
      <c r="AL722" s="9"/>
      <c r="AM722" s="9"/>
      <c r="AN722" s="9"/>
      <c r="AO722" s="9"/>
      <c r="AP722" s="9"/>
      <c r="AQ722" s="9"/>
      <c r="AR722" s="9"/>
      <c r="AS722" s="9"/>
      <c r="AT722" s="9"/>
      <c r="AU722" s="9"/>
      <c r="AV722" s="9"/>
      <c r="AW722" s="9"/>
      <c r="AX722" s="9"/>
      <c r="AY722" s="9"/>
    </row>
    <row r="723" spans="1:51" ht="12" customHeight="1">
      <c r="A723" s="9"/>
      <c r="B723" s="9"/>
      <c r="C723" s="9"/>
      <c r="D723" s="9"/>
      <c r="E723" s="9"/>
      <c r="F723" s="9"/>
      <c r="G723" s="70"/>
      <c r="H723" s="71"/>
      <c r="I723" s="9"/>
      <c r="J723" s="9"/>
      <c r="K723" s="9"/>
      <c r="L723" s="71"/>
      <c r="M723" s="71"/>
      <c r="N723" s="9"/>
      <c r="O723" s="9"/>
      <c r="P723" s="71"/>
      <c r="Q723" s="71"/>
      <c r="R723" s="9"/>
      <c r="S723" s="72"/>
      <c r="T723" s="72"/>
      <c r="U723" s="72"/>
      <c r="V723" s="9"/>
      <c r="W723" s="9"/>
      <c r="X723" s="9"/>
      <c r="Y723" s="72"/>
      <c r="Z723" s="72"/>
      <c r="AA723" s="9"/>
      <c r="AB723" s="72"/>
      <c r="AC723" s="72"/>
      <c r="AD723" s="72"/>
      <c r="AE723" s="9"/>
      <c r="AF723" s="9"/>
      <c r="AH723" s="9"/>
      <c r="AI723" s="9"/>
      <c r="AJ723" s="9"/>
      <c r="AK723" s="9"/>
      <c r="AL723" s="9"/>
      <c r="AM723" s="9"/>
      <c r="AN723" s="9"/>
      <c r="AO723" s="9"/>
      <c r="AP723" s="9"/>
      <c r="AQ723" s="9"/>
      <c r="AR723" s="9"/>
      <c r="AS723" s="9"/>
      <c r="AT723" s="9"/>
      <c r="AU723" s="9"/>
      <c r="AV723" s="9"/>
      <c r="AW723" s="9"/>
      <c r="AX723" s="9"/>
      <c r="AY723" s="9"/>
    </row>
    <row r="724" spans="1:51" ht="12" customHeight="1">
      <c r="A724" s="9"/>
      <c r="B724" s="9"/>
      <c r="C724" s="9"/>
      <c r="D724" s="9"/>
      <c r="E724" s="9"/>
      <c r="F724" s="9"/>
      <c r="G724" s="70"/>
      <c r="H724" s="71"/>
      <c r="I724" s="9"/>
      <c r="J724" s="9"/>
      <c r="K724" s="9"/>
      <c r="L724" s="71"/>
      <c r="M724" s="71"/>
      <c r="N724" s="9"/>
      <c r="O724" s="9"/>
      <c r="P724" s="71"/>
      <c r="Q724" s="71"/>
      <c r="R724" s="9"/>
      <c r="S724" s="72"/>
      <c r="T724" s="72"/>
      <c r="U724" s="72"/>
      <c r="V724" s="9"/>
      <c r="W724" s="9"/>
      <c r="X724" s="9"/>
      <c r="Y724" s="72"/>
      <c r="Z724" s="72"/>
      <c r="AA724" s="9"/>
      <c r="AB724" s="72"/>
      <c r="AC724" s="72"/>
      <c r="AD724" s="72"/>
      <c r="AE724" s="9"/>
      <c r="AF724" s="9"/>
      <c r="AH724" s="9"/>
      <c r="AI724" s="9"/>
      <c r="AJ724" s="9"/>
      <c r="AK724" s="9"/>
      <c r="AL724" s="9"/>
      <c r="AM724" s="9"/>
      <c r="AN724" s="9"/>
      <c r="AO724" s="9"/>
      <c r="AP724" s="9"/>
      <c r="AQ724" s="9"/>
      <c r="AR724" s="9"/>
      <c r="AS724" s="9"/>
      <c r="AT724" s="9"/>
      <c r="AU724" s="9"/>
      <c r="AV724" s="9"/>
      <c r="AW724" s="9"/>
      <c r="AX724" s="9"/>
      <c r="AY724" s="9"/>
    </row>
    <row r="725" spans="1:51" ht="12" customHeight="1">
      <c r="A725" s="9"/>
      <c r="B725" s="9"/>
      <c r="C725" s="9"/>
      <c r="D725" s="9"/>
      <c r="E725" s="9"/>
      <c r="F725" s="9"/>
      <c r="G725" s="70"/>
      <c r="H725" s="71"/>
      <c r="I725" s="9"/>
      <c r="J725" s="9"/>
      <c r="K725" s="9"/>
      <c r="L725" s="71"/>
      <c r="M725" s="71"/>
      <c r="N725" s="9"/>
      <c r="O725" s="9"/>
      <c r="P725" s="71"/>
      <c r="Q725" s="71"/>
      <c r="R725" s="9"/>
      <c r="S725" s="72"/>
      <c r="T725" s="72"/>
      <c r="U725" s="72"/>
      <c r="V725" s="9"/>
      <c r="W725" s="9"/>
      <c r="X725" s="9"/>
      <c r="Y725" s="72"/>
      <c r="Z725" s="72"/>
      <c r="AA725" s="9"/>
      <c r="AB725" s="72"/>
      <c r="AC725" s="72"/>
      <c r="AD725" s="72"/>
      <c r="AE725" s="9"/>
      <c r="AF725" s="9"/>
      <c r="AH725" s="9"/>
      <c r="AI725" s="9"/>
      <c r="AJ725" s="9"/>
      <c r="AK725" s="9"/>
      <c r="AL725" s="9"/>
      <c r="AM725" s="9"/>
      <c r="AN725" s="9"/>
      <c r="AO725" s="9"/>
      <c r="AP725" s="9"/>
      <c r="AQ725" s="9"/>
      <c r="AR725" s="9"/>
      <c r="AS725" s="9"/>
      <c r="AT725" s="9"/>
      <c r="AU725" s="9"/>
      <c r="AV725" s="9"/>
      <c r="AW725" s="9"/>
      <c r="AX725" s="9"/>
      <c r="AY725" s="9"/>
    </row>
    <row r="726" spans="1:51" ht="12" customHeight="1">
      <c r="A726" s="9"/>
      <c r="B726" s="9"/>
      <c r="C726" s="9"/>
      <c r="D726" s="9"/>
      <c r="E726" s="9"/>
      <c r="F726" s="9"/>
      <c r="G726" s="70"/>
      <c r="H726" s="71"/>
      <c r="I726" s="9"/>
      <c r="J726" s="9"/>
      <c r="K726" s="9"/>
      <c r="L726" s="71"/>
      <c r="M726" s="71"/>
      <c r="N726" s="9"/>
      <c r="O726" s="9"/>
      <c r="P726" s="71"/>
      <c r="Q726" s="71"/>
      <c r="R726" s="9"/>
      <c r="S726" s="72"/>
      <c r="T726" s="72"/>
      <c r="U726" s="72"/>
      <c r="V726" s="9"/>
      <c r="W726" s="9"/>
      <c r="X726" s="9"/>
      <c r="Y726" s="72"/>
      <c r="Z726" s="72"/>
      <c r="AA726" s="9"/>
      <c r="AB726" s="72"/>
      <c r="AC726" s="72"/>
      <c r="AD726" s="72"/>
      <c r="AE726" s="9"/>
      <c r="AF726" s="9"/>
      <c r="AH726" s="9"/>
      <c r="AI726" s="9"/>
      <c r="AJ726" s="9"/>
      <c r="AK726" s="9"/>
      <c r="AL726" s="9"/>
      <c r="AM726" s="9"/>
      <c r="AN726" s="9"/>
      <c r="AO726" s="9"/>
      <c r="AP726" s="9"/>
      <c r="AQ726" s="9"/>
      <c r="AR726" s="9"/>
      <c r="AS726" s="9"/>
      <c r="AT726" s="9"/>
      <c r="AU726" s="9"/>
      <c r="AV726" s="9"/>
      <c r="AW726" s="9"/>
      <c r="AX726" s="9"/>
      <c r="AY726" s="9"/>
    </row>
    <row r="727" spans="1:51" ht="12" customHeight="1">
      <c r="A727" s="9"/>
      <c r="B727" s="9"/>
      <c r="C727" s="9"/>
      <c r="D727" s="9"/>
      <c r="E727" s="9"/>
      <c r="F727" s="9"/>
      <c r="G727" s="70"/>
      <c r="H727" s="71"/>
      <c r="I727" s="9"/>
      <c r="J727" s="9"/>
      <c r="K727" s="9"/>
      <c r="L727" s="71"/>
      <c r="M727" s="71"/>
      <c r="N727" s="9"/>
      <c r="O727" s="9"/>
      <c r="P727" s="71"/>
      <c r="Q727" s="71"/>
      <c r="R727" s="9"/>
      <c r="S727" s="72"/>
      <c r="T727" s="72"/>
      <c r="U727" s="72"/>
      <c r="V727" s="9"/>
      <c r="W727" s="9"/>
      <c r="X727" s="9"/>
      <c r="Y727" s="72"/>
      <c r="Z727" s="72"/>
      <c r="AA727" s="9"/>
      <c r="AB727" s="72"/>
      <c r="AC727" s="72"/>
      <c r="AD727" s="72"/>
      <c r="AE727" s="9"/>
      <c r="AF727" s="9"/>
      <c r="AH727" s="9"/>
      <c r="AI727" s="9"/>
      <c r="AJ727" s="9"/>
      <c r="AK727" s="9"/>
      <c r="AL727" s="9"/>
      <c r="AM727" s="9"/>
      <c r="AN727" s="9"/>
      <c r="AO727" s="9"/>
      <c r="AP727" s="9"/>
      <c r="AQ727" s="9"/>
      <c r="AR727" s="9"/>
      <c r="AS727" s="9"/>
      <c r="AT727" s="9"/>
      <c r="AU727" s="9"/>
      <c r="AV727" s="9"/>
      <c r="AW727" s="9"/>
      <c r="AX727" s="9"/>
      <c r="AY727" s="9"/>
    </row>
    <row r="728" spans="1:51" ht="12" customHeight="1">
      <c r="A728" s="9"/>
      <c r="B728" s="9"/>
      <c r="C728" s="9"/>
      <c r="D728" s="9"/>
      <c r="E728" s="9"/>
      <c r="F728" s="9"/>
      <c r="G728" s="70"/>
      <c r="H728" s="71"/>
      <c r="I728" s="9"/>
      <c r="J728" s="9"/>
      <c r="K728" s="9"/>
      <c r="L728" s="71"/>
      <c r="M728" s="71"/>
      <c r="N728" s="9"/>
      <c r="O728" s="9"/>
      <c r="P728" s="71"/>
      <c r="Q728" s="71"/>
      <c r="R728" s="9"/>
      <c r="S728" s="72"/>
      <c r="T728" s="72"/>
      <c r="U728" s="72"/>
      <c r="V728" s="9"/>
      <c r="W728" s="9"/>
      <c r="X728" s="9"/>
      <c r="Y728" s="72"/>
      <c r="Z728" s="72"/>
      <c r="AA728" s="9"/>
      <c r="AB728" s="72"/>
      <c r="AC728" s="72"/>
      <c r="AD728" s="72"/>
      <c r="AE728" s="9"/>
      <c r="AF728" s="9"/>
      <c r="AH728" s="9"/>
      <c r="AI728" s="9"/>
      <c r="AJ728" s="9"/>
      <c r="AK728" s="9"/>
      <c r="AL728" s="9"/>
      <c r="AM728" s="9"/>
      <c r="AN728" s="9"/>
      <c r="AO728" s="9"/>
      <c r="AP728" s="9"/>
      <c r="AQ728" s="9"/>
      <c r="AR728" s="9"/>
      <c r="AS728" s="9"/>
      <c r="AT728" s="9"/>
      <c r="AU728" s="9"/>
      <c r="AV728" s="9"/>
      <c r="AW728" s="9"/>
      <c r="AX728" s="9"/>
      <c r="AY728" s="9"/>
    </row>
    <row r="729" spans="1:51" ht="12" customHeight="1">
      <c r="A729" s="9"/>
      <c r="B729" s="9"/>
      <c r="C729" s="9"/>
      <c r="D729" s="9"/>
      <c r="E729" s="9"/>
      <c r="F729" s="9"/>
      <c r="G729" s="70"/>
      <c r="H729" s="71"/>
      <c r="I729" s="9"/>
      <c r="J729" s="9"/>
      <c r="K729" s="9"/>
      <c r="L729" s="71"/>
      <c r="M729" s="71"/>
      <c r="N729" s="9"/>
      <c r="O729" s="9"/>
      <c r="P729" s="71"/>
      <c r="Q729" s="71"/>
      <c r="R729" s="9"/>
      <c r="S729" s="72"/>
      <c r="T729" s="72"/>
      <c r="U729" s="72"/>
      <c r="V729" s="9"/>
      <c r="W729" s="9"/>
      <c r="X729" s="9"/>
      <c r="Y729" s="72"/>
      <c r="Z729" s="72"/>
      <c r="AA729" s="9"/>
      <c r="AB729" s="72"/>
      <c r="AC729" s="72"/>
      <c r="AD729" s="72"/>
      <c r="AE729" s="9"/>
      <c r="AF729" s="9"/>
      <c r="AH729" s="9"/>
      <c r="AI729" s="9"/>
      <c r="AJ729" s="9"/>
      <c r="AK729" s="9"/>
      <c r="AL729" s="9"/>
      <c r="AM729" s="9"/>
      <c r="AN729" s="9"/>
      <c r="AO729" s="9"/>
      <c r="AP729" s="9"/>
      <c r="AQ729" s="9"/>
      <c r="AR729" s="9"/>
      <c r="AS729" s="9"/>
      <c r="AT729" s="9"/>
      <c r="AU729" s="9"/>
      <c r="AV729" s="9"/>
      <c r="AW729" s="9"/>
      <c r="AX729" s="9"/>
      <c r="AY729" s="9"/>
    </row>
    <row r="730" spans="1:51" ht="12" customHeight="1">
      <c r="A730" s="9"/>
      <c r="B730" s="9"/>
      <c r="C730" s="9"/>
      <c r="D730" s="9"/>
      <c r="E730" s="9"/>
      <c r="F730" s="9"/>
      <c r="G730" s="70"/>
      <c r="H730" s="71"/>
      <c r="I730" s="9"/>
      <c r="J730" s="9"/>
      <c r="K730" s="9"/>
      <c r="L730" s="71"/>
      <c r="M730" s="71"/>
      <c r="N730" s="9"/>
      <c r="O730" s="9"/>
      <c r="P730" s="71"/>
      <c r="Q730" s="71"/>
      <c r="R730" s="9"/>
      <c r="S730" s="72"/>
      <c r="T730" s="72"/>
      <c r="U730" s="72"/>
      <c r="V730" s="9"/>
      <c r="W730" s="9"/>
      <c r="X730" s="9"/>
      <c r="Y730" s="72"/>
      <c r="Z730" s="72"/>
      <c r="AA730" s="9"/>
      <c r="AB730" s="72"/>
      <c r="AC730" s="72"/>
      <c r="AD730" s="72"/>
      <c r="AE730" s="9"/>
      <c r="AF730" s="9"/>
      <c r="AH730" s="9"/>
      <c r="AI730" s="9"/>
      <c r="AJ730" s="9"/>
      <c r="AK730" s="9"/>
      <c r="AL730" s="9"/>
      <c r="AM730" s="9"/>
      <c r="AN730" s="9"/>
      <c r="AO730" s="9"/>
      <c r="AP730" s="9"/>
      <c r="AQ730" s="9"/>
      <c r="AR730" s="9"/>
      <c r="AS730" s="9"/>
      <c r="AT730" s="9"/>
      <c r="AU730" s="9"/>
      <c r="AV730" s="9"/>
      <c r="AW730" s="9"/>
      <c r="AX730" s="9"/>
      <c r="AY730" s="9"/>
    </row>
    <row r="731" spans="1:51" ht="12" customHeight="1">
      <c r="A731" s="9"/>
      <c r="B731" s="9"/>
      <c r="C731" s="9"/>
      <c r="D731" s="9"/>
      <c r="E731" s="9"/>
      <c r="F731" s="9"/>
      <c r="G731" s="70"/>
      <c r="H731" s="71"/>
      <c r="I731" s="9"/>
      <c r="J731" s="9"/>
      <c r="K731" s="9"/>
      <c r="L731" s="71"/>
      <c r="M731" s="71"/>
      <c r="N731" s="9"/>
      <c r="O731" s="9"/>
      <c r="P731" s="71"/>
      <c r="Q731" s="71"/>
      <c r="R731" s="9"/>
      <c r="S731" s="72"/>
      <c r="T731" s="72"/>
      <c r="U731" s="72"/>
      <c r="V731" s="9"/>
      <c r="W731" s="9"/>
      <c r="X731" s="9"/>
      <c r="Y731" s="72"/>
      <c r="Z731" s="72"/>
      <c r="AA731" s="9"/>
      <c r="AB731" s="72"/>
      <c r="AC731" s="72"/>
      <c r="AD731" s="72"/>
      <c r="AE731" s="9"/>
      <c r="AF731" s="9"/>
      <c r="AH731" s="9"/>
      <c r="AI731" s="9"/>
      <c r="AJ731" s="9"/>
      <c r="AK731" s="9"/>
      <c r="AL731" s="9"/>
      <c r="AM731" s="9"/>
      <c r="AN731" s="9"/>
      <c r="AO731" s="9"/>
      <c r="AP731" s="9"/>
      <c r="AQ731" s="9"/>
      <c r="AR731" s="9"/>
      <c r="AS731" s="9"/>
      <c r="AT731" s="9"/>
      <c r="AU731" s="9"/>
      <c r="AV731" s="9"/>
      <c r="AW731" s="9"/>
      <c r="AX731" s="9"/>
      <c r="AY731" s="9"/>
    </row>
    <row r="732" spans="1:51" ht="12" customHeight="1">
      <c r="A732" s="9"/>
      <c r="B732" s="9"/>
      <c r="C732" s="9"/>
      <c r="D732" s="9"/>
      <c r="E732" s="9"/>
      <c r="F732" s="9"/>
      <c r="G732" s="70"/>
      <c r="H732" s="71"/>
      <c r="I732" s="9"/>
      <c r="J732" s="9"/>
      <c r="K732" s="9"/>
      <c r="L732" s="71"/>
      <c r="M732" s="71"/>
      <c r="N732" s="9"/>
      <c r="O732" s="9"/>
      <c r="P732" s="71"/>
      <c r="Q732" s="71"/>
      <c r="R732" s="9"/>
      <c r="S732" s="72"/>
      <c r="T732" s="72"/>
      <c r="U732" s="72"/>
      <c r="V732" s="9"/>
      <c r="W732" s="9"/>
      <c r="X732" s="9"/>
      <c r="Y732" s="72"/>
      <c r="Z732" s="72"/>
      <c r="AA732" s="9"/>
      <c r="AB732" s="72"/>
      <c r="AC732" s="72"/>
      <c r="AD732" s="72"/>
      <c r="AE732" s="9"/>
      <c r="AF732" s="9"/>
      <c r="AH732" s="9"/>
      <c r="AI732" s="9"/>
      <c r="AJ732" s="9"/>
      <c r="AK732" s="9"/>
      <c r="AL732" s="9"/>
      <c r="AM732" s="9"/>
      <c r="AN732" s="9"/>
      <c r="AO732" s="9"/>
      <c r="AP732" s="9"/>
      <c r="AQ732" s="9"/>
      <c r="AR732" s="9"/>
      <c r="AS732" s="9"/>
      <c r="AT732" s="9"/>
      <c r="AU732" s="9"/>
      <c r="AV732" s="9"/>
      <c r="AW732" s="9"/>
      <c r="AX732" s="9"/>
      <c r="AY732" s="9"/>
    </row>
    <row r="733" spans="1:51" ht="12" customHeight="1">
      <c r="A733" s="9"/>
      <c r="B733" s="9"/>
      <c r="C733" s="9"/>
      <c r="D733" s="9"/>
      <c r="E733" s="9"/>
      <c r="F733" s="9"/>
      <c r="G733" s="70"/>
      <c r="H733" s="71"/>
      <c r="I733" s="9"/>
      <c r="J733" s="9"/>
      <c r="K733" s="9"/>
      <c r="L733" s="71"/>
      <c r="M733" s="71"/>
      <c r="N733" s="9"/>
      <c r="O733" s="9"/>
      <c r="P733" s="71"/>
      <c r="Q733" s="71"/>
      <c r="R733" s="9"/>
      <c r="S733" s="72"/>
      <c r="T733" s="72"/>
      <c r="U733" s="72"/>
      <c r="V733" s="9"/>
      <c r="W733" s="9"/>
      <c r="X733" s="9"/>
      <c r="Y733" s="72"/>
      <c r="Z733" s="72"/>
      <c r="AA733" s="9"/>
      <c r="AB733" s="72"/>
      <c r="AC733" s="72"/>
      <c r="AD733" s="72"/>
      <c r="AE733" s="9"/>
      <c r="AF733" s="9"/>
      <c r="AH733" s="9"/>
      <c r="AI733" s="9"/>
      <c r="AJ733" s="9"/>
      <c r="AK733" s="9"/>
      <c r="AL733" s="9"/>
      <c r="AM733" s="9"/>
      <c r="AN733" s="9"/>
      <c r="AO733" s="9"/>
      <c r="AP733" s="9"/>
      <c r="AQ733" s="9"/>
      <c r="AR733" s="9"/>
      <c r="AS733" s="9"/>
      <c r="AT733" s="9"/>
      <c r="AU733" s="9"/>
      <c r="AV733" s="9"/>
      <c r="AW733" s="9"/>
      <c r="AX733" s="9"/>
      <c r="AY733" s="9"/>
    </row>
    <row r="734" spans="1:51" ht="12" customHeight="1">
      <c r="A734" s="9"/>
      <c r="B734" s="9"/>
      <c r="C734" s="9"/>
      <c r="D734" s="9"/>
      <c r="E734" s="9"/>
      <c r="F734" s="9"/>
      <c r="G734" s="70"/>
      <c r="H734" s="71"/>
      <c r="I734" s="9"/>
      <c r="J734" s="9"/>
      <c r="K734" s="9"/>
      <c r="L734" s="71"/>
      <c r="M734" s="71"/>
      <c r="N734" s="9"/>
      <c r="O734" s="9"/>
      <c r="P734" s="71"/>
      <c r="Q734" s="71"/>
      <c r="R734" s="9"/>
      <c r="S734" s="72"/>
      <c r="T734" s="72"/>
      <c r="U734" s="72"/>
      <c r="V734" s="9"/>
      <c r="W734" s="9"/>
      <c r="X734" s="9"/>
      <c r="Y734" s="72"/>
      <c r="Z734" s="72"/>
      <c r="AA734" s="9"/>
      <c r="AB734" s="72"/>
      <c r="AC734" s="72"/>
      <c r="AD734" s="72"/>
      <c r="AE734" s="9"/>
      <c r="AF734" s="9"/>
      <c r="AH734" s="9"/>
      <c r="AI734" s="9"/>
      <c r="AJ734" s="9"/>
      <c r="AK734" s="9"/>
      <c r="AL734" s="9"/>
      <c r="AM734" s="9"/>
      <c r="AN734" s="9"/>
      <c r="AO734" s="9"/>
      <c r="AP734" s="9"/>
      <c r="AQ734" s="9"/>
      <c r="AR734" s="9"/>
      <c r="AS734" s="9"/>
      <c r="AT734" s="9"/>
      <c r="AU734" s="9"/>
      <c r="AV734" s="9"/>
      <c r="AW734" s="9"/>
      <c r="AX734" s="9"/>
      <c r="AY734" s="9"/>
    </row>
    <row r="735" spans="1:51" ht="12" customHeight="1">
      <c r="A735" s="9"/>
      <c r="B735" s="9"/>
      <c r="C735" s="9"/>
      <c r="D735" s="9"/>
      <c r="E735" s="9"/>
      <c r="F735" s="9"/>
      <c r="G735" s="70"/>
      <c r="H735" s="71"/>
      <c r="I735" s="9"/>
      <c r="J735" s="9"/>
      <c r="K735" s="9"/>
      <c r="L735" s="71"/>
      <c r="M735" s="71"/>
      <c r="N735" s="9"/>
      <c r="O735" s="9"/>
      <c r="P735" s="71"/>
      <c r="Q735" s="71"/>
      <c r="R735" s="9"/>
      <c r="S735" s="72"/>
      <c r="T735" s="72"/>
      <c r="U735" s="72"/>
      <c r="V735" s="9"/>
      <c r="W735" s="9"/>
      <c r="X735" s="9"/>
      <c r="Y735" s="72"/>
      <c r="Z735" s="72"/>
      <c r="AA735" s="9"/>
      <c r="AB735" s="72"/>
      <c r="AC735" s="72"/>
      <c r="AD735" s="72"/>
      <c r="AE735" s="9"/>
      <c r="AF735" s="9"/>
      <c r="AH735" s="9"/>
      <c r="AI735" s="9"/>
      <c r="AJ735" s="9"/>
      <c r="AK735" s="9"/>
      <c r="AL735" s="9"/>
      <c r="AM735" s="9"/>
      <c r="AN735" s="9"/>
      <c r="AO735" s="9"/>
      <c r="AP735" s="9"/>
      <c r="AQ735" s="9"/>
      <c r="AR735" s="9"/>
      <c r="AS735" s="9"/>
      <c r="AT735" s="9"/>
      <c r="AU735" s="9"/>
      <c r="AV735" s="9"/>
      <c r="AW735" s="9"/>
      <c r="AX735" s="9"/>
      <c r="AY735" s="9"/>
    </row>
    <row r="736" spans="1:51" ht="12" customHeight="1">
      <c r="A736" s="9"/>
      <c r="B736" s="9"/>
      <c r="C736" s="9"/>
      <c r="D736" s="9"/>
      <c r="E736" s="9"/>
      <c r="F736" s="9"/>
      <c r="G736" s="70"/>
      <c r="H736" s="71"/>
      <c r="I736" s="9"/>
      <c r="J736" s="9"/>
      <c r="K736" s="9"/>
      <c r="L736" s="71"/>
      <c r="M736" s="71"/>
      <c r="N736" s="9"/>
      <c r="O736" s="9"/>
      <c r="P736" s="71"/>
      <c r="Q736" s="71"/>
      <c r="R736" s="9"/>
      <c r="S736" s="72"/>
      <c r="T736" s="72"/>
      <c r="U736" s="72"/>
      <c r="V736" s="9"/>
      <c r="W736" s="9"/>
      <c r="X736" s="9"/>
      <c r="Y736" s="72"/>
      <c r="Z736" s="72"/>
      <c r="AA736" s="9"/>
      <c r="AB736" s="72"/>
      <c r="AC736" s="72"/>
      <c r="AD736" s="72"/>
      <c r="AE736" s="9"/>
      <c r="AF736" s="9"/>
      <c r="AH736" s="9"/>
      <c r="AI736" s="9"/>
      <c r="AJ736" s="9"/>
      <c r="AK736" s="9"/>
      <c r="AL736" s="9"/>
      <c r="AM736" s="9"/>
      <c r="AN736" s="9"/>
      <c r="AO736" s="9"/>
      <c r="AP736" s="9"/>
      <c r="AQ736" s="9"/>
      <c r="AR736" s="9"/>
      <c r="AS736" s="9"/>
      <c r="AT736" s="9"/>
      <c r="AU736" s="9"/>
      <c r="AV736" s="9"/>
      <c r="AW736" s="9"/>
      <c r="AX736" s="9"/>
      <c r="AY736" s="9"/>
    </row>
    <row r="737" spans="1:51" ht="12" customHeight="1">
      <c r="A737" s="9"/>
      <c r="B737" s="9"/>
      <c r="C737" s="9"/>
      <c r="D737" s="9"/>
      <c r="E737" s="9"/>
      <c r="F737" s="9"/>
      <c r="G737" s="70"/>
      <c r="H737" s="71"/>
      <c r="I737" s="9"/>
      <c r="J737" s="9"/>
      <c r="K737" s="9"/>
      <c r="L737" s="71"/>
      <c r="M737" s="71"/>
      <c r="N737" s="9"/>
      <c r="O737" s="9"/>
      <c r="P737" s="71"/>
      <c r="Q737" s="71"/>
      <c r="R737" s="9"/>
      <c r="S737" s="72"/>
      <c r="T737" s="72"/>
      <c r="U737" s="72"/>
      <c r="V737" s="9"/>
      <c r="W737" s="9"/>
      <c r="X737" s="9"/>
      <c r="Y737" s="72"/>
      <c r="Z737" s="72"/>
      <c r="AA737" s="9"/>
      <c r="AB737" s="72"/>
      <c r="AC737" s="72"/>
      <c r="AD737" s="72"/>
      <c r="AE737" s="9"/>
      <c r="AF737" s="9"/>
      <c r="AH737" s="9"/>
      <c r="AI737" s="9"/>
      <c r="AJ737" s="9"/>
      <c r="AK737" s="9"/>
      <c r="AL737" s="9"/>
      <c r="AM737" s="9"/>
      <c r="AN737" s="9"/>
      <c r="AO737" s="9"/>
      <c r="AP737" s="9"/>
      <c r="AQ737" s="9"/>
      <c r="AR737" s="9"/>
      <c r="AS737" s="9"/>
      <c r="AT737" s="9"/>
      <c r="AU737" s="9"/>
      <c r="AV737" s="9"/>
      <c r="AW737" s="9"/>
      <c r="AX737" s="9"/>
      <c r="AY737" s="9"/>
    </row>
    <row r="738" spans="1:51" ht="12" customHeight="1">
      <c r="A738" s="9"/>
      <c r="B738" s="9"/>
      <c r="C738" s="9"/>
      <c r="D738" s="9"/>
      <c r="E738" s="9"/>
      <c r="F738" s="9"/>
      <c r="G738" s="70"/>
      <c r="H738" s="71"/>
      <c r="I738" s="9"/>
      <c r="J738" s="9"/>
      <c r="K738" s="9"/>
      <c r="L738" s="71"/>
      <c r="M738" s="71"/>
      <c r="N738" s="9"/>
      <c r="O738" s="9"/>
      <c r="P738" s="71"/>
      <c r="Q738" s="71"/>
      <c r="R738" s="9"/>
      <c r="S738" s="72"/>
      <c r="T738" s="72"/>
      <c r="U738" s="72"/>
      <c r="V738" s="9"/>
      <c r="W738" s="9"/>
      <c r="X738" s="9"/>
      <c r="Y738" s="72"/>
      <c r="Z738" s="72"/>
      <c r="AA738" s="9"/>
      <c r="AB738" s="72"/>
      <c r="AC738" s="72"/>
      <c r="AD738" s="72"/>
      <c r="AE738" s="9"/>
      <c r="AF738" s="9"/>
      <c r="AH738" s="9"/>
      <c r="AI738" s="9"/>
      <c r="AJ738" s="9"/>
      <c r="AK738" s="9"/>
      <c r="AL738" s="9"/>
      <c r="AM738" s="9"/>
      <c r="AN738" s="9"/>
      <c r="AO738" s="9"/>
      <c r="AP738" s="9"/>
      <c r="AQ738" s="9"/>
      <c r="AR738" s="9"/>
      <c r="AS738" s="9"/>
      <c r="AT738" s="9"/>
      <c r="AU738" s="9"/>
      <c r="AV738" s="9"/>
      <c r="AW738" s="9"/>
      <c r="AX738" s="9"/>
      <c r="AY738" s="9"/>
    </row>
    <row r="739" spans="1:51" ht="12" customHeight="1">
      <c r="A739" s="9"/>
      <c r="B739" s="9"/>
      <c r="C739" s="9"/>
      <c r="D739" s="9"/>
      <c r="E739" s="9"/>
      <c r="F739" s="9"/>
      <c r="G739" s="70"/>
      <c r="H739" s="71"/>
      <c r="I739" s="9"/>
      <c r="J739" s="9"/>
      <c r="K739" s="9"/>
      <c r="L739" s="71"/>
      <c r="M739" s="71"/>
      <c r="N739" s="9"/>
      <c r="O739" s="9"/>
      <c r="P739" s="71"/>
      <c r="Q739" s="71"/>
      <c r="R739" s="9"/>
      <c r="S739" s="72"/>
      <c r="T739" s="72"/>
      <c r="U739" s="72"/>
      <c r="V739" s="9"/>
      <c r="W739" s="9"/>
      <c r="X739" s="9"/>
      <c r="Y739" s="72"/>
      <c r="Z739" s="72"/>
      <c r="AA739" s="9"/>
      <c r="AB739" s="72"/>
      <c r="AC739" s="72"/>
      <c r="AD739" s="72"/>
      <c r="AE739" s="9"/>
      <c r="AF739" s="9"/>
      <c r="AH739" s="9"/>
      <c r="AI739" s="9"/>
      <c r="AJ739" s="9"/>
      <c r="AK739" s="9"/>
      <c r="AL739" s="9"/>
      <c r="AM739" s="9"/>
      <c r="AN739" s="9"/>
      <c r="AO739" s="9"/>
      <c r="AP739" s="9"/>
      <c r="AQ739" s="9"/>
      <c r="AR739" s="9"/>
      <c r="AS739" s="9"/>
      <c r="AT739" s="9"/>
      <c r="AU739" s="9"/>
      <c r="AV739" s="9"/>
      <c r="AW739" s="9"/>
      <c r="AX739" s="9"/>
      <c r="AY739" s="9"/>
    </row>
    <row r="740" spans="1:51" ht="12" customHeight="1">
      <c r="A740" s="9"/>
      <c r="B740" s="9"/>
      <c r="C740" s="9"/>
      <c r="D740" s="9"/>
      <c r="E740" s="9"/>
      <c r="F740" s="9"/>
      <c r="G740" s="70"/>
      <c r="H740" s="71"/>
      <c r="I740" s="9"/>
      <c r="J740" s="9"/>
      <c r="K740" s="9"/>
      <c r="L740" s="71"/>
      <c r="M740" s="71"/>
      <c r="N740" s="9"/>
      <c r="O740" s="9"/>
      <c r="P740" s="71"/>
      <c r="Q740" s="71"/>
      <c r="R740" s="9"/>
      <c r="S740" s="72"/>
      <c r="T740" s="72"/>
      <c r="U740" s="72"/>
      <c r="V740" s="9"/>
      <c r="W740" s="9"/>
      <c r="X740" s="9"/>
      <c r="Y740" s="72"/>
      <c r="Z740" s="72"/>
      <c r="AA740" s="9"/>
      <c r="AB740" s="72"/>
      <c r="AC740" s="72"/>
      <c r="AD740" s="72"/>
      <c r="AE740" s="9"/>
      <c r="AF740" s="9"/>
      <c r="AH740" s="9"/>
      <c r="AI740" s="9"/>
      <c r="AJ740" s="9"/>
      <c r="AK740" s="9"/>
      <c r="AL740" s="9"/>
      <c r="AM740" s="9"/>
      <c r="AN740" s="9"/>
      <c r="AO740" s="9"/>
      <c r="AP740" s="9"/>
      <c r="AQ740" s="9"/>
      <c r="AR740" s="9"/>
      <c r="AS740" s="9"/>
      <c r="AT740" s="9"/>
      <c r="AU740" s="9"/>
      <c r="AV740" s="9"/>
      <c r="AW740" s="9"/>
      <c r="AX740" s="9"/>
      <c r="AY740" s="9"/>
    </row>
    <row r="741" spans="1:51" ht="12" customHeight="1">
      <c r="A741" s="9"/>
      <c r="B741" s="9"/>
      <c r="C741" s="9"/>
      <c r="D741" s="9"/>
      <c r="E741" s="9"/>
      <c r="F741" s="9"/>
      <c r="G741" s="70"/>
      <c r="H741" s="71"/>
      <c r="I741" s="9"/>
      <c r="J741" s="9"/>
      <c r="K741" s="9"/>
      <c r="L741" s="71"/>
      <c r="M741" s="71"/>
      <c r="N741" s="9"/>
      <c r="O741" s="9"/>
      <c r="P741" s="71"/>
      <c r="Q741" s="71"/>
      <c r="R741" s="9"/>
      <c r="S741" s="72"/>
      <c r="T741" s="72"/>
      <c r="U741" s="72"/>
      <c r="V741" s="9"/>
      <c r="W741" s="9"/>
      <c r="X741" s="9"/>
      <c r="Y741" s="72"/>
      <c r="Z741" s="72"/>
      <c r="AA741" s="9"/>
      <c r="AB741" s="72"/>
      <c r="AC741" s="72"/>
      <c r="AD741" s="72"/>
      <c r="AE741" s="9"/>
      <c r="AF741" s="9"/>
      <c r="AH741" s="9"/>
      <c r="AI741" s="9"/>
      <c r="AJ741" s="9"/>
      <c r="AK741" s="9"/>
      <c r="AL741" s="9"/>
      <c r="AM741" s="9"/>
      <c r="AN741" s="9"/>
      <c r="AO741" s="9"/>
      <c r="AP741" s="9"/>
      <c r="AQ741" s="9"/>
      <c r="AR741" s="9"/>
      <c r="AS741" s="9"/>
      <c r="AT741" s="9"/>
      <c r="AU741" s="9"/>
      <c r="AV741" s="9"/>
      <c r="AW741" s="9"/>
      <c r="AX741" s="9"/>
      <c r="AY741" s="9"/>
    </row>
    <row r="742" spans="1:51" ht="12" customHeight="1">
      <c r="A742" s="9"/>
      <c r="B742" s="9"/>
      <c r="C742" s="9"/>
      <c r="D742" s="9"/>
      <c r="E742" s="9"/>
      <c r="F742" s="9"/>
      <c r="G742" s="70"/>
      <c r="H742" s="71"/>
      <c r="I742" s="9"/>
      <c r="J742" s="9"/>
      <c r="K742" s="9"/>
      <c r="L742" s="71"/>
      <c r="M742" s="71"/>
      <c r="N742" s="9"/>
      <c r="O742" s="9"/>
      <c r="P742" s="71"/>
      <c r="Q742" s="71"/>
      <c r="R742" s="9"/>
      <c r="S742" s="72"/>
      <c r="T742" s="72"/>
      <c r="U742" s="72"/>
      <c r="V742" s="9"/>
      <c r="W742" s="9"/>
      <c r="X742" s="9"/>
      <c r="Y742" s="72"/>
      <c r="Z742" s="72"/>
      <c r="AA742" s="9"/>
      <c r="AB742" s="72"/>
      <c r="AC742" s="72"/>
      <c r="AD742" s="72"/>
      <c r="AE742" s="9"/>
      <c r="AF742" s="9"/>
      <c r="AH742" s="9"/>
      <c r="AI742" s="9"/>
      <c r="AJ742" s="9"/>
      <c r="AK742" s="9"/>
      <c r="AL742" s="9"/>
      <c r="AM742" s="9"/>
      <c r="AN742" s="9"/>
      <c r="AO742" s="9"/>
      <c r="AP742" s="9"/>
      <c r="AQ742" s="9"/>
      <c r="AR742" s="9"/>
      <c r="AS742" s="9"/>
      <c r="AT742" s="9"/>
      <c r="AU742" s="9"/>
      <c r="AV742" s="9"/>
      <c r="AW742" s="9"/>
      <c r="AX742" s="9"/>
      <c r="AY742" s="9"/>
    </row>
    <row r="743" spans="1:51" ht="12" customHeight="1">
      <c r="A743" s="9"/>
      <c r="B743" s="9"/>
      <c r="C743" s="9"/>
      <c r="D743" s="9"/>
      <c r="E743" s="9"/>
      <c r="F743" s="9"/>
      <c r="G743" s="70"/>
      <c r="H743" s="71"/>
      <c r="I743" s="9"/>
      <c r="J743" s="9"/>
      <c r="K743" s="9"/>
      <c r="L743" s="71"/>
      <c r="M743" s="71"/>
      <c r="N743" s="9"/>
      <c r="O743" s="9"/>
      <c r="P743" s="71"/>
      <c r="Q743" s="71"/>
      <c r="R743" s="9"/>
      <c r="S743" s="72"/>
      <c r="T743" s="72"/>
      <c r="U743" s="72"/>
      <c r="V743" s="9"/>
      <c r="W743" s="9"/>
      <c r="X743" s="9"/>
      <c r="Y743" s="72"/>
      <c r="Z743" s="72"/>
      <c r="AA743" s="9"/>
      <c r="AB743" s="72"/>
      <c r="AC743" s="72"/>
      <c r="AD743" s="72"/>
      <c r="AE743" s="9"/>
      <c r="AF743" s="9"/>
      <c r="AH743" s="9"/>
      <c r="AI743" s="9"/>
      <c r="AJ743" s="9"/>
      <c r="AK743" s="9"/>
      <c r="AL743" s="9"/>
      <c r="AM743" s="9"/>
      <c r="AN743" s="9"/>
      <c r="AO743" s="9"/>
      <c r="AP743" s="9"/>
      <c r="AQ743" s="9"/>
      <c r="AR743" s="9"/>
      <c r="AS743" s="9"/>
      <c r="AT743" s="9"/>
      <c r="AU743" s="9"/>
      <c r="AV743" s="9"/>
      <c r="AW743" s="9"/>
      <c r="AX743" s="9"/>
      <c r="AY743" s="9"/>
    </row>
    <row r="744" spans="1:51" ht="12" customHeight="1">
      <c r="A744" s="9"/>
      <c r="B744" s="9"/>
      <c r="C744" s="9"/>
      <c r="D744" s="9"/>
      <c r="E744" s="9"/>
      <c r="F744" s="9"/>
      <c r="G744" s="70"/>
      <c r="H744" s="71"/>
      <c r="I744" s="9"/>
      <c r="J744" s="9"/>
      <c r="K744" s="9"/>
      <c r="L744" s="71"/>
      <c r="M744" s="71"/>
      <c r="N744" s="9"/>
      <c r="O744" s="9"/>
      <c r="P744" s="71"/>
      <c r="Q744" s="71"/>
      <c r="R744" s="9"/>
      <c r="S744" s="72"/>
      <c r="T744" s="72"/>
      <c r="U744" s="72"/>
      <c r="V744" s="9"/>
      <c r="W744" s="9"/>
      <c r="X744" s="9"/>
      <c r="Y744" s="72"/>
      <c r="Z744" s="72"/>
      <c r="AA744" s="9"/>
      <c r="AB744" s="72"/>
      <c r="AC744" s="72"/>
      <c r="AD744" s="72"/>
      <c r="AE744" s="9"/>
      <c r="AF744" s="9"/>
      <c r="AH744" s="9"/>
      <c r="AI744" s="9"/>
      <c r="AJ744" s="9"/>
      <c r="AK744" s="9"/>
      <c r="AL744" s="9"/>
      <c r="AM744" s="9"/>
      <c r="AN744" s="9"/>
      <c r="AO744" s="9"/>
      <c r="AP744" s="9"/>
      <c r="AQ744" s="9"/>
      <c r="AR744" s="9"/>
      <c r="AS744" s="9"/>
      <c r="AT744" s="9"/>
      <c r="AU744" s="9"/>
      <c r="AV744" s="9"/>
      <c r="AW744" s="9"/>
      <c r="AX744" s="9"/>
      <c r="AY744" s="9"/>
    </row>
    <row r="745" spans="1:51" ht="12" customHeight="1">
      <c r="A745" s="9"/>
      <c r="B745" s="9"/>
      <c r="C745" s="9"/>
      <c r="D745" s="9"/>
      <c r="E745" s="9"/>
      <c r="F745" s="9"/>
      <c r="G745" s="70"/>
      <c r="H745" s="71"/>
      <c r="I745" s="9"/>
      <c r="J745" s="9"/>
      <c r="K745" s="9"/>
      <c r="L745" s="71"/>
      <c r="M745" s="71"/>
      <c r="N745" s="9"/>
      <c r="O745" s="9"/>
      <c r="P745" s="71"/>
      <c r="Q745" s="71"/>
      <c r="R745" s="9"/>
      <c r="S745" s="72"/>
      <c r="T745" s="72"/>
      <c r="U745" s="72"/>
      <c r="V745" s="9"/>
      <c r="W745" s="9"/>
      <c r="X745" s="9"/>
      <c r="Y745" s="72"/>
      <c r="Z745" s="72"/>
      <c r="AA745" s="9"/>
      <c r="AB745" s="72"/>
      <c r="AC745" s="72"/>
      <c r="AD745" s="72"/>
      <c r="AE745" s="9"/>
      <c r="AF745" s="9"/>
      <c r="AH745" s="9"/>
      <c r="AI745" s="9"/>
      <c r="AJ745" s="9"/>
      <c r="AK745" s="9"/>
      <c r="AL745" s="9"/>
      <c r="AM745" s="9"/>
      <c r="AN745" s="9"/>
      <c r="AO745" s="9"/>
      <c r="AP745" s="9"/>
      <c r="AQ745" s="9"/>
      <c r="AR745" s="9"/>
      <c r="AS745" s="9"/>
      <c r="AT745" s="9"/>
      <c r="AU745" s="9"/>
      <c r="AV745" s="9"/>
      <c r="AW745" s="9"/>
      <c r="AX745" s="9"/>
      <c r="AY745" s="9"/>
    </row>
    <row r="746" spans="1:51" ht="12" customHeight="1">
      <c r="A746" s="9"/>
      <c r="B746" s="9"/>
      <c r="C746" s="9"/>
      <c r="D746" s="9"/>
      <c r="E746" s="9"/>
      <c r="F746" s="9"/>
      <c r="G746" s="70"/>
      <c r="H746" s="71"/>
      <c r="I746" s="9"/>
      <c r="J746" s="9"/>
      <c r="K746" s="9"/>
      <c r="L746" s="71"/>
      <c r="M746" s="71"/>
      <c r="N746" s="9"/>
      <c r="O746" s="9"/>
      <c r="P746" s="71"/>
      <c r="Q746" s="71"/>
      <c r="R746" s="9"/>
      <c r="S746" s="72"/>
      <c r="T746" s="72"/>
      <c r="U746" s="72"/>
      <c r="V746" s="9"/>
      <c r="W746" s="9"/>
      <c r="X746" s="9"/>
      <c r="Y746" s="72"/>
      <c r="Z746" s="72"/>
      <c r="AA746" s="9"/>
      <c r="AB746" s="72"/>
      <c r="AC746" s="72"/>
      <c r="AD746" s="72"/>
      <c r="AE746" s="9"/>
      <c r="AF746" s="9"/>
      <c r="AH746" s="9"/>
      <c r="AI746" s="9"/>
      <c r="AJ746" s="9"/>
      <c r="AK746" s="9"/>
      <c r="AL746" s="9"/>
      <c r="AM746" s="9"/>
      <c r="AN746" s="9"/>
      <c r="AO746" s="9"/>
      <c r="AP746" s="9"/>
      <c r="AQ746" s="9"/>
      <c r="AR746" s="9"/>
      <c r="AS746" s="9"/>
      <c r="AT746" s="9"/>
      <c r="AU746" s="9"/>
      <c r="AV746" s="9"/>
      <c r="AW746" s="9"/>
      <c r="AX746" s="9"/>
      <c r="AY746" s="9"/>
    </row>
    <row r="747" spans="1:51" ht="12" customHeight="1">
      <c r="A747" s="9"/>
      <c r="B747" s="9"/>
      <c r="C747" s="9"/>
      <c r="D747" s="9"/>
      <c r="E747" s="9"/>
      <c r="F747" s="9"/>
      <c r="G747" s="70"/>
      <c r="H747" s="71"/>
      <c r="I747" s="9"/>
      <c r="J747" s="9"/>
      <c r="K747" s="9"/>
      <c r="L747" s="71"/>
      <c r="M747" s="71"/>
      <c r="N747" s="9"/>
      <c r="O747" s="9"/>
      <c r="P747" s="71"/>
      <c r="Q747" s="71"/>
      <c r="R747" s="9"/>
      <c r="S747" s="72"/>
      <c r="T747" s="72"/>
      <c r="U747" s="72"/>
      <c r="V747" s="9"/>
      <c r="W747" s="9"/>
      <c r="X747" s="9"/>
      <c r="Y747" s="72"/>
      <c r="Z747" s="72"/>
      <c r="AA747" s="9"/>
      <c r="AB747" s="72"/>
      <c r="AC747" s="72"/>
      <c r="AD747" s="72"/>
      <c r="AE747" s="9"/>
      <c r="AF747" s="9"/>
      <c r="AH747" s="9"/>
      <c r="AI747" s="9"/>
      <c r="AJ747" s="9"/>
      <c r="AK747" s="9"/>
      <c r="AL747" s="9"/>
      <c r="AM747" s="9"/>
      <c r="AN747" s="9"/>
      <c r="AO747" s="9"/>
      <c r="AP747" s="9"/>
      <c r="AQ747" s="9"/>
      <c r="AR747" s="9"/>
      <c r="AS747" s="9"/>
      <c r="AT747" s="9"/>
      <c r="AU747" s="9"/>
      <c r="AV747" s="9"/>
      <c r="AW747" s="9"/>
      <c r="AX747" s="9"/>
      <c r="AY747" s="9"/>
    </row>
    <row r="748" spans="1:51" ht="12" customHeight="1">
      <c r="A748" s="9"/>
      <c r="B748" s="9"/>
      <c r="C748" s="9"/>
      <c r="D748" s="9"/>
      <c r="E748" s="9"/>
      <c r="F748" s="9"/>
      <c r="G748" s="70"/>
      <c r="H748" s="71"/>
      <c r="I748" s="9"/>
      <c r="J748" s="9"/>
      <c r="K748" s="9"/>
      <c r="L748" s="71"/>
      <c r="M748" s="71"/>
      <c r="N748" s="9"/>
      <c r="O748" s="9"/>
      <c r="P748" s="71"/>
      <c r="Q748" s="71"/>
      <c r="R748" s="9"/>
      <c r="S748" s="72"/>
      <c r="T748" s="72"/>
      <c r="U748" s="72"/>
      <c r="V748" s="9"/>
      <c r="W748" s="9"/>
      <c r="X748" s="9"/>
      <c r="Y748" s="72"/>
      <c r="Z748" s="72"/>
      <c r="AA748" s="9"/>
      <c r="AB748" s="72"/>
      <c r="AC748" s="72"/>
      <c r="AD748" s="72"/>
      <c r="AE748" s="9"/>
      <c r="AF748" s="9"/>
      <c r="AH748" s="9"/>
      <c r="AI748" s="9"/>
      <c r="AJ748" s="9"/>
      <c r="AK748" s="9"/>
      <c r="AL748" s="9"/>
      <c r="AM748" s="9"/>
      <c r="AN748" s="9"/>
      <c r="AO748" s="9"/>
      <c r="AP748" s="9"/>
      <c r="AQ748" s="9"/>
      <c r="AR748" s="9"/>
      <c r="AS748" s="9"/>
      <c r="AT748" s="9"/>
      <c r="AU748" s="9"/>
      <c r="AV748" s="9"/>
      <c r="AW748" s="9"/>
      <c r="AX748" s="9"/>
      <c r="AY748" s="9"/>
    </row>
    <row r="749" spans="1:51" ht="12" customHeight="1">
      <c r="A749" s="9"/>
      <c r="B749" s="9"/>
      <c r="C749" s="9"/>
      <c r="D749" s="9"/>
      <c r="E749" s="9"/>
      <c r="F749" s="9"/>
      <c r="G749" s="70"/>
      <c r="H749" s="71"/>
      <c r="I749" s="9"/>
      <c r="J749" s="9"/>
      <c r="K749" s="9"/>
      <c r="L749" s="71"/>
      <c r="M749" s="71"/>
      <c r="N749" s="9"/>
      <c r="O749" s="9"/>
      <c r="P749" s="71"/>
      <c r="Q749" s="71"/>
      <c r="R749" s="9"/>
      <c r="S749" s="72"/>
      <c r="T749" s="72"/>
      <c r="U749" s="72"/>
      <c r="V749" s="9"/>
      <c r="W749" s="9"/>
      <c r="X749" s="9"/>
      <c r="Y749" s="72"/>
      <c r="Z749" s="72"/>
      <c r="AA749" s="9"/>
      <c r="AB749" s="72"/>
      <c r="AC749" s="72"/>
      <c r="AD749" s="72"/>
      <c r="AE749" s="9"/>
      <c r="AF749" s="9"/>
      <c r="AH749" s="9"/>
      <c r="AI749" s="9"/>
      <c r="AJ749" s="9"/>
      <c r="AK749" s="9"/>
      <c r="AL749" s="9"/>
      <c r="AM749" s="9"/>
      <c r="AN749" s="9"/>
      <c r="AO749" s="9"/>
      <c r="AP749" s="9"/>
      <c r="AQ749" s="9"/>
      <c r="AR749" s="9"/>
      <c r="AS749" s="9"/>
      <c r="AT749" s="9"/>
      <c r="AU749" s="9"/>
      <c r="AV749" s="9"/>
      <c r="AW749" s="9"/>
      <c r="AX749" s="9"/>
      <c r="AY749" s="9"/>
    </row>
    <row r="750" spans="1:51" ht="12" customHeight="1">
      <c r="A750" s="9"/>
      <c r="B750" s="9"/>
      <c r="C750" s="9"/>
      <c r="D750" s="9"/>
      <c r="E750" s="9"/>
      <c r="F750" s="9"/>
      <c r="G750" s="70"/>
      <c r="H750" s="71"/>
      <c r="I750" s="9"/>
      <c r="J750" s="9"/>
      <c r="K750" s="9"/>
      <c r="L750" s="71"/>
      <c r="M750" s="71"/>
      <c r="N750" s="9"/>
      <c r="O750" s="9"/>
      <c r="P750" s="71"/>
      <c r="Q750" s="71"/>
      <c r="R750" s="9"/>
      <c r="S750" s="72"/>
      <c r="T750" s="72"/>
      <c r="U750" s="72"/>
      <c r="V750" s="9"/>
      <c r="W750" s="9"/>
      <c r="X750" s="9"/>
      <c r="Y750" s="72"/>
      <c r="Z750" s="72"/>
      <c r="AA750" s="9"/>
      <c r="AB750" s="72"/>
      <c r="AC750" s="72"/>
      <c r="AD750" s="72"/>
      <c r="AE750" s="9"/>
      <c r="AF750" s="9"/>
      <c r="AH750" s="9"/>
      <c r="AI750" s="9"/>
      <c r="AJ750" s="9"/>
      <c r="AK750" s="9"/>
      <c r="AL750" s="9"/>
      <c r="AM750" s="9"/>
      <c r="AN750" s="9"/>
      <c r="AO750" s="9"/>
      <c r="AP750" s="9"/>
      <c r="AQ750" s="9"/>
      <c r="AR750" s="9"/>
      <c r="AS750" s="9"/>
      <c r="AT750" s="9"/>
      <c r="AU750" s="9"/>
      <c r="AV750" s="9"/>
      <c r="AW750" s="9"/>
      <c r="AX750" s="9"/>
      <c r="AY750" s="9"/>
    </row>
    <row r="751" spans="1:51" ht="12" customHeight="1">
      <c r="A751" s="9"/>
      <c r="B751" s="9"/>
      <c r="C751" s="9"/>
      <c r="D751" s="9"/>
      <c r="E751" s="9"/>
      <c r="F751" s="9"/>
      <c r="G751" s="70"/>
      <c r="H751" s="71"/>
      <c r="I751" s="9"/>
      <c r="J751" s="9"/>
      <c r="K751" s="9"/>
      <c r="L751" s="71"/>
      <c r="M751" s="71"/>
      <c r="N751" s="9"/>
      <c r="O751" s="9"/>
      <c r="P751" s="71"/>
      <c r="Q751" s="71"/>
      <c r="R751" s="9"/>
      <c r="S751" s="72"/>
      <c r="T751" s="72"/>
      <c r="U751" s="72"/>
      <c r="V751" s="9"/>
      <c r="W751" s="9"/>
      <c r="X751" s="9"/>
      <c r="Y751" s="72"/>
      <c r="Z751" s="72"/>
      <c r="AA751" s="9"/>
      <c r="AB751" s="72"/>
      <c r="AC751" s="72"/>
      <c r="AD751" s="72"/>
      <c r="AE751" s="9"/>
      <c r="AF751" s="9"/>
      <c r="AH751" s="9"/>
      <c r="AI751" s="9"/>
      <c r="AJ751" s="9"/>
      <c r="AK751" s="9"/>
      <c r="AL751" s="9"/>
      <c r="AM751" s="9"/>
      <c r="AN751" s="9"/>
      <c r="AO751" s="9"/>
      <c r="AP751" s="9"/>
      <c r="AQ751" s="9"/>
      <c r="AR751" s="9"/>
      <c r="AS751" s="9"/>
      <c r="AT751" s="9"/>
      <c r="AU751" s="9"/>
      <c r="AV751" s="9"/>
      <c r="AW751" s="9"/>
      <c r="AX751" s="9"/>
      <c r="AY751" s="9"/>
    </row>
    <row r="752" spans="1:51" ht="12" customHeight="1">
      <c r="A752" s="9"/>
      <c r="B752" s="9"/>
      <c r="C752" s="9"/>
      <c r="D752" s="9"/>
      <c r="E752" s="9"/>
      <c r="F752" s="9"/>
      <c r="G752" s="70"/>
      <c r="H752" s="71"/>
      <c r="I752" s="9"/>
      <c r="J752" s="9"/>
      <c r="K752" s="9"/>
      <c r="L752" s="71"/>
      <c r="M752" s="71"/>
      <c r="N752" s="9"/>
      <c r="O752" s="9"/>
      <c r="P752" s="71"/>
      <c r="Q752" s="71"/>
      <c r="R752" s="9"/>
      <c r="S752" s="72"/>
      <c r="T752" s="72"/>
      <c r="U752" s="72"/>
      <c r="V752" s="9"/>
      <c r="W752" s="9"/>
      <c r="X752" s="9"/>
      <c r="Y752" s="72"/>
      <c r="Z752" s="72"/>
      <c r="AA752" s="9"/>
      <c r="AB752" s="72"/>
      <c r="AC752" s="72"/>
      <c r="AD752" s="72"/>
      <c r="AE752" s="9"/>
      <c r="AF752" s="9"/>
      <c r="AH752" s="9"/>
      <c r="AI752" s="9"/>
      <c r="AJ752" s="9"/>
      <c r="AK752" s="9"/>
      <c r="AL752" s="9"/>
      <c r="AM752" s="9"/>
      <c r="AN752" s="9"/>
      <c r="AO752" s="9"/>
      <c r="AP752" s="9"/>
      <c r="AQ752" s="9"/>
      <c r="AR752" s="9"/>
      <c r="AS752" s="9"/>
      <c r="AT752" s="9"/>
      <c r="AU752" s="9"/>
      <c r="AV752" s="9"/>
      <c r="AW752" s="9"/>
      <c r="AX752" s="9"/>
      <c r="AY752" s="9"/>
    </row>
    <row r="753" spans="1:51" ht="12" customHeight="1">
      <c r="A753" s="9"/>
      <c r="B753" s="9"/>
      <c r="C753" s="9"/>
      <c r="D753" s="9"/>
      <c r="E753" s="9"/>
      <c r="F753" s="9"/>
      <c r="G753" s="70"/>
      <c r="H753" s="71"/>
      <c r="I753" s="9"/>
      <c r="J753" s="9"/>
      <c r="K753" s="9"/>
      <c r="L753" s="71"/>
      <c r="M753" s="71"/>
      <c r="N753" s="9"/>
      <c r="O753" s="9"/>
      <c r="P753" s="71"/>
      <c r="Q753" s="71"/>
      <c r="R753" s="9"/>
      <c r="S753" s="72"/>
      <c r="T753" s="72"/>
      <c r="U753" s="72"/>
      <c r="V753" s="9"/>
      <c r="W753" s="9"/>
      <c r="X753" s="9"/>
      <c r="Y753" s="72"/>
      <c r="Z753" s="72"/>
      <c r="AA753" s="9"/>
      <c r="AB753" s="72"/>
      <c r="AC753" s="72"/>
      <c r="AD753" s="72"/>
      <c r="AE753" s="9"/>
      <c r="AF753" s="9"/>
      <c r="AH753" s="9"/>
      <c r="AI753" s="9"/>
      <c r="AJ753" s="9"/>
      <c r="AK753" s="9"/>
      <c r="AL753" s="9"/>
      <c r="AM753" s="9"/>
      <c r="AN753" s="9"/>
      <c r="AO753" s="9"/>
      <c r="AP753" s="9"/>
      <c r="AQ753" s="9"/>
      <c r="AR753" s="9"/>
      <c r="AS753" s="9"/>
      <c r="AT753" s="9"/>
      <c r="AU753" s="9"/>
      <c r="AV753" s="9"/>
      <c r="AW753" s="9"/>
      <c r="AX753" s="9"/>
      <c r="AY753" s="9"/>
    </row>
    <row r="754" spans="1:51" ht="12" customHeight="1">
      <c r="A754" s="9"/>
      <c r="B754" s="9"/>
      <c r="C754" s="9"/>
      <c r="D754" s="9"/>
      <c r="E754" s="9"/>
      <c r="F754" s="9"/>
      <c r="G754" s="70"/>
      <c r="H754" s="71"/>
      <c r="I754" s="9"/>
      <c r="J754" s="9"/>
      <c r="K754" s="9"/>
      <c r="L754" s="71"/>
      <c r="M754" s="71"/>
      <c r="N754" s="9"/>
      <c r="O754" s="9"/>
      <c r="P754" s="71"/>
      <c r="Q754" s="71"/>
      <c r="R754" s="9"/>
      <c r="S754" s="72"/>
      <c r="T754" s="72"/>
      <c r="U754" s="72"/>
      <c r="V754" s="9"/>
      <c r="W754" s="9"/>
      <c r="X754" s="9"/>
      <c r="Y754" s="72"/>
      <c r="Z754" s="72"/>
      <c r="AA754" s="9"/>
      <c r="AB754" s="72"/>
      <c r="AC754" s="72"/>
      <c r="AD754" s="72"/>
      <c r="AE754" s="9"/>
      <c r="AF754" s="9"/>
      <c r="AH754" s="9"/>
      <c r="AI754" s="9"/>
      <c r="AJ754" s="9"/>
      <c r="AK754" s="9"/>
      <c r="AL754" s="9"/>
      <c r="AM754" s="9"/>
      <c r="AN754" s="9"/>
      <c r="AO754" s="9"/>
      <c r="AP754" s="9"/>
      <c r="AQ754" s="9"/>
      <c r="AR754" s="9"/>
      <c r="AS754" s="9"/>
      <c r="AT754" s="9"/>
      <c r="AU754" s="9"/>
      <c r="AV754" s="9"/>
      <c r="AW754" s="9"/>
      <c r="AX754" s="9"/>
      <c r="AY754" s="9"/>
    </row>
    <row r="755" spans="1:51" ht="12" customHeight="1">
      <c r="A755" s="9"/>
      <c r="B755" s="9"/>
      <c r="C755" s="9"/>
      <c r="D755" s="9"/>
      <c r="E755" s="9"/>
      <c r="F755" s="9"/>
      <c r="G755" s="70"/>
      <c r="H755" s="71"/>
      <c r="I755" s="9"/>
      <c r="J755" s="9"/>
      <c r="K755" s="9"/>
      <c r="L755" s="71"/>
      <c r="M755" s="71"/>
      <c r="N755" s="9"/>
      <c r="O755" s="9"/>
      <c r="P755" s="71"/>
      <c r="Q755" s="71"/>
      <c r="R755" s="9"/>
      <c r="S755" s="72"/>
      <c r="T755" s="72"/>
      <c r="U755" s="72"/>
      <c r="V755" s="9"/>
      <c r="W755" s="9"/>
      <c r="X755" s="9"/>
      <c r="Y755" s="72"/>
      <c r="Z755" s="72"/>
      <c r="AA755" s="9"/>
      <c r="AB755" s="72"/>
      <c r="AC755" s="72"/>
      <c r="AD755" s="72"/>
      <c r="AE755" s="9"/>
      <c r="AF755" s="9"/>
      <c r="AH755" s="9"/>
      <c r="AI755" s="9"/>
      <c r="AJ755" s="9"/>
      <c r="AK755" s="9"/>
      <c r="AL755" s="9"/>
      <c r="AM755" s="9"/>
      <c r="AN755" s="9"/>
      <c r="AO755" s="9"/>
      <c r="AP755" s="9"/>
      <c r="AQ755" s="9"/>
      <c r="AR755" s="9"/>
      <c r="AS755" s="9"/>
      <c r="AT755" s="9"/>
      <c r="AU755" s="9"/>
      <c r="AV755" s="9"/>
      <c r="AW755" s="9"/>
      <c r="AX755" s="9"/>
      <c r="AY755" s="9"/>
    </row>
    <row r="756" spans="1:51" ht="12" customHeight="1">
      <c r="A756" s="9"/>
      <c r="B756" s="9"/>
      <c r="C756" s="9"/>
      <c r="D756" s="9"/>
      <c r="E756" s="9"/>
      <c r="F756" s="9"/>
      <c r="G756" s="70"/>
      <c r="H756" s="71"/>
      <c r="I756" s="9"/>
      <c r="J756" s="9"/>
      <c r="K756" s="9"/>
      <c r="L756" s="71"/>
      <c r="M756" s="71"/>
      <c r="N756" s="9"/>
      <c r="O756" s="9"/>
      <c r="P756" s="71"/>
      <c r="Q756" s="71"/>
      <c r="R756" s="9"/>
      <c r="S756" s="72"/>
      <c r="T756" s="72"/>
      <c r="U756" s="72"/>
      <c r="V756" s="9"/>
      <c r="W756" s="9"/>
      <c r="X756" s="9"/>
      <c r="Y756" s="72"/>
      <c r="Z756" s="72"/>
      <c r="AA756" s="9"/>
      <c r="AB756" s="72"/>
      <c r="AC756" s="72"/>
      <c r="AD756" s="72"/>
      <c r="AE756" s="9"/>
      <c r="AF756" s="9"/>
      <c r="AH756" s="9"/>
      <c r="AI756" s="9"/>
      <c r="AJ756" s="9"/>
      <c r="AK756" s="9"/>
      <c r="AL756" s="9"/>
      <c r="AM756" s="9"/>
      <c r="AN756" s="9"/>
      <c r="AO756" s="9"/>
      <c r="AP756" s="9"/>
      <c r="AQ756" s="9"/>
      <c r="AR756" s="9"/>
      <c r="AS756" s="9"/>
      <c r="AT756" s="9"/>
      <c r="AU756" s="9"/>
      <c r="AV756" s="9"/>
      <c r="AW756" s="9"/>
      <c r="AX756" s="9"/>
      <c r="AY756" s="9"/>
    </row>
    <row r="757" spans="1:51" ht="12" customHeight="1">
      <c r="A757" s="9"/>
      <c r="B757" s="9"/>
      <c r="C757" s="9"/>
      <c r="D757" s="9"/>
      <c r="E757" s="9"/>
      <c r="F757" s="9"/>
      <c r="G757" s="70"/>
      <c r="H757" s="71"/>
      <c r="I757" s="9"/>
      <c r="J757" s="9"/>
      <c r="K757" s="9"/>
      <c r="L757" s="71"/>
      <c r="M757" s="71"/>
      <c r="N757" s="9"/>
      <c r="O757" s="9"/>
      <c r="P757" s="71"/>
      <c r="Q757" s="71"/>
      <c r="R757" s="9"/>
      <c r="S757" s="72"/>
      <c r="T757" s="72"/>
      <c r="U757" s="72"/>
      <c r="V757" s="9"/>
      <c r="W757" s="9"/>
      <c r="X757" s="9"/>
      <c r="Y757" s="72"/>
      <c r="Z757" s="72"/>
      <c r="AA757" s="9"/>
      <c r="AB757" s="72"/>
      <c r="AC757" s="72"/>
      <c r="AD757" s="72"/>
      <c r="AE757" s="9"/>
      <c r="AF757" s="9"/>
      <c r="AH757" s="9"/>
      <c r="AI757" s="9"/>
      <c r="AJ757" s="9"/>
      <c r="AK757" s="9"/>
      <c r="AL757" s="9"/>
      <c r="AM757" s="9"/>
      <c r="AN757" s="9"/>
      <c r="AO757" s="9"/>
      <c r="AP757" s="9"/>
      <c r="AQ757" s="9"/>
      <c r="AR757" s="9"/>
      <c r="AS757" s="9"/>
      <c r="AT757" s="9"/>
      <c r="AU757" s="9"/>
      <c r="AV757" s="9"/>
      <c r="AW757" s="9"/>
      <c r="AX757" s="9"/>
      <c r="AY757" s="9"/>
    </row>
    <row r="758" spans="1:51" ht="12" customHeight="1">
      <c r="A758" s="9"/>
      <c r="B758" s="9"/>
      <c r="C758" s="9"/>
      <c r="D758" s="9"/>
      <c r="E758" s="9"/>
      <c r="F758" s="9"/>
      <c r="G758" s="70"/>
      <c r="H758" s="71"/>
      <c r="I758" s="9"/>
      <c r="J758" s="9"/>
      <c r="K758" s="9"/>
      <c r="L758" s="71"/>
      <c r="M758" s="71"/>
      <c r="N758" s="9"/>
      <c r="O758" s="9"/>
      <c r="P758" s="71"/>
      <c r="Q758" s="71"/>
      <c r="R758" s="9"/>
      <c r="S758" s="72"/>
      <c r="T758" s="72"/>
      <c r="U758" s="72"/>
      <c r="V758" s="9"/>
      <c r="W758" s="9"/>
      <c r="X758" s="9"/>
      <c r="Y758" s="72"/>
      <c r="Z758" s="72"/>
      <c r="AA758" s="9"/>
      <c r="AB758" s="72"/>
      <c r="AC758" s="72"/>
      <c r="AD758" s="72"/>
      <c r="AE758" s="9"/>
      <c r="AF758" s="9"/>
      <c r="AH758" s="9"/>
      <c r="AI758" s="9"/>
      <c r="AJ758" s="9"/>
      <c r="AK758" s="9"/>
      <c r="AL758" s="9"/>
      <c r="AM758" s="9"/>
      <c r="AN758" s="9"/>
      <c r="AO758" s="9"/>
      <c r="AP758" s="9"/>
      <c r="AQ758" s="9"/>
      <c r="AR758" s="9"/>
      <c r="AS758" s="9"/>
      <c r="AT758" s="9"/>
      <c r="AU758" s="9"/>
      <c r="AV758" s="9"/>
      <c r="AW758" s="9"/>
      <c r="AX758" s="9"/>
      <c r="AY758" s="9"/>
    </row>
    <row r="759" spans="1:51" ht="12" customHeight="1">
      <c r="A759" s="9"/>
      <c r="B759" s="9"/>
      <c r="C759" s="9"/>
      <c r="D759" s="9"/>
      <c r="E759" s="9"/>
      <c r="F759" s="9"/>
      <c r="G759" s="70"/>
      <c r="H759" s="71"/>
      <c r="I759" s="9"/>
      <c r="J759" s="9"/>
      <c r="K759" s="9"/>
      <c r="L759" s="71"/>
      <c r="M759" s="71"/>
      <c r="N759" s="9"/>
      <c r="O759" s="9"/>
      <c r="P759" s="71"/>
      <c r="Q759" s="71"/>
      <c r="R759" s="9"/>
      <c r="S759" s="72"/>
      <c r="T759" s="72"/>
      <c r="U759" s="72"/>
      <c r="V759" s="9"/>
      <c r="W759" s="9"/>
      <c r="X759" s="9"/>
      <c r="Y759" s="72"/>
      <c r="Z759" s="72"/>
      <c r="AA759" s="9"/>
      <c r="AB759" s="72"/>
      <c r="AC759" s="72"/>
      <c r="AD759" s="72"/>
      <c r="AE759" s="9"/>
      <c r="AF759" s="9"/>
      <c r="AH759" s="9"/>
      <c r="AI759" s="9"/>
      <c r="AJ759" s="9"/>
      <c r="AK759" s="9"/>
      <c r="AL759" s="9"/>
      <c r="AM759" s="9"/>
      <c r="AN759" s="9"/>
      <c r="AO759" s="9"/>
      <c r="AP759" s="9"/>
      <c r="AQ759" s="9"/>
      <c r="AR759" s="9"/>
      <c r="AS759" s="9"/>
      <c r="AT759" s="9"/>
      <c r="AU759" s="9"/>
      <c r="AV759" s="9"/>
      <c r="AW759" s="9"/>
      <c r="AX759" s="9"/>
      <c r="AY759" s="9"/>
    </row>
    <row r="760" spans="1:51" ht="12" customHeight="1">
      <c r="A760" s="9"/>
      <c r="B760" s="9"/>
      <c r="C760" s="9"/>
      <c r="D760" s="9"/>
      <c r="E760" s="9"/>
      <c r="F760" s="9"/>
      <c r="G760" s="70"/>
      <c r="H760" s="71"/>
      <c r="I760" s="9"/>
      <c r="J760" s="9"/>
      <c r="K760" s="9"/>
      <c r="L760" s="71"/>
      <c r="M760" s="71"/>
      <c r="N760" s="9"/>
      <c r="O760" s="9"/>
      <c r="P760" s="71"/>
      <c r="Q760" s="71"/>
      <c r="R760" s="9"/>
      <c r="S760" s="72"/>
      <c r="T760" s="72"/>
      <c r="U760" s="72"/>
      <c r="V760" s="9"/>
      <c r="W760" s="9"/>
      <c r="X760" s="9"/>
      <c r="Y760" s="72"/>
      <c r="Z760" s="72"/>
      <c r="AA760" s="9"/>
      <c r="AB760" s="72"/>
      <c r="AC760" s="72"/>
      <c r="AD760" s="72"/>
      <c r="AE760" s="9"/>
      <c r="AF760" s="9"/>
      <c r="AH760" s="9"/>
      <c r="AI760" s="9"/>
      <c r="AJ760" s="9"/>
      <c r="AK760" s="9"/>
      <c r="AL760" s="9"/>
      <c r="AM760" s="9"/>
      <c r="AN760" s="9"/>
      <c r="AO760" s="9"/>
      <c r="AP760" s="9"/>
      <c r="AQ760" s="9"/>
      <c r="AR760" s="9"/>
      <c r="AS760" s="9"/>
      <c r="AT760" s="9"/>
      <c r="AU760" s="9"/>
      <c r="AV760" s="9"/>
      <c r="AW760" s="9"/>
      <c r="AX760" s="9"/>
      <c r="AY760" s="9"/>
    </row>
    <row r="761" spans="1:51" ht="12" customHeight="1">
      <c r="A761" s="9"/>
      <c r="B761" s="9"/>
      <c r="C761" s="9"/>
      <c r="D761" s="9"/>
      <c r="E761" s="9"/>
      <c r="F761" s="9"/>
      <c r="G761" s="70"/>
      <c r="H761" s="71"/>
      <c r="I761" s="9"/>
      <c r="J761" s="9"/>
      <c r="K761" s="9"/>
      <c r="L761" s="71"/>
      <c r="M761" s="71"/>
      <c r="N761" s="9"/>
      <c r="O761" s="9"/>
      <c r="P761" s="71"/>
      <c r="Q761" s="71"/>
      <c r="R761" s="9"/>
      <c r="S761" s="72"/>
      <c r="T761" s="72"/>
      <c r="U761" s="72"/>
      <c r="V761" s="9"/>
      <c r="W761" s="9"/>
      <c r="X761" s="9"/>
      <c r="Y761" s="72"/>
      <c r="Z761" s="72"/>
      <c r="AA761" s="9"/>
      <c r="AB761" s="72"/>
      <c r="AC761" s="72"/>
      <c r="AD761" s="72"/>
      <c r="AE761" s="9"/>
      <c r="AF761" s="9"/>
      <c r="AH761" s="9"/>
      <c r="AI761" s="9"/>
      <c r="AJ761" s="9"/>
      <c r="AK761" s="9"/>
      <c r="AL761" s="9"/>
      <c r="AM761" s="9"/>
      <c r="AN761" s="9"/>
      <c r="AO761" s="9"/>
      <c r="AP761" s="9"/>
      <c r="AQ761" s="9"/>
      <c r="AR761" s="9"/>
      <c r="AS761" s="9"/>
      <c r="AT761" s="9"/>
      <c r="AU761" s="9"/>
      <c r="AV761" s="9"/>
      <c r="AW761" s="9"/>
      <c r="AX761" s="9"/>
      <c r="AY761" s="9"/>
    </row>
    <row r="762" spans="1:51" ht="12" customHeight="1">
      <c r="A762" s="9"/>
      <c r="B762" s="9"/>
      <c r="C762" s="9"/>
      <c r="D762" s="9"/>
      <c r="E762" s="9"/>
      <c r="F762" s="9"/>
      <c r="G762" s="70"/>
      <c r="H762" s="71"/>
      <c r="I762" s="9"/>
      <c r="J762" s="9"/>
      <c r="K762" s="9"/>
      <c r="L762" s="71"/>
      <c r="M762" s="71"/>
      <c r="N762" s="9"/>
      <c r="O762" s="9"/>
      <c r="P762" s="71"/>
      <c r="Q762" s="71"/>
      <c r="R762" s="9"/>
      <c r="S762" s="72"/>
      <c r="T762" s="72"/>
      <c r="U762" s="72"/>
      <c r="V762" s="9"/>
      <c r="W762" s="9"/>
      <c r="X762" s="9"/>
      <c r="Y762" s="72"/>
      <c r="Z762" s="72"/>
      <c r="AA762" s="9"/>
      <c r="AB762" s="72"/>
      <c r="AC762" s="72"/>
      <c r="AD762" s="72"/>
      <c r="AE762" s="9"/>
      <c r="AF762" s="9"/>
      <c r="AH762" s="9"/>
      <c r="AI762" s="9"/>
      <c r="AJ762" s="9"/>
      <c r="AK762" s="9"/>
      <c r="AL762" s="9"/>
      <c r="AM762" s="9"/>
      <c r="AN762" s="9"/>
      <c r="AO762" s="9"/>
      <c r="AP762" s="9"/>
      <c r="AQ762" s="9"/>
      <c r="AR762" s="9"/>
      <c r="AS762" s="9"/>
      <c r="AT762" s="9"/>
      <c r="AU762" s="9"/>
      <c r="AV762" s="9"/>
      <c r="AW762" s="9"/>
      <c r="AX762" s="9"/>
      <c r="AY762" s="9"/>
    </row>
    <row r="763" spans="1:51" ht="12" customHeight="1">
      <c r="A763" s="9"/>
      <c r="B763" s="9"/>
      <c r="C763" s="9"/>
      <c r="D763" s="9"/>
      <c r="E763" s="9"/>
      <c r="F763" s="9"/>
      <c r="G763" s="70"/>
      <c r="H763" s="71"/>
      <c r="I763" s="9"/>
      <c r="J763" s="9"/>
      <c r="K763" s="9"/>
      <c r="L763" s="71"/>
      <c r="M763" s="71"/>
      <c r="N763" s="9"/>
      <c r="O763" s="9"/>
      <c r="P763" s="71"/>
      <c r="Q763" s="71"/>
      <c r="R763" s="9"/>
      <c r="S763" s="72"/>
      <c r="T763" s="72"/>
      <c r="U763" s="72"/>
      <c r="V763" s="9"/>
      <c r="W763" s="9"/>
      <c r="X763" s="9"/>
      <c r="Y763" s="72"/>
      <c r="Z763" s="72"/>
      <c r="AA763" s="9"/>
      <c r="AB763" s="72"/>
      <c r="AC763" s="72"/>
      <c r="AD763" s="72"/>
      <c r="AE763" s="9"/>
      <c r="AF763" s="9"/>
      <c r="AH763" s="9"/>
      <c r="AI763" s="9"/>
      <c r="AJ763" s="9"/>
      <c r="AK763" s="9"/>
      <c r="AL763" s="9"/>
      <c r="AM763" s="9"/>
      <c r="AN763" s="9"/>
      <c r="AO763" s="9"/>
      <c r="AP763" s="9"/>
      <c r="AQ763" s="9"/>
      <c r="AR763" s="9"/>
      <c r="AS763" s="9"/>
      <c r="AT763" s="9"/>
      <c r="AU763" s="9"/>
      <c r="AV763" s="9"/>
      <c r="AW763" s="9"/>
      <c r="AX763" s="9"/>
      <c r="AY763" s="9"/>
    </row>
    <row r="764" spans="1:51" ht="12" customHeight="1">
      <c r="A764" s="9"/>
      <c r="B764" s="9"/>
      <c r="C764" s="9"/>
      <c r="D764" s="9"/>
      <c r="E764" s="9"/>
      <c r="F764" s="9"/>
      <c r="G764" s="70"/>
      <c r="H764" s="71"/>
      <c r="I764" s="9"/>
      <c r="J764" s="9"/>
      <c r="K764" s="9"/>
      <c r="L764" s="71"/>
      <c r="M764" s="71"/>
      <c r="N764" s="9"/>
      <c r="O764" s="9"/>
      <c r="P764" s="71"/>
      <c r="Q764" s="71"/>
      <c r="R764" s="9"/>
      <c r="S764" s="72"/>
      <c r="T764" s="72"/>
      <c r="U764" s="72"/>
      <c r="V764" s="9"/>
      <c r="W764" s="9"/>
      <c r="X764" s="9"/>
      <c r="Y764" s="72"/>
      <c r="Z764" s="72"/>
      <c r="AA764" s="9"/>
      <c r="AB764" s="72"/>
      <c r="AC764" s="72"/>
      <c r="AD764" s="72"/>
      <c r="AE764" s="9"/>
      <c r="AF764" s="9"/>
      <c r="AH764" s="9"/>
      <c r="AI764" s="9"/>
      <c r="AJ764" s="9"/>
      <c r="AK764" s="9"/>
      <c r="AL764" s="9"/>
      <c r="AM764" s="9"/>
      <c r="AN764" s="9"/>
      <c r="AO764" s="9"/>
      <c r="AP764" s="9"/>
      <c r="AQ764" s="9"/>
      <c r="AR764" s="9"/>
      <c r="AS764" s="9"/>
      <c r="AT764" s="9"/>
      <c r="AU764" s="9"/>
      <c r="AV764" s="9"/>
      <c r="AW764" s="9"/>
      <c r="AX764" s="9"/>
      <c r="AY764" s="9"/>
    </row>
    <row r="765" spans="1:51" ht="12" customHeight="1">
      <c r="A765" s="9"/>
      <c r="B765" s="9"/>
      <c r="C765" s="9"/>
      <c r="D765" s="9"/>
      <c r="E765" s="9"/>
      <c r="F765" s="9"/>
      <c r="G765" s="70"/>
      <c r="H765" s="71"/>
      <c r="I765" s="9"/>
      <c r="J765" s="9"/>
      <c r="K765" s="9"/>
      <c r="L765" s="71"/>
      <c r="M765" s="71"/>
      <c r="N765" s="9"/>
      <c r="O765" s="9"/>
      <c r="P765" s="71"/>
      <c r="Q765" s="71"/>
      <c r="R765" s="9"/>
      <c r="S765" s="72"/>
      <c r="T765" s="72"/>
      <c r="U765" s="72"/>
      <c r="V765" s="9"/>
      <c r="W765" s="9"/>
      <c r="X765" s="9"/>
      <c r="Y765" s="72"/>
      <c r="Z765" s="72"/>
      <c r="AA765" s="9"/>
      <c r="AB765" s="72"/>
      <c r="AC765" s="72"/>
      <c r="AD765" s="72"/>
      <c r="AE765" s="9"/>
      <c r="AF765" s="9"/>
      <c r="AH765" s="9"/>
      <c r="AI765" s="9"/>
      <c r="AJ765" s="9"/>
      <c r="AK765" s="9"/>
      <c r="AL765" s="9"/>
      <c r="AM765" s="9"/>
      <c r="AN765" s="9"/>
      <c r="AO765" s="9"/>
      <c r="AP765" s="9"/>
      <c r="AQ765" s="9"/>
      <c r="AR765" s="9"/>
      <c r="AS765" s="9"/>
      <c r="AT765" s="9"/>
      <c r="AU765" s="9"/>
      <c r="AV765" s="9"/>
      <c r="AW765" s="9"/>
      <c r="AX765" s="9"/>
      <c r="AY765" s="9"/>
    </row>
    <row r="766" spans="1:51" ht="12" customHeight="1">
      <c r="A766" s="9"/>
      <c r="B766" s="9"/>
      <c r="C766" s="9"/>
      <c r="D766" s="9"/>
      <c r="E766" s="9"/>
      <c r="F766" s="9"/>
      <c r="G766" s="70"/>
      <c r="H766" s="71"/>
      <c r="I766" s="9"/>
      <c r="J766" s="9"/>
      <c r="K766" s="9"/>
      <c r="L766" s="71"/>
      <c r="M766" s="71"/>
      <c r="N766" s="9"/>
      <c r="O766" s="9"/>
      <c r="P766" s="71"/>
      <c r="Q766" s="71"/>
      <c r="R766" s="9"/>
      <c r="S766" s="72"/>
      <c r="T766" s="72"/>
      <c r="U766" s="72"/>
      <c r="V766" s="9"/>
      <c r="W766" s="9"/>
      <c r="X766" s="9"/>
      <c r="Y766" s="72"/>
      <c r="Z766" s="72"/>
      <c r="AA766" s="9"/>
      <c r="AB766" s="72"/>
      <c r="AC766" s="72"/>
      <c r="AD766" s="72"/>
      <c r="AE766" s="9"/>
      <c r="AF766" s="9"/>
      <c r="AH766" s="9"/>
      <c r="AI766" s="9"/>
      <c r="AJ766" s="9"/>
      <c r="AK766" s="9"/>
      <c r="AL766" s="9"/>
      <c r="AM766" s="9"/>
      <c r="AN766" s="9"/>
      <c r="AO766" s="9"/>
      <c r="AP766" s="9"/>
      <c r="AQ766" s="9"/>
      <c r="AR766" s="9"/>
      <c r="AS766" s="9"/>
      <c r="AT766" s="9"/>
      <c r="AU766" s="9"/>
      <c r="AV766" s="9"/>
      <c r="AW766" s="9"/>
      <c r="AX766" s="9"/>
      <c r="AY766" s="9"/>
    </row>
    <row r="767" spans="1:51" ht="12" customHeight="1">
      <c r="A767" s="9"/>
      <c r="B767" s="9"/>
      <c r="C767" s="9"/>
      <c r="D767" s="9"/>
      <c r="E767" s="9"/>
      <c r="F767" s="9"/>
      <c r="G767" s="70"/>
      <c r="H767" s="71"/>
      <c r="I767" s="9"/>
      <c r="J767" s="9"/>
      <c r="K767" s="9"/>
      <c r="L767" s="71"/>
      <c r="M767" s="71"/>
      <c r="N767" s="9"/>
      <c r="O767" s="9"/>
      <c r="P767" s="71"/>
      <c r="Q767" s="71"/>
      <c r="R767" s="9"/>
      <c r="S767" s="72"/>
      <c r="T767" s="72"/>
      <c r="U767" s="72"/>
      <c r="V767" s="9"/>
      <c r="W767" s="9"/>
      <c r="X767" s="9"/>
      <c r="Y767" s="72"/>
      <c r="Z767" s="72"/>
      <c r="AA767" s="9"/>
      <c r="AB767" s="72"/>
      <c r="AC767" s="72"/>
      <c r="AD767" s="72"/>
      <c r="AE767" s="9"/>
      <c r="AF767" s="9"/>
      <c r="AH767" s="9"/>
      <c r="AI767" s="9"/>
      <c r="AJ767" s="9"/>
      <c r="AK767" s="9"/>
      <c r="AL767" s="9"/>
      <c r="AM767" s="9"/>
      <c r="AN767" s="9"/>
      <c r="AO767" s="9"/>
      <c r="AP767" s="9"/>
      <c r="AQ767" s="9"/>
      <c r="AR767" s="9"/>
      <c r="AS767" s="9"/>
      <c r="AT767" s="9"/>
      <c r="AU767" s="9"/>
      <c r="AV767" s="9"/>
      <c r="AW767" s="9"/>
      <c r="AX767" s="9"/>
      <c r="AY767" s="9"/>
    </row>
    <row r="768" spans="1:51" ht="12" customHeight="1">
      <c r="A768" s="9"/>
      <c r="B768" s="9"/>
      <c r="C768" s="9"/>
      <c r="D768" s="9"/>
      <c r="E768" s="9"/>
      <c r="F768" s="9"/>
      <c r="G768" s="70"/>
      <c r="H768" s="71"/>
      <c r="I768" s="9"/>
      <c r="J768" s="9"/>
      <c r="K768" s="9"/>
      <c r="L768" s="71"/>
      <c r="M768" s="71"/>
      <c r="N768" s="9"/>
      <c r="O768" s="9"/>
      <c r="P768" s="71"/>
      <c r="Q768" s="71"/>
      <c r="R768" s="9"/>
      <c r="S768" s="72"/>
      <c r="T768" s="72"/>
      <c r="U768" s="72"/>
      <c r="V768" s="9"/>
      <c r="W768" s="9"/>
      <c r="X768" s="9"/>
      <c r="Y768" s="72"/>
      <c r="Z768" s="72"/>
      <c r="AA768" s="9"/>
      <c r="AB768" s="72"/>
      <c r="AC768" s="72"/>
      <c r="AD768" s="72"/>
      <c r="AE768" s="9"/>
      <c r="AF768" s="9"/>
      <c r="AH768" s="9"/>
      <c r="AI768" s="9"/>
      <c r="AJ768" s="9"/>
      <c r="AK768" s="9"/>
      <c r="AL768" s="9"/>
      <c r="AM768" s="9"/>
      <c r="AN768" s="9"/>
      <c r="AO768" s="9"/>
      <c r="AP768" s="9"/>
      <c r="AQ768" s="9"/>
      <c r="AR768" s="9"/>
      <c r="AS768" s="9"/>
      <c r="AT768" s="9"/>
      <c r="AU768" s="9"/>
      <c r="AV768" s="9"/>
      <c r="AW768" s="9"/>
      <c r="AX768" s="9"/>
      <c r="AY768" s="9"/>
    </row>
    <row r="769" spans="1:51" ht="12" customHeight="1">
      <c r="A769" s="9"/>
      <c r="B769" s="9"/>
      <c r="C769" s="9"/>
      <c r="D769" s="9"/>
      <c r="E769" s="9"/>
      <c r="F769" s="9"/>
      <c r="G769" s="70"/>
      <c r="H769" s="71"/>
      <c r="I769" s="9"/>
      <c r="J769" s="9"/>
      <c r="K769" s="9"/>
      <c r="L769" s="71"/>
      <c r="M769" s="71"/>
      <c r="N769" s="9"/>
      <c r="O769" s="9"/>
      <c r="P769" s="71"/>
      <c r="Q769" s="71"/>
      <c r="R769" s="9"/>
      <c r="S769" s="72"/>
      <c r="T769" s="72"/>
      <c r="U769" s="72"/>
      <c r="V769" s="9"/>
      <c r="W769" s="9"/>
      <c r="X769" s="9"/>
      <c r="Y769" s="72"/>
      <c r="Z769" s="72"/>
      <c r="AA769" s="9"/>
      <c r="AB769" s="72"/>
      <c r="AC769" s="72"/>
      <c r="AD769" s="72"/>
      <c r="AE769" s="9"/>
      <c r="AF769" s="9"/>
      <c r="AH769" s="9"/>
      <c r="AI769" s="9"/>
      <c r="AJ769" s="9"/>
      <c r="AK769" s="9"/>
      <c r="AL769" s="9"/>
      <c r="AM769" s="9"/>
      <c r="AN769" s="9"/>
      <c r="AO769" s="9"/>
      <c r="AP769" s="9"/>
      <c r="AQ769" s="9"/>
      <c r="AR769" s="9"/>
      <c r="AS769" s="9"/>
      <c r="AT769" s="9"/>
      <c r="AU769" s="9"/>
      <c r="AV769" s="9"/>
      <c r="AW769" s="9"/>
      <c r="AX769" s="9"/>
      <c r="AY769" s="9"/>
    </row>
    <row r="770" spans="1:51" ht="12" customHeight="1">
      <c r="A770" s="9"/>
      <c r="B770" s="9"/>
      <c r="C770" s="9"/>
      <c r="D770" s="9"/>
      <c r="E770" s="9"/>
      <c r="F770" s="9"/>
      <c r="G770" s="70"/>
      <c r="H770" s="71"/>
      <c r="I770" s="9"/>
      <c r="J770" s="9"/>
      <c r="K770" s="9"/>
      <c r="L770" s="71"/>
      <c r="M770" s="71"/>
      <c r="N770" s="9"/>
      <c r="O770" s="9"/>
      <c r="P770" s="71"/>
      <c r="Q770" s="71"/>
      <c r="R770" s="9"/>
      <c r="S770" s="72"/>
      <c r="T770" s="72"/>
      <c r="U770" s="72"/>
      <c r="V770" s="9"/>
      <c r="W770" s="9"/>
      <c r="X770" s="9"/>
      <c r="Y770" s="72"/>
      <c r="Z770" s="72"/>
      <c r="AA770" s="9"/>
      <c r="AB770" s="72"/>
      <c r="AC770" s="72"/>
      <c r="AD770" s="72"/>
      <c r="AE770" s="9"/>
      <c r="AF770" s="9"/>
      <c r="AH770" s="9"/>
      <c r="AI770" s="9"/>
      <c r="AJ770" s="9"/>
      <c r="AK770" s="9"/>
      <c r="AL770" s="9"/>
      <c r="AM770" s="9"/>
      <c r="AN770" s="9"/>
      <c r="AO770" s="9"/>
      <c r="AP770" s="9"/>
      <c r="AQ770" s="9"/>
      <c r="AR770" s="9"/>
      <c r="AS770" s="9"/>
      <c r="AT770" s="9"/>
      <c r="AU770" s="9"/>
      <c r="AV770" s="9"/>
      <c r="AW770" s="9"/>
      <c r="AX770" s="9"/>
      <c r="AY770" s="9"/>
    </row>
    <row r="771" spans="1:51" ht="12" customHeight="1">
      <c r="A771" s="9"/>
      <c r="B771" s="9"/>
      <c r="C771" s="9"/>
      <c r="D771" s="9"/>
      <c r="E771" s="9"/>
      <c r="F771" s="9"/>
      <c r="G771" s="70"/>
      <c r="H771" s="71"/>
      <c r="I771" s="9"/>
      <c r="J771" s="9"/>
      <c r="K771" s="9"/>
      <c r="L771" s="71"/>
      <c r="M771" s="71"/>
      <c r="N771" s="9"/>
      <c r="O771" s="9"/>
      <c r="P771" s="71"/>
      <c r="Q771" s="71"/>
      <c r="R771" s="9"/>
      <c r="S771" s="72"/>
      <c r="T771" s="72"/>
      <c r="U771" s="72"/>
      <c r="V771" s="9"/>
      <c r="W771" s="9"/>
      <c r="X771" s="9"/>
      <c r="Y771" s="72"/>
      <c r="Z771" s="72"/>
      <c r="AA771" s="9"/>
      <c r="AB771" s="72"/>
      <c r="AC771" s="72"/>
      <c r="AD771" s="72"/>
      <c r="AE771" s="9"/>
      <c r="AF771" s="9"/>
      <c r="AH771" s="9"/>
      <c r="AI771" s="9"/>
      <c r="AJ771" s="9"/>
      <c r="AK771" s="9"/>
      <c r="AL771" s="9"/>
      <c r="AM771" s="9"/>
      <c r="AN771" s="9"/>
      <c r="AO771" s="9"/>
      <c r="AP771" s="9"/>
      <c r="AQ771" s="9"/>
      <c r="AR771" s="9"/>
      <c r="AS771" s="9"/>
      <c r="AT771" s="9"/>
      <c r="AU771" s="9"/>
      <c r="AV771" s="9"/>
      <c r="AW771" s="9"/>
      <c r="AX771" s="9"/>
      <c r="AY771" s="9"/>
    </row>
    <row r="772" spans="1:51" ht="12" customHeight="1">
      <c r="A772" s="9"/>
      <c r="B772" s="9"/>
      <c r="C772" s="9"/>
      <c r="D772" s="9"/>
      <c r="E772" s="9"/>
      <c r="F772" s="9"/>
      <c r="G772" s="70"/>
      <c r="H772" s="71"/>
      <c r="I772" s="9"/>
      <c r="J772" s="9"/>
      <c r="K772" s="9"/>
      <c r="L772" s="71"/>
      <c r="M772" s="71"/>
      <c r="N772" s="9"/>
      <c r="O772" s="9"/>
      <c r="P772" s="71"/>
      <c r="Q772" s="71"/>
      <c r="R772" s="9"/>
      <c r="S772" s="72"/>
      <c r="T772" s="72"/>
      <c r="U772" s="72"/>
      <c r="V772" s="9"/>
      <c r="W772" s="9"/>
      <c r="X772" s="9"/>
      <c r="Y772" s="72"/>
      <c r="Z772" s="72"/>
      <c r="AA772" s="9"/>
      <c r="AB772" s="72"/>
      <c r="AC772" s="72"/>
      <c r="AD772" s="72"/>
      <c r="AE772" s="9"/>
      <c r="AF772" s="9"/>
      <c r="AH772" s="9"/>
      <c r="AI772" s="9"/>
      <c r="AJ772" s="9"/>
      <c r="AK772" s="9"/>
      <c r="AL772" s="9"/>
      <c r="AM772" s="9"/>
      <c r="AN772" s="9"/>
      <c r="AO772" s="9"/>
      <c r="AP772" s="9"/>
      <c r="AQ772" s="9"/>
      <c r="AR772" s="9"/>
      <c r="AS772" s="9"/>
      <c r="AT772" s="9"/>
      <c r="AU772" s="9"/>
      <c r="AV772" s="9"/>
      <c r="AW772" s="9"/>
      <c r="AX772" s="9"/>
      <c r="AY772" s="9"/>
    </row>
    <row r="773" spans="1:51" ht="12" customHeight="1">
      <c r="A773" s="9"/>
      <c r="B773" s="9"/>
      <c r="C773" s="9"/>
      <c r="D773" s="9"/>
      <c r="E773" s="9"/>
      <c r="F773" s="9"/>
      <c r="G773" s="70"/>
      <c r="H773" s="71"/>
      <c r="I773" s="9"/>
      <c r="J773" s="9"/>
      <c r="K773" s="9"/>
      <c r="L773" s="71"/>
      <c r="M773" s="71"/>
      <c r="N773" s="9"/>
      <c r="O773" s="9"/>
      <c r="P773" s="71"/>
      <c r="Q773" s="71"/>
      <c r="R773" s="9"/>
      <c r="S773" s="72"/>
      <c r="T773" s="72"/>
      <c r="U773" s="72"/>
      <c r="V773" s="9"/>
      <c r="W773" s="9"/>
      <c r="X773" s="9"/>
      <c r="Y773" s="72"/>
      <c r="Z773" s="72"/>
      <c r="AA773" s="9"/>
      <c r="AB773" s="72"/>
      <c r="AC773" s="72"/>
      <c r="AD773" s="72"/>
      <c r="AE773" s="9"/>
      <c r="AF773" s="9"/>
      <c r="AH773" s="9"/>
      <c r="AI773" s="9"/>
      <c r="AJ773" s="9"/>
      <c r="AK773" s="9"/>
      <c r="AL773" s="9"/>
      <c r="AM773" s="9"/>
      <c r="AN773" s="9"/>
      <c r="AO773" s="9"/>
      <c r="AP773" s="9"/>
      <c r="AQ773" s="9"/>
      <c r="AR773" s="9"/>
      <c r="AS773" s="9"/>
      <c r="AT773" s="9"/>
      <c r="AU773" s="9"/>
      <c r="AV773" s="9"/>
      <c r="AW773" s="9"/>
      <c r="AX773" s="9"/>
      <c r="AY773" s="9"/>
    </row>
    <row r="774" spans="1:51" ht="12" customHeight="1">
      <c r="A774" s="9"/>
      <c r="B774" s="9"/>
      <c r="C774" s="9"/>
      <c r="D774" s="9"/>
      <c r="E774" s="9"/>
      <c r="F774" s="9"/>
      <c r="G774" s="70"/>
      <c r="H774" s="71"/>
      <c r="I774" s="9"/>
      <c r="J774" s="9"/>
      <c r="K774" s="9"/>
      <c r="L774" s="71"/>
      <c r="M774" s="71"/>
      <c r="N774" s="9"/>
      <c r="O774" s="9"/>
      <c r="P774" s="71"/>
      <c r="Q774" s="71"/>
      <c r="R774" s="9"/>
      <c r="S774" s="72"/>
      <c r="T774" s="72"/>
      <c r="U774" s="72"/>
      <c r="V774" s="9"/>
      <c r="W774" s="9"/>
      <c r="X774" s="9"/>
      <c r="Y774" s="72"/>
      <c r="Z774" s="72"/>
      <c r="AA774" s="9"/>
      <c r="AB774" s="72"/>
      <c r="AC774" s="72"/>
      <c r="AD774" s="72"/>
      <c r="AE774" s="9"/>
      <c r="AF774" s="9"/>
      <c r="AH774" s="9"/>
      <c r="AI774" s="9"/>
      <c r="AJ774" s="9"/>
      <c r="AK774" s="9"/>
      <c r="AL774" s="9"/>
      <c r="AM774" s="9"/>
      <c r="AN774" s="9"/>
      <c r="AO774" s="9"/>
      <c r="AP774" s="9"/>
      <c r="AQ774" s="9"/>
      <c r="AR774" s="9"/>
      <c r="AS774" s="9"/>
      <c r="AT774" s="9"/>
      <c r="AU774" s="9"/>
      <c r="AV774" s="9"/>
      <c r="AW774" s="9"/>
      <c r="AX774" s="9"/>
      <c r="AY774" s="9"/>
    </row>
    <row r="775" spans="1:51" ht="12" customHeight="1">
      <c r="A775" s="9"/>
      <c r="B775" s="9"/>
      <c r="C775" s="9"/>
      <c r="D775" s="9"/>
      <c r="E775" s="9"/>
      <c r="F775" s="9"/>
      <c r="G775" s="70"/>
      <c r="H775" s="71"/>
      <c r="I775" s="9"/>
      <c r="J775" s="9"/>
      <c r="K775" s="9"/>
      <c r="L775" s="71"/>
      <c r="M775" s="71"/>
      <c r="N775" s="9"/>
      <c r="O775" s="9"/>
      <c r="P775" s="71"/>
      <c r="Q775" s="71"/>
      <c r="R775" s="9"/>
      <c r="S775" s="72"/>
      <c r="T775" s="72"/>
      <c r="U775" s="72"/>
      <c r="V775" s="9"/>
      <c r="W775" s="9"/>
      <c r="X775" s="9"/>
      <c r="Y775" s="72"/>
      <c r="Z775" s="72"/>
      <c r="AA775" s="9"/>
      <c r="AB775" s="72"/>
      <c r="AC775" s="72"/>
      <c r="AD775" s="72"/>
      <c r="AE775" s="9"/>
      <c r="AF775" s="9"/>
      <c r="AH775" s="9"/>
      <c r="AI775" s="9"/>
      <c r="AJ775" s="9"/>
      <c r="AK775" s="9"/>
      <c r="AL775" s="9"/>
      <c r="AM775" s="9"/>
      <c r="AN775" s="9"/>
      <c r="AO775" s="9"/>
      <c r="AP775" s="9"/>
      <c r="AQ775" s="9"/>
      <c r="AR775" s="9"/>
      <c r="AS775" s="9"/>
      <c r="AT775" s="9"/>
      <c r="AU775" s="9"/>
      <c r="AV775" s="9"/>
      <c r="AW775" s="9"/>
      <c r="AX775" s="9"/>
      <c r="AY775" s="9"/>
    </row>
    <row r="776" spans="1:51" ht="12" customHeight="1">
      <c r="A776" s="9"/>
      <c r="B776" s="9"/>
      <c r="C776" s="9"/>
      <c r="D776" s="9"/>
      <c r="E776" s="9"/>
      <c r="F776" s="9"/>
      <c r="G776" s="70"/>
      <c r="H776" s="71"/>
      <c r="I776" s="9"/>
      <c r="J776" s="9"/>
      <c r="K776" s="9"/>
      <c r="L776" s="71"/>
      <c r="M776" s="71"/>
      <c r="N776" s="9"/>
      <c r="O776" s="9"/>
      <c r="P776" s="71"/>
      <c r="Q776" s="71"/>
      <c r="R776" s="9"/>
      <c r="S776" s="72"/>
      <c r="T776" s="72"/>
      <c r="U776" s="72"/>
      <c r="V776" s="9"/>
      <c r="W776" s="9"/>
      <c r="X776" s="9"/>
      <c r="Y776" s="72"/>
      <c r="Z776" s="72"/>
      <c r="AA776" s="9"/>
      <c r="AB776" s="72"/>
      <c r="AC776" s="72"/>
      <c r="AD776" s="72"/>
      <c r="AE776" s="9"/>
      <c r="AF776" s="9"/>
      <c r="AH776" s="9"/>
      <c r="AI776" s="9"/>
      <c r="AJ776" s="9"/>
      <c r="AK776" s="9"/>
      <c r="AL776" s="9"/>
      <c r="AM776" s="9"/>
      <c r="AN776" s="9"/>
      <c r="AO776" s="9"/>
      <c r="AP776" s="9"/>
      <c r="AQ776" s="9"/>
      <c r="AR776" s="9"/>
      <c r="AS776" s="9"/>
      <c r="AT776" s="9"/>
      <c r="AU776" s="9"/>
      <c r="AV776" s="9"/>
      <c r="AW776" s="9"/>
      <c r="AX776" s="9"/>
      <c r="AY776" s="9"/>
    </row>
    <row r="777" spans="1:51" ht="12" customHeight="1">
      <c r="A777" s="9"/>
      <c r="B777" s="9"/>
      <c r="C777" s="9"/>
      <c r="D777" s="9"/>
      <c r="E777" s="9"/>
      <c r="F777" s="9"/>
      <c r="G777" s="70"/>
      <c r="H777" s="71"/>
      <c r="I777" s="9"/>
      <c r="J777" s="9"/>
      <c r="K777" s="9"/>
      <c r="L777" s="71"/>
      <c r="M777" s="71"/>
      <c r="N777" s="9"/>
      <c r="O777" s="9"/>
      <c r="P777" s="71"/>
      <c r="Q777" s="71"/>
      <c r="R777" s="9"/>
      <c r="S777" s="72"/>
      <c r="T777" s="72"/>
      <c r="U777" s="72"/>
      <c r="V777" s="9"/>
      <c r="W777" s="9"/>
      <c r="X777" s="9"/>
      <c r="Y777" s="72"/>
      <c r="Z777" s="72"/>
      <c r="AA777" s="9"/>
      <c r="AB777" s="72"/>
      <c r="AC777" s="72"/>
      <c r="AD777" s="72"/>
      <c r="AE777" s="9"/>
      <c r="AF777" s="9"/>
      <c r="AH777" s="9"/>
      <c r="AI777" s="9"/>
      <c r="AJ777" s="9"/>
      <c r="AK777" s="9"/>
      <c r="AL777" s="9"/>
      <c r="AM777" s="9"/>
      <c r="AN777" s="9"/>
      <c r="AO777" s="9"/>
      <c r="AP777" s="9"/>
      <c r="AQ777" s="9"/>
      <c r="AR777" s="9"/>
      <c r="AS777" s="9"/>
      <c r="AT777" s="9"/>
      <c r="AU777" s="9"/>
      <c r="AV777" s="9"/>
      <c r="AW777" s="9"/>
      <c r="AX777" s="9"/>
      <c r="AY777" s="9"/>
    </row>
    <row r="778" spans="1:51" ht="12" customHeight="1">
      <c r="A778" s="9"/>
      <c r="B778" s="9"/>
      <c r="C778" s="9"/>
      <c r="D778" s="9"/>
      <c r="E778" s="9"/>
      <c r="F778" s="9"/>
      <c r="G778" s="70"/>
      <c r="H778" s="71"/>
      <c r="I778" s="9"/>
      <c r="J778" s="9"/>
      <c r="K778" s="9"/>
      <c r="L778" s="71"/>
      <c r="M778" s="71"/>
      <c r="N778" s="9"/>
      <c r="O778" s="9"/>
      <c r="P778" s="71"/>
      <c r="Q778" s="71"/>
      <c r="R778" s="9"/>
      <c r="S778" s="72"/>
      <c r="T778" s="72"/>
      <c r="U778" s="72"/>
      <c r="V778" s="9"/>
      <c r="W778" s="9"/>
      <c r="X778" s="9"/>
      <c r="Y778" s="72"/>
      <c r="Z778" s="72"/>
      <c r="AA778" s="9"/>
      <c r="AB778" s="72"/>
      <c r="AC778" s="72"/>
      <c r="AD778" s="72"/>
      <c r="AE778" s="9"/>
      <c r="AF778" s="9"/>
      <c r="AH778" s="9"/>
      <c r="AI778" s="9"/>
      <c r="AJ778" s="9"/>
      <c r="AK778" s="9"/>
      <c r="AL778" s="9"/>
      <c r="AM778" s="9"/>
      <c r="AN778" s="9"/>
      <c r="AO778" s="9"/>
      <c r="AP778" s="9"/>
      <c r="AQ778" s="9"/>
      <c r="AR778" s="9"/>
      <c r="AS778" s="9"/>
      <c r="AT778" s="9"/>
      <c r="AU778" s="9"/>
      <c r="AV778" s="9"/>
      <c r="AW778" s="9"/>
      <c r="AX778" s="9"/>
      <c r="AY778" s="9"/>
    </row>
    <row r="779" spans="1:51" ht="12" customHeight="1">
      <c r="A779" s="9"/>
      <c r="B779" s="9"/>
      <c r="C779" s="9"/>
      <c r="D779" s="9"/>
      <c r="E779" s="9"/>
      <c r="F779" s="9"/>
      <c r="G779" s="70"/>
      <c r="H779" s="71"/>
      <c r="I779" s="9"/>
      <c r="J779" s="9"/>
      <c r="K779" s="9"/>
      <c r="L779" s="71"/>
      <c r="M779" s="71"/>
      <c r="N779" s="9"/>
      <c r="O779" s="9"/>
      <c r="P779" s="71"/>
      <c r="Q779" s="71"/>
      <c r="R779" s="9"/>
      <c r="S779" s="72"/>
      <c r="T779" s="72"/>
      <c r="U779" s="72"/>
      <c r="V779" s="9"/>
      <c r="W779" s="9"/>
      <c r="X779" s="9"/>
      <c r="Y779" s="72"/>
      <c r="Z779" s="72"/>
      <c r="AA779" s="9"/>
      <c r="AB779" s="72"/>
      <c r="AC779" s="72"/>
      <c r="AD779" s="72"/>
      <c r="AE779" s="9"/>
      <c r="AF779" s="9"/>
      <c r="AH779" s="9"/>
      <c r="AI779" s="9"/>
      <c r="AJ779" s="9"/>
      <c r="AK779" s="9"/>
      <c r="AL779" s="9"/>
      <c r="AM779" s="9"/>
      <c r="AN779" s="9"/>
      <c r="AO779" s="9"/>
      <c r="AP779" s="9"/>
      <c r="AQ779" s="9"/>
      <c r="AR779" s="9"/>
      <c r="AS779" s="9"/>
      <c r="AT779" s="9"/>
      <c r="AU779" s="9"/>
      <c r="AV779" s="9"/>
      <c r="AW779" s="9"/>
      <c r="AX779" s="9"/>
      <c r="AY779" s="9"/>
    </row>
    <row r="780" spans="1:51" ht="12" customHeight="1">
      <c r="A780" s="9"/>
      <c r="B780" s="9"/>
      <c r="C780" s="9"/>
      <c r="D780" s="9"/>
      <c r="E780" s="9"/>
      <c r="F780" s="9"/>
      <c r="G780" s="70"/>
      <c r="H780" s="71"/>
      <c r="I780" s="9"/>
      <c r="J780" s="9"/>
      <c r="K780" s="9"/>
      <c r="L780" s="71"/>
      <c r="M780" s="71"/>
      <c r="N780" s="9"/>
      <c r="O780" s="9"/>
      <c r="P780" s="71"/>
      <c r="Q780" s="71"/>
      <c r="R780" s="9"/>
      <c r="S780" s="72"/>
      <c r="T780" s="72"/>
      <c r="U780" s="72"/>
      <c r="V780" s="9"/>
      <c r="W780" s="9"/>
      <c r="X780" s="9"/>
      <c r="Y780" s="72"/>
      <c r="Z780" s="72"/>
      <c r="AA780" s="9"/>
      <c r="AB780" s="72"/>
      <c r="AC780" s="72"/>
      <c r="AD780" s="72"/>
      <c r="AE780" s="9"/>
      <c r="AF780" s="9"/>
      <c r="AH780" s="9"/>
      <c r="AI780" s="9"/>
      <c r="AJ780" s="9"/>
      <c r="AK780" s="9"/>
      <c r="AL780" s="9"/>
      <c r="AM780" s="9"/>
      <c r="AN780" s="9"/>
      <c r="AO780" s="9"/>
      <c r="AP780" s="9"/>
      <c r="AQ780" s="9"/>
      <c r="AR780" s="9"/>
      <c r="AS780" s="9"/>
      <c r="AT780" s="9"/>
      <c r="AU780" s="9"/>
      <c r="AV780" s="9"/>
      <c r="AW780" s="9"/>
      <c r="AX780" s="9"/>
      <c r="AY780" s="9"/>
    </row>
    <row r="781" spans="1:51" ht="12" customHeight="1">
      <c r="A781" s="9"/>
      <c r="B781" s="9"/>
      <c r="C781" s="9"/>
      <c r="D781" s="9"/>
      <c r="E781" s="9"/>
      <c r="F781" s="9"/>
      <c r="G781" s="70"/>
      <c r="H781" s="71"/>
      <c r="I781" s="9"/>
      <c r="J781" s="9"/>
      <c r="K781" s="9"/>
      <c r="L781" s="71"/>
      <c r="M781" s="71"/>
      <c r="N781" s="9"/>
      <c r="O781" s="9"/>
      <c r="P781" s="71"/>
      <c r="Q781" s="71"/>
      <c r="R781" s="9"/>
      <c r="S781" s="72"/>
      <c r="T781" s="72"/>
      <c r="U781" s="72"/>
      <c r="V781" s="9"/>
      <c r="W781" s="9"/>
      <c r="X781" s="9"/>
      <c r="Y781" s="72"/>
      <c r="Z781" s="72"/>
      <c r="AA781" s="9"/>
      <c r="AB781" s="72"/>
      <c r="AC781" s="72"/>
      <c r="AD781" s="72"/>
      <c r="AE781" s="9"/>
      <c r="AF781" s="9"/>
      <c r="AH781" s="9"/>
      <c r="AI781" s="9"/>
      <c r="AJ781" s="9"/>
      <c r="AK781" s="9"/>
      <c r="AL781" s="9"/>
      <c r="AM781" s="9"/>
      <c r="AN781" s="9"/>
      <c r="AO781" s="9"/>
      <c r="AP781" s="9"/>
      <c r="AQ781" s="9"/>
      <c r="AR781" s="9"/>
      <c r="AS781" s="9"/>
      <c r="AT781" s="9"/>
      <c r="AU781" s="9"/>
      <c r="AV781" s="9"/>
      <c r="AW781" s="9"/>
      <c r="AX781" s="9"/>
      <c r="AY781" s="9"/>
    </row>
    <row r="782" spans="1:51" ht="12" customHeight="1">
      <c r="A782" s="9"/>
      <c r="B782" s="9"/>
      <c r="C782" s="9"/>
      <c r="D782" s="9"/>
      <c r="E782" s="9"/>
      <c r="F782" s="9"/>
      <c r="G782" s="70"/>
      <c r="H782" s="71"/>
      <c r="I782" s="9"/>
      <c r="J782" s="9"/>
      <c r="K782" s="9"/>
      <c r="L782" s="71"/>
      <c r="M782" s="71"/>
      <c r="N782" s="9"/>
      <c r="O782" s="9"/>
      <c r="P782" s="71"/>
      <c r="Q782" s="71"/>
      <c r="R782" s="9"/>
      <c r="S782" s="72"/>
      <c r="T782" s="72"/>
      <c r="U782" s="72"/>
      <c r="V782" s="9"/>
      <c r="W782" s="9"/>
      <c r="X782" s="9"/>
      <c r="Y782" s="72"/>
      <c r="Z782" s="72"/>
      <c r="AA782" s="9"/>
      <c r="AB782" s="72"/>
      <c r="AC782" s="72"/>
      <c r="AD782" s="72"/>
      <c r="AE782" s="9"/>
      <c r="AF782" s="9"/>
      <c r="AH782" s="9"/>
      <c r="AI782" s="9"/>
      <c r="AJ782" s="9"/>
      <c r="AK782" s="9"/>
      <c r="AL782" s="9"/>
      <c r="AM782" s="9"/>
      <c r="AN782" s="9"/>
      <c r="AO782" s="9"/>
      <c r="AP782" s="9"/>
      <c r="AQ782" s="9"/>
      <c r="AR782" s="9"/>
      <c r="AS782" s="9"/>
      <c r="AT782" s="9"/>
      <c r="AU782" s="9"/>
      <c r="AV782" s="9"/>
      <c r="AW782" s="9"/>
      <c r="AX782" s="9"/>
      <c r="AY782" s="9"/>
    </row>
    <row r="783" spans="1:51" ht="12" customHeight="1">
      <c r="A783" s="9"/>
      <c r="B783" s="9"/>
      <c r="C783" s="9"/>
      <c r="D783" s="9"/>
      <c r="E783" s="9"/>
      <c r="F783" s="9"/>
      <c r="G783" s="70"/>
      <c r="H783" s="71"/>
      <c r="I783" s="9"/>
      <c r="J783" s="9"/>
      <c r="K783" s="9"/>
      <c r="L783" s="71"/>
      <c r="M783" s="71"/>
      <c r="N783" s="9"/>
      <c r="O783" s="9"/>
      <c r="P783" s="71"/>
      <c r="Q783" s="71"/>
      <c r="R783" s="9"/>
      <c r="S783" s="72"/>
      <c r="T783" s="72"/>
      <c r="U783" s="72"/>
      <c r="V783" s="9"/>
      <c r="W783" s="9"/>
      <c r="X783" s="9"/>
      <c r="Y783" s="72"/>
      <c r="Z783" s="72"/>
      <c r="AA783" s="9"/>
      <c r="AB783" s="72"/>
      <c r="AC783" s="72"/>
      <c r="AD783" s="72"/>
      <c r="AE783" s="9"/>
      <c r="AF783" s="9"/>
      <c r="AH783" s="9"/>
      <c r="AI783" s="9"/>
      <c r="AJ783" s="9"/>
      <c r="AK783" s="9"/>
      <c r="AL783" s="9"/>
      <c r="AM783" s="9"/>
      <c r="AN783" s="9"/>
      <c r="AO783" s="9"/>
      <c r="AP783" s="9"/>
      <c r="AQ783" s="9"/>
      <c r="AR783" s="9"/>
      <c r="AS783" s="9"/>
      <c r="AT783" s="9"/>
      <c r="AU783" s="9"/>
      <c r="AV783" s="9"/>
      <c r="AW783" s="9"/>
      <c r="AX783" s="9"/>
      <c r="AY783" s="9"/>
    </row>
    <row r="784" spans="1:51" ht="12" customHeight="1">
      <c r="A784" s="9"/>
      <c r="B784" s="9"/>
      <c r="C784" s="9"/>
      <c r="D784" s="9"/>
      <c r="E784" s="9"/>
      <c r="F784" s="9"/>
      <c r="G784" s="70"/>
      <c r="H784" s="71"/>
      <c r="I784" s="9"/>
      <c r="J784" s="9"/>
      <c r="K784" s="9"/>
      <c r="L784" s="71"/>
      <c r="M784" s="71"/>
      <c r="N784" s="9"/>
      <c r="O784" s="9"/>
      <c r="P784" s="71"/>
      <c r="Q784" s="71"/>
      <c r="R784" s="9"/>
      <c r="S784" s="72"/>
      <c r="T784" s="72"/>
      <c r="U784" s="72"/>
      <c r="V784" s="9"/>
      <c r="W784" s="9"/>
      <c r="X784" s="9"/>
      <c r="Y784" s="72"/>
      <c r="Z784" s="72"/>
      <c r="AA784" s="9"/>
      <c r="AB784" s="72"/>
      <c r="AC784" s="72"/>
      <c r="AD784" s="72"/>
      <c r="AE784" s="9"/>
      <c r="AF784" s="9"/>
      <c r="AH784" s="9"/>
      <c r="AI784" s="9"/>
      <c r="AJ784" s="9"/>
      <c r="AK784" s="9"/>
      <c r="AL784" s="9"/>
      <c r="AM784" s="9"/>
      <c r="AN784" s="9"/>
      <c r="AO784" s="9"/>
      <c r="AP784" s="9"/>
      <c r="AQ784" s="9"/>
      <c r="AR784" s="9"/>
      <c r="AS784" s="9"/>
      <c r="AT784" s="9"/>
      <c r="AU784" s="9"/>
      <c r="AV784" s="9"/>
      <c r="AW784" s="9"/>
      <c r="AX784" s="9"/>
      <c r="AY784" s="9"/>
    </row>
    <row r="785" spans="1:51" ht="12" customHeight="1">
      <c r="A785" s="9"/>
      <c r="B785" s="9"/>
      <c r="C785" s="9"/>
      <c r="D785" s="9"/>
      <c r="E785" s="9"/>
      <c r="F785" s="9"/>
      <c r="G785" s="70"/>
      <c r="H785" s="71"/>
      <c r="I785" s="9"/>
      <c r="J785" s="9"/>
      <c r="K785" s="9"/>
      <c r="L785" s="71"/>
      <c r="M785" s="71"/>
      <c r="N785" s="9"/>
      <c r="O785" s="9"/>
      <c r="P785" s="71"/>
      <c r="Q785" s="71"/>
      <c r="R785" s="9"/>
      <c r="S785" s="72"/>
      <c r="T785" s="72"/>
      <c r="U785" s="72"/>
      <c r="V785" s="9"/>
      <c r="W785" s="9"/>
      <c r="X785" s="9"/>
      <c r="Y785" s="72"/>
      <c r="Z785" s="72"/>
      <c r="AA785" s="9"/>
      <c r="AB785" s="72"/>
      <c r="AC785" s="72"/>
      <c r="AD785" s="72"/>
      <c r="AE785" s="9"/>
      <c r="AF785" s="9"/>
      <c r="AH785" s="9"/>
      <c r="AI785" s="9"/>
      <c r="AJ785" s="9"/>
      <c r="AK785" s="9"/>
      <c r="AL785" s="9"/>
      <c r="AM785" s="9"/>
      <c r="AN785" s="9"/>
      <c r="AO785" s="9"/>
      <c r="AP785" s="9"/>
      <c r="AQ785" s="9"/>
      <c r="AR785" s="9"/>
      <c r="AS785" s="9"/>
      <c r="AT785" s="9"/>
      <c r="AU785" s="9"/>
      <c r="AV785" s="9"/>
      <c r="AW785" s="9"/>
      <c r="AX785" s="9"/>
      <c r="AY785" s="9"/>
    </row>
    <row r="786" spans="1:51" ht="12" customHeight="1">
      <c r="A786" s="9"/>
      <c r="B786" s="9"/>
      <c r="C786" s="9"/>
      <c r="D786" s="9"/>
      <c r="E786" s="9"/>
      <c r="F786" s="9"/>
      <c r="G786" s="70"/>
      <c r="H786" s="71"/>
      <c r="I786" s="9"/>
      <c r="J786" s="9"/>
      <c r="K786" s="9"/>
      <c r="L786" s="71"/>
      <c r="M786" s="71"/>
      <c r="N786" s="9"/>
      <c r="O786" s="9"/>
      <c r="P786" s="71"/>
      <c r="Q786" s="71"/>
      <c r="R786" s="9"/>
      <c r="S786" s="72"/>
      <c r="T786" s="72"/>
      <c r="U786" s="72"/>
      <c r="V786" s="9"/>
      <c r="W786" s="9"/>
      <c r="X786" s="9"/>
      <c r="Y786" s="72"/>
      <c r="Z786" s="72"/>
      <c r="AA786" s="9"/>
      <c r="AB786" s="72"/>
      <c r="AC786" s="72"/>
      <c r="AD786" s="72"/>
      <c r="AE786" s="9"/>
      <c r="AF786" s="9"/>
      <c r="AH786" s="9"/>
      <c r="AI786" s="9"/>
      <c r="AJ786" s="9"/>
      <c r="AK786" s="9"/>
      <c r="AL786" s="9"/>
      <c r="AM786" s="9"/>
      <c r="AN786" s="9"/>
      <c r="AO786" s="9"/>
      <c r="AP786" s="9"/>
      <c r="AQ786" s="9"/>
      <c r="AR786" s="9"/>
      <c r="AS786" s="9"/>
      <c r="AT786" s="9"/>
      <c r="AU786" s="9"/>
      <c r="AV786" s="9"/>
      <c r="AW786" s="9"/>
      <c r="AX786" s="9"/>
      <c r="AY786" s="9"/>
    </row>
    <row r="787" spans="1:51" ht="12" customHeight="1">
      <c r="A787" s="9"/>
      <c r="B787" s="9"/>
      <c r="C787" s="9"/>
      <c r="D787" s="9"/>
      <c r="E787" s="9"/>
      <c r="F787" s="9"/>
      <c r="G787" s="70"/>
      <c r="H787" s="71"/>
      <c r="I787" s="9"/>
      <c r="J787" s="9"/>
      <c r="K787" s="9"/>
      <c r="L787" s="71"/>
      <c r="M787" s="71"/>
      <c r="N787" s="9"/>
      <c r="O787" s="9"/>
      <c r="P787" s="71"/>
      <c r="Q787" s="71"/>
      <c r="R787" s="9"/>
      <c r="S787" s="72"/>
      <c r="T787" s="72"/>
      <c r="U787" s="72"/>
      <c r="V787" s="9"/>
      <c r="W787" s="9"/>
      <c r="X787" s="9"/>
      <c r="Y787" s="72"/>
      <c r="Z787" s="72"/>
      <c r="AA787" s="9"/>
      <c r="AB787" s="72"/>
      <c r="AC787" s="72"/>
      <c r="AD787" s="72"/>
      <c r="AE787" s="9"/>
      <c r="AF787" s="9"/>
      <c r="AH787" s="9"/>
      <c r="AI787" s="9"/>
      <c r="AJ787" s="9"/>
      <c r="AK787" s="9"/>
      <c r="AL787" s="9"/>
      <c r="AM787" s="9"/>
      <c r="AN787" s="9"/>
      <c r="AO787" s="9"/>
      <c r="AP787" s="9"/>
      <c r="AQ787" s="9"/>
      <c r="AR787" s="9"/>
      <c r="AS787" s="9"/>
      <c r="AT787" s="9"/>
      <c r="AU787" s="9"/>
      <c r="AV787" s="9"/>
      <c r="AW787" s="9"/>
      <c r="AX787" s="9"/>
      <c r="AY787" s="9"/>
    </row>
    <row r="788" spans="1:51" ht="12" customHeight="1">
      <c r="A788" s="9"/>
      <c r="B788" s="9"/>
      <c r="C788" s="9"/>
      <c r="D788" s="9"/>
      <c r="E788" s="9"/>
      <c r="F788" s="9"/>
      <c r="G788" s="70"/>
      <c r="H788" s="71"/>
      <c r="I788" s="9"/>
      <c r="J788" s="9"/>
      <c r="K788" s="9"/>
      <c r="L788" s="71"/>
      <c r="M788" s="71"/>
      <c r="N788" s="9"/>
      <c r="O788" s="9"/>
      <c r="P788" s="71"/>
      <c r="Q788" s="71"/>
      <c r="R788" s="9"/>
      <c r="S788" s="72"/>
      <c r="T788" s="72"/>
      <c r="U788" s="72"/>
      <c r="V788" s="9"/>
      <c r="W788" s="9"/>
      <c r="X788" s="9"/>
      <c r="Y788" s="72"/>
      <c r="Z788" s="72"/>
      <c r="AA788" s="9"/>
      <c r="AB788" s="72"/>
      <c r="AC788" s="72"/>
      <c r="AD788" s="72"/>
      <c r="AE788" s="9"/>
      <c r="AF788" s="9"/>
      <c r="AH788" s="9"/>
      <c r="AI788" s="9"/>
      <c r="AJ788" s="9"/>
      <c r="AK788" s="9"/>
      <c r="AL788" s="9"/>
      <c r="AM788" s="9"/>
      <c r="AN788" s="9"/>
      <c r="AO788" s="9"/>
      <c r="AP788" s="9"/>
      <c r="AQ788" s="9"/>
      <c r="AR788" s="9"/>
      <c r="AS788" s="9"/>
      <c r="AT788" s="9"/>
      <c r="AU788" s="9"/>
      <c r="AV788" s="9"/>
      <c r="AW788" s="9"/>
      <c r="AX788" s="9"/>
      <c r="AY788" s="9"/>
    </row>
    <row r="789" spans="1:51" ht="12" customHeight="1">
      <c r="A789" s="9"/>
      <c r="B789" s="9"/>
      <c r="C789" s="9"/>
      <c r="D789" s="9"/>
      <c r="E789" s="9"/>
      <c r="F789" s="9"/>
      <c r="G789" s="70"/>
      <c r="H789" s="71"/>
      <c r="I789" s="9"/>
      <c r="J789" s="9"/>
      <c r="K789" s="9"/>
      <c r="L789" s="71"/>
      <c r="M789" s="71"/>
      <c r="N789" s="9"/>
      <c r="O789" s="9"/>
      <c r="P789" s="71"/>
      <c r="Q789" s="71"/>
      <c r="R789" s="9"/>
      <c r="S789" s="72"/>
      <c r="T789" s="72"/>
      <c r="U789" s="72"/>
      <c r="V789" s="9"/>
      <c r="W789" s="9"/>
      <c r="X789" s="9"/>
      <c r="Y789" s="72"/>
      <c r="Z789" s="72"/>
      <c r="AA789" s="9"/>
      <c r="AB789" s="72"/>
      <c r="AC789" s="72"/>
      <c r="AD789" s="72"/>
      <c r="AE789" s="9"/>
      <c r="AF789" s="9"/>
      <c r="AH789" s="9"/>
      <c r="AI789" s="9"/>
      <c r="AJ789" s="9"/>
      <c r="AK789" s="9"/>
      <c r="AL789" s="9"/>
      <c r="AM789" s="9"/>
      <c r="AN789" s="9"/>
      <c r="AO789" s="9"/>
      <c r="AP789" s="9"/>
      <c r="AQ789" s="9"/>
      <c r="AR789" s="9"/>
      <c r="AS789" s="9"/>
      <c r="AT789" s="9"/>
      <c r="AU789" s="9"/>
      <c r="AV789" s="9"/>
      <c r="AW789" s="9"/>
      <c r="AX789" s="9"/>
      <c r="AY789" s="9"/>
    </row>
    <row r="790" spans="1:51" ht="12" customHeight="1">
      <c r="A790" s="9"/>
      <c r="B790" s="9"/>
      <c r="C790" s="9"/>
      <c r="D790" s="9"/>
      <c r="E790" s="9"/>
      <c r="F790" s="9"/>
      <c r="G790" s="70"/>
      <c r="H790" s="71"/>
      <c r="I790" s="9"/>
      <c r="J790" s="9"/>
      <c r="K790" s="9"/>
      <c r="L790" s="71"/>
      <c r="M790" s="71"/>
      <c r="N790" s="9"/>
      <c r="O790" s="9"/>
      <c r="P790" s="71"/>
      <c r="Q790" s="71"/>
      <c r="R790" s="9"/>
      <c r="S790" s="72"/>
      <c r="T790" s="72"/>
      <c r="U790" s="72"/>
      <c r="V790" s="9"/>
      <c r="W790" s="9"/>
      <c r="X790" s="9"/>
      <c r="Y790" s="72"/>
      <c r="Z790" s="72"/>
      <c r="AA790" s="9"/>
      <c r="AB790" s="72"/>
      <c r="AC790" s="72"/>
      <c r="AD790" s="72"/>
      <c r="AE790" s="9"/>
      <c r="AF790" s="9"/>
      <c r="AH790" s="9"/>
      <c r="AI790" s="9"/>
      <c r="AJ790" s="9"/>
      <c r="AK790" s="9"/>
      <c r="AL790" s="9"/>
      <c r="AM790" s="9"/>
      <c r="AN790" s="9"/>
      <c r="AO790" s="9"/>
      <c r="AP790" s="9"/>
      <c r="AQ790" s="9"/>
      <c r="AR790" s="9"/>
      <c r="AS790" s="9"/>
      <c r="AT790" s="9"/>
      <c r="AU790" s="9"/>
      <c r="AV790" s="9"/>
      <c r="AW790" s="9"/>
      <c r="AX790" s="9"/>
      <c r="AY790" s="9"/>
    </row>
    <row r="791" spans="1:51" ht="12" customHeight="1">
      <c r="A791" s="9"/>
      <c r="B791" s="9"/>
      <c r="C791" s="9"/>
      <c r="D791" s="9"/>
      <c r="E791" s="9"/>
      <c r="F791" s="9"/>
      <c r="G791" s="70"/>
      <c r="H791" s="71"/>
      <c r="I791" s="9"/>
      <c r="J791" s="9"/>
      <c r="K791" s="9"/>
      <c r="L791" s="71"/>
      <c r="M791" s="71"/>
      <c r="N791" s="9"/>
      <c r="O791" s="9"/>
      <c r="P791" s="71"/>
      <c r="Q791" s="71"/>
      <c r="R791" s="9"/>
      <c r="S791" s="72"/>
      <c r="T791" s="72"/>
      <c r="U791" s="72"/>
      <c r="V791" s="9"/>
      <c r="W791" s="9"/>
      <c r="X791" s="9"/>
      <c r="Y791" s="72"/>
      <c r="Z791" s="72"/>
      <c r="AA791" s="9"/>
      <c r="AB791" s="72"/>
      <c r="AC791" s="72"/>
      <c r="AD791" s="72"/>
      <c r="AE791" s="9"/>
      <c r="AF791" s="9"/>
      <c r="AH791" s="9"/>
      <c r="AI791" s="9"/>
      <c r="AJ791" s="9"/>
      <c r="AK791" s="9"/>
      <c r="AL791" s="9"/>
      <c r="AM791" s="9"/>
      <c r="AN791" s="9"/>
      <c r="AO791" s="9"/>
      <c r="AP791" s="9"/>
      <c r="AQ791" s="9"/>
      <c r="AR791" s="9"/>
      <c r="AS791" s="9"/>
      <c r="AT791" s="9"/>
      <c r="AU791" s="9"/>
      <c r="AV791" s="9"/>
      <c r="AW791" s="9"/>
      <c r="AX791" s="9"/>
      <c r="AY791" s="9"/>
    </row>
    <row r="792" spans="1:51" ht="12" customHeight="1">
      <c r="A792" s="9"/>
      <c r="B792" s="9"/>
      <c r="C792" s="9"/>
      <c r="D792" s="9"/>
      <c r="E792" s="9"/>
      <c r="F792" s="9"/>
      <c r="G792" s="70"/>
      <c r="H792" s="71"/>
      <c r="I792" s="9"/>
      <c r="J792" s="9"/>
      <c r="K792" s="9"/>
      <c r="L792" s="71"/>
      <c r="M792" s="71"/>
      <c r="N792" s="9"/>
      <c r="O792" s="9"/>
      <c r="P792" s="71"/>
      <c r="Q792" s="71"/>
      <c r="R792" s="9"/>
      <c r="S792" s="72"/>
      <c r="T792" s="72"/>
      <c r="U792" s="72"/>
      <c r="V792" s="9"/>
      <c r="W792" s="9"/>
      <c r="X792" s="9"/>
      <c r="Y792" s="72"/>
      <c r="Z792" s="72"/>
      <c r="AA792" s="9"/>
      <c r="AB792" s="72"/>
      <c r="AC792" s="72"/>
      <c r="AD792" s="72"/>
      <c r="AE792" s="9"/>
      <c r="AF792" s="9"/>
      <c r="AH792" s="9"/>
      <c r="AI792" s="9"/>
      <c r="AJ792" s="9"/>
      <c r="AK792" s="9"/>
      <c r="AL792" s="9"/>
      <c r="AM792" s="9"/>
      <c r="AN792" s="9"/>
      <c r="AO792" s="9"/>
      <c r="AP792" s="9"/>
      <c r="AQ792" s="9"/>
      <c r="AR792" s="9"/>
      <c r="AS792" s="9"/>
      <c r="AT792" s="9"/>
      <c r="AU792" s="9"/>
      <c r="AV792" s="9"/>
      <c r="AW792" s="9"/>
      <c r="AX792" s="9"/>
      <c r="AY792" s="9"/>
    </row>
    <row r="793" spans="1:51" ht="12" customHeight="1">
      <c r="A793" s="9"/>
      <c r="B793" s="9"/>
      <c r="C793" s="9"/>
      <c r="D793" s="9"/>
      <c r="E793" s="9"/>
      <c r="F793" s="9"/>
      <c r="G793" s="70"/>
      <c r="H793" s="71"/>
      <c r="I793" s="9"/>
      <c r="J793" s="9"/>
      <c r="K793" s="9"/>
      <c r="L793" s="71"/>
      <c r="M793" s="71"/>
      <c r="N793" s="9"/>
      <c r="O793" s="9"/>
      <c r="P793" s="71"/>
      <c r="Q793" s="71"/>
      <c r="R793" s="9"/>
      <c r="S793" s="72"/>
      <c r="T793" s="72"/>
      <c r="U793" s="72"/>
      <c r="V793" s="9"/>
      <c r="W793" s="9"/>
      <c r="X793" s="9"/>
      <c r="Y793" s="72"/>
      <c r="Z793" s="72"/>
      <c r="AA793" s="9"/>
      <c r="AB793" s="72"/>
      <c r="AC793" s="72"/>
      <c r="AD793" s="72"/>
      <c r="AE793" s="9"/>
      <c r="AF793" s="9"/>
      <c r="AH793" s="9"/>
      <c r="AI793" s="9"/>
      <c r="AJ793" s="9"/>
      <c r="AK793" s="9"/>
      <c r="AL793" s="9"/>
      <c r="AM793" s="9"/>
      <c r="AN793" s="9"/>
      <c r="AO793" s="9"/>
      <c r="AP793" s="9"/>
      <c r="AQ793" s="9"/>
      <c r="AR793" s="9"/>
      <c r="AS793" s="9"/>
      <c r="AT793" s="9"/>
      <c r="AU793" s="9"/>
      <c r="AV793" s="9"/>
      <c r="AW793" s="9"/>
      <c r="AX793" s="9"/>
      <c r="AY793" s="9"/>
    </row>
    <row r="794" spans="1:51" ht="12" customHeight="1">
      <c r="A794" s="9"/>
      <c r="B794" s="9"/>
      <c r="C794" s="9"/>
      <c r="D794" s="9"/>
      <c r="E794" s="9"/>
      <c r="F794" s="9"/>
      <c r="G794" s="70"/>
      <c r="H794" s="71"/>
      <c r="I794" s="9"/>
      <c r="J794" s="9"/>
      <c r="K794" s="9"/>
      <c r="L794" s="71"/>
      <c r="M794" s="71"/>
      <c r="N794" s="9"/>
      <c r="O794" s="9"/>
      <c r="P794" s="71"/>
      <c r="Q794" s="71"/>
      <c r="R794" s="9"/>
      <c r="S794" s="72"/>
      <c r="T794" s="72"/>
      <c r="U794" s="72"/>
      <c r="V794" s="9"/>
      <c r="W794" s="9"/>
      <c r="X794" s="9"/>
      <c r="Y794" s="72"/>
      <c r="Z794" s="72"/>
      <c r="AA794" s="9"/>
      <c r="AB794" s="72"/>
      <c r="AC794" s="72"/>
      <c r="AD794" s="72"/>
      <c r="AE794" s="9"/>
      <c r="AF794" s="9"/>
      <c r="AH794" s="9"/>
      <c r="AI794" s="9"/>
      <c r="AJ794" s="9"/>
      <c r="AK794" s="9"/>
      <c r="AL794" s="9"/>
      <c r="AM794" s="9"/>
      <c r="AN794" s="9"/>
      <c r="AO794" s="9"/>
      <c r="AP794" s="9"/>
      <c r="AQ794" s="9"/>
      <c r="AR794" s="9"/>
      <c r="AS794" s="9"/>
      <c r="AT794" s="9"/>
      <c r="AU794" s="9"/>
      <c r="AV794" s="9"/>
      <c r="AW794" s="9"/>
      <c r="AX794" s="9"/>
      <c r="AY794" s="9"/>
    </row>
    <row r="795" spans="1:51" ht="12" customHeight="1">
      <c r="A795" s="9"/>
      <c r="B795" s="9"/>
      <c r="C795" s="9"/>
      <c r="D795" s="9"/>
      <c r="E795" s="9"/>
      <c r="F795" s="9"/>
      <c r="G795" s="70"/>
      <c r="H795" s="71"/>
      <c r="I795" s="9"/>
      <c r="J795" s="9"/>
      <c r="K795" s="9"/>
      <c r="L795" s="71"/>
      <c r="M795" s="71"/>
      <c r="N795" s="9"/>
      <c r="O795" s="9"/>
      <c r="P795" s="71"/>
      <c r="Q795" s="71"/>
      <c r="R795" s="9"/>
      <c r="S795" s="72"/>
      <c r="T795" s="72"/>
      <c r="U795" s="72"/>
      <c r="V795" s="9"/>
      <c r="W795" s="9"/>
      <c r="X795" s="9"/>
      <c r="Y795" s="72"/>
      <c r="Z795" s="72"/>
      <c r="AA795" s="9"/>
      <c r="AB795" s="72"/>
      <c r="AC795" s="72"/>
      <c r="AD795" s="72"/>
      <c r="AE795" s="9"/>
      <c r="AF795" s="9"/>
      <c r="AH795" s="9"/>
      <c r="AI795" s="9"/>
      <c r="AJ795" s="9"/>
      <c r="AK795" s="9"/>
      <c r="AL795" s="9"/>
      <c r="AM795" s="9"/>
      <c r="AN795" s="9"/>
      <c r="AO795" s="9"/>
      <c r="AP795" s="9"/>
      <c r="AQ795" s="9"/>
      <c r="AR795" s="9"/>
      <c r="AS795" s="9"/>
      <c r="AT795" s="9"/>
      <c r="AU795" s="9"/>
      <c r="AV795" s="9"/>
      <c r="AW795" s="9"/>
      <c r="AX795" s="9"/>
      <c r="AY795" s="9"/>
    </row>
    <row r="796" spans="1:51" ht="12" customHeight="1">
      <c r="A796" s="9"/>
      <c r="B796" s="9"/>
      <c r="C796" s="9"/>
      <c r="D796" s="9"/>
      <c r="E796" s="9"/>
      <c r="F796" s="9"/>
      <c r="G796" s="70"/>
      <c r="H796" s="71"/>
      <c r="I796" s="9"/>
      <c r="J796" s="9"/>
      <c r="K796" s="9"/>
      <c r="L796" s="71"/>
      <c r="M796" s="71"/>
      <c r="N796" s="9"/>
      <c r="O796" s="9"/>
      <c r="P796" s="71"/>
      <c r="Q796" s="71"/>
      <c r="R796" s="9"/>
      <c r="S796" s="72"/>
      <c r="T796" s="72"/>
      <c r="U796" s="72"/>
      <c r="V796" s="9"/>
      <c r="W796" s="9"/>
      <c r="X796" s="9"/>
      <c r="Y796" s="72"/>
      <c r="Z796" s="72"/>
      <c r="AA796" s="9"/>
      <c r="AB796" s="72"/>
      <c r="AC796" s="72"/>
      <c r="AD796" s="72"/>
      <c r="AE796" s="9"/>
      <c r="AF796" s="9"/>
      <c r="AH796" s="9"/>
      <c r="AI796" s="9"/>
      <c r="AJ796" s="9"/>
      <c r="AK796" s="9"/>
      <c r="AL796" s="9"/>
      <c r="AM796" s="9"/>
      <c r="AN796" s="9"/>
      <c r="AO796" s="9"/>
      <c r="AP796" s="9"/>
      <c r="AQ796" s="9"/>
      <c r="AR796" s="9"/>
      <c r="AS796" s="9"/>
      <c r="AT796" s="9"/>
      <c r="AU796" s="9"/>
      <c r="AV796" s="9"/>
      <c r="AW796" s="9"/>
      <c r="AX796" s="9"/>
      <c r="AY796" s="9"/>
    </row>
    <row r="797" spans="1:51" ht="12" customHeight="1">
      <c r="A797" s="9"/>
      <c r="B797" s="9"/>
      <c r="C797" s="9"/>
      <c r="D797" s="9"/>
      <c r="E797" s="9"/>
      <c r="F797" s="9"/>
      <c r="G797" s="70"/>
      <c r="H797" s="71"/>
      <c r="I797" s="9"/>
      <c r="J797" s="9"/>
      <c r="K797" s="9"/>
      <c r="L797" s="71"/>
      <c r="M797" s="71"/>
      <c r="N797" s="9"/>
      <c r="O797" s="9"/>
      <c r="P797" s="71"/>
      <c r="Q797" s="71"/>
      <c r="R797" s="9"/>
      <c r="S797" s="72"/>
      <c r="T797" s="72"/>
      <c r="U797" s="72"/>
      <c r="V797" s="9"/>
      <c r="W797" s="9"/>
      <c r="X797" s="9"/>
      <c r="Y797" s="72"/>
      <c r="Z797" s="72"/>
      <c r="AA797" s="9"/>
      <c r="AB797" s="72"/>
      <c r="AC797" s="72"/>
      <c r="AD797" s="72"/>
      <c r="AE797" s="9"/>
      <c r="AF797" s="9"/>
      <c r="AH797" s="9"/>
      <c r="AI797" s="9"/>
      <c r="AJ797" s="9"/>
      <c r="AK797" s="9"/>
      <c r="AL797" s="9"/>
      <c r="AM797" s="9"/>
      <c r="AN797" s="9"/>
      <c r="AO797" s="9"/>
      <c r="AP797" s="9"/>
      <c r="AQ797" s="9"/>
      <c r="AR797" s="9"/>
      <c r="AS797" s="9"/>
      <c r="AT797" s="9"/>
      <c r="AU797" s="9"/>
      <c r="AV797" s="9"/>
      <c r="AW797" s="9"/>
      <c r="AX797" s="9"/>
      <c r="AY797" s="9"/>
    </row>
    <row r="798" spans="1:51" ht="12" customHeight="1">
      <c r="A798" s="9"/>
      <c r="B798" s="9"/>
      <c r="C798" s="9"/>
      <c r="D798" s="9"/>
      <c r="E798" s="9"/>
      <c r="F798" s="9"/>
      <c r="G798" s="70"/>
      <c r="H798" s="71"/>
      <c r="I798" s="9"/>
      <c r="J798" s="9"/>
      <c r="K798" s="9"/>
      <c r="L798" s="71"/>
      <c r="M798" s="71"/>
      <c r="N798" s="9"/>
      <c r="O798" s="9"/>
      <c r="P798" s="71"/>
      <c r="Q798" s="71"/>
      <c r="R798" s="9"/>
      <c r="S798" s="72"/>
      <c r="T798" s="72"/>
      <c r="U798" s="72"/>
      <c r="V798" s="9"/>
      <c r="W798" s="9"/>
      <c r="X798" s="9"/>
      <c r="Y798" s="72"/>
      <c r="Z798" s="72"/>
      <c r="AA798" s="9"/>
      <c r="AB798" s="72"/>
      <c r="AC798" s="72"/>
      <c r="AD798" s="72"/>
      <c r="AE798" s="9"/>
      <c r="AF798" s="9"/>
      <c r="AH798" s="9"/>
      <c r="AI798" s="9"/>
      <c r="AJ798" s="9"/>
      <c r="AK798" s="9"/>
      <c r="AL798" s="9"/>
      <c r="AM798" s="9"/>
      <c r="AN798" s="9"/>
      <c r="AO798" s="9"/>
      <c r="AP798" s="9"/>
      <c r="AQ798" s="9"/>
      <c r="AR798" s="9"/>
      <c r="AS798" s="9"/>
      <c r="AT798" s="9"/>
      <c r="AU798" s="9"/>
      <c r="AV798" s="9"/>
      <c r="AW798" s="9"/>
      <c r="AX798" s="9"/>
      <c r="AY798" s="9"/>
    </row>
    <row r="799" spans="1:51" ht="12" customHeight="1">
      <c r="A799" s="9"/>
      <c r="B799" s="9"/>
      <c r="C799" s="9"/>
      <c r="D799" s="9"/>
      <c r="E799" s="9"/>
      <c r="F799" s="9"/>
      <c r="G799" s="70"/>
      <c r="H799" s="71"/>
      <c r="I799" s="9"/>
      <c r="J799" s="9"/>
      <c r="K799" s="9"/>
      <c r="L799" s="71"/>
      <c r="M799" s="71"/>
      <c r="N799" s="9"/>
      <c r="O799" s="9"/>
      <c r="P799" s="71"/>
      <c r="Q799" s="71"/>
      <c r="R799" s="9"/>
      <c r="S799" s="72"/>
      <c r="T799" s="72"/>
      <c r="U799" s="72"/>
      <c r="V799" s="9"/>
      <c r="W799" s="9"/>
      <c r="X799" s="9"/>
      <c r="Y799" s="72"/>
      <c r="Z799" s="72"/>
      <c r="AA799" s="9"/>
      <c r="AB799" s="72"/>
      <c r="AC799" s="72"/>
      <c r="AD799" s="72"/>
      <c r="AE799" s="9"/>
      <c r="AF799" s="9"/>
      <c r="AH799" s="9"/>
      <c r="AI799" s="9"/>
      <c r="AJ799" s="9"/>
      <c r="AK799" s="9"/>
      <c r="AL799" s="9"/>
      <c r="AM799" s="9"/>
      <c r="AN799" s="9"/>
      <c r="AO799" s="9"/>
      <c r="AP799" s="9"/>
      <c r="AQ799" s="9"/>
      <c r="AR799" s="9"/>
      <c r="AS799" s="9"/>
      <c r="AT799" s="9"/>
      <c r="AU799" s="9"/>
      <c r="AV799" s="9"/>
      <c r="AW799" s="9"/>
      <c r="AX799" s="9"/>
      <c r="AY799" s="9"/>
    </row>
    <row r="800" spans="1:51" ht="12" customHeight="1">
      <c r="A800" s="9"/>
      <c r="B800" s="9"/>
      <c r="C800" s="9"/>
      <c r="D800" s="9"/>
      <c r="E800" s="9"/>
      <c r="F800" s="9"/>
      <c r="G800" s="70"/>
      <c r="H800" s="71"/>
      <c r="I800" s="9"/>
      <c r="J800" s="9"/>
      <c r="K800" s="9"/>
      <c r="L800" s="71"/>
      <c r="M800" s="71"/>
      <c r="N800" s="9"/>
      <c r="O800" s="9"/>
      <c r="P800" s="71"/>
      <c r="Q800" s="71"/>
      <c r="R800" s="9"/>
      <c r="S800" s="72"/>
      <c r="T800" s="72"/>
      <c r="U800" s="72"/>
      <c r="V800" s="9"/>
      <c r="W800" s="9"/>
      <c r="X800" s="9"/>
      <c r="Y800" s="72"/>
      <c r="Z800" s="72"/>
      <c r="AA800" s="9"/>
      <c r="AB800" s="72"/>
      <c r="AC800" s="72"/>
      <c r="AD800" s="72"/>
      <c r="AE800" s="9"/>
      <c r="AF800" s="9"/>
      <c r="AH800" s="9"/>
      <c r="AI800" s="9"/>
      <c r="AJ800" s="9"/>
      <c r="AK800" s="9"/>
      <c r="AL800" s="9"/>
      <c r="AM800" s="9"/>
      <c r="AN800" s="9"/>
      <c r="AO800" s="9"/>
      <c r="AP800" s="9"/>
      <c r="AQ800" s="9"/>
      <c r="AR800" s="9"/>
      <c r="AS800" s="9"/>
      <c r="AT800" s="9"/>
      <c r="AU800" s="9"/>
      <c r="AV800" s="9"/>
      <c r="AW800" s="9"/>
      <c r="AX800" s="9"/>
      <c r="AY800" s="9"/>
    </row>
    <row r="801" spans="1:51" ht="12" customHeight="1">
      <c r="A801" s="9"/>
      <c r="B801" s="9"/>
      <c r="C801" s="9"/>
      <c r="D801" s="9"/>
      <c r="E801" s="9"/>
      <c r="F801" s="9"/>
      <c r="G801" s="70"/>
      <c r="H801" s="71"/>
      <c r="I801" s="9"/>
      <c r="J801" s="9"/>
      <c r="K801" s="9"/>
      <c r="L801" s="71"/>
      <c r="M801" s="71"/>
      <c r="N801" s="9"/>
      <c r="O801" s="9"/>
      <c r="P801" s="71"/>
      <c r="Q801" s="71"/>
      <c r="R801" s="9"/>
      <c r="S801" s="72"/>
      <c r="T801" s="72"/>
      <c r="U801" s="72"/>
      <c r="V801" s="9"/>
      <c r="W801" s="9"/>
      <c r="X801" s="9"/>
      <c r="Y801" s="72"/>
      <c r="Z801" s="72"/>
      <c r="AA801" s="9"/>
      <c r="AB801" s="72"/>
      <c r="AC801" s="72"/>
      <c r="AD801" s="72"/>
      <c r="AE801" s="9"/>
      <c r="AF801" s="9"/>
      <c r="AH801" s="9"/>
      <c r="AI801" s="9"/>
      <c r="AJ801" s="9"/>
      <c r="AK801" s="9"/>
      <c r="AL801" s="9"/>
      <c r="AM801" s="9"/>
      <c r="AN801" s="9"/>
      <c r="AO801" s="9"/>
      <c r="AP801" s="9"/>
      <c r="AQ801" s="9"/>
      <c r="AR801" s="9"/>
      <c r="AS801" s="9"/>
      <c r="AT801" s="9"/>
      <c r="AU801" s="9"/>
      <c r="AV801" s="9"/>
      <c r="AW801" s="9"/>
      <c r="AX801" s="9"/>
      <c r="AY801" s="9"/>
    </row>
    <row r="802" spans="1:51" ht="12" customHeight="1">
      <c r="A802" s="9"/>
      <c r="B802" s="9"/>
      <c r="C802" s="9"/>
      <c r="D802" s="9"/>
      <c r="E802" s="9"/>
      <c r="F802" s="9"/>
      <c r="G802" s="70"/>
      <c r="H802" s="71"/>
      <c r="I802" s="9"/>
      <c r="J802" s="9"/>
      <c r="K802" s="9"/>
      <c r="L802" s="71"/>
      <c r="M802" s="71"/>
      <c r="N802" s="9"/>
      <c r="O802" s="9"/>
      <c r="P802" s="71"/>
      <c r="Q802" s="71"/>
      <c r="R802" s="9"/>
      <c r="S802" s="72"/>
      <c r="T802" s="72"/>
      <c r="U802" s="72"/>
      <c r="V802" s="9"/>
      <c r="W802" s="9"/>
      <c r="X802" s="9"/>
      <c r="Y802" s="72"/>
      <c r="Z802" s="72"/>
      <c r="AA802" s="9"/>
      <c r="AB802" s="72"/>
      <c r="AC802" s="72"/>
      <c r="AD802" s="72"/>
      <c r="AE802" s="9"/>
      <c r="AF802" s="9"/>
      <c r="AH802" s="9"/>
      <c r="AI802" s="9"/>
      <c r="AJ802" s="9"/>
      <c r="AK802" s="9"/>
      <c r="AL802" s="9"/>
      <c r="AM802" s="9"/>
      <c r="AN802" s="9"/>
      <c r="AO802" s="9"/>
      <c r="AP802" s="9"/>
      <c r="AQ802" s="9"/>
      <c r="AR802" s="9"/>
      <c r="AS802" s="9"/>
      <c r="AT802" s="9"/>
      <c r="AU802" s="9"/>
      <c r="AV802" s="9"/>
      <c r="AW802" s="9"/>
      <c r="AX802" s="9"/>
      <c r="AY802" s="9"/>
    </row>
    <row r="803" spans="1:51" ht="12" customHeight="1">
      <c r="A803" s="9"/>
      <c r="B803" s="9"/>
      <c r="C803" s="9"/>
      <c r="D803" s="9"/>
      <c r="E803" s="9"/>
      <c r="F803" s="9"/>
      <c r="G803" s="70"/>
      <c r="H803" s="71"/>
      <c r="I803" s="9"/>
      <c r="J803" s="9"/>
      <c r="K803" s="9"/>
      <c r="L803" s="71"/>
      <c r="M803" s="71"/>
      <c r="N803" s="9"/>
      <c r="O803" s="9"/>
      <c r="P803" s="71"/>
      <c r="Q803" s="71"/>
      <c r="R803" s="9"/>
      <c r="S803" s="72"/>
      <c r="T803" s="72"/>
      <c r="U803" s="72"/>
      <c r="V803" s="9"/>
      <c r="W803" s="9"/>
      <c r="X803" s="9"/>
      <c r="Y803" s="72"/>
      <c r="Z803" s="72"/>
      <c r="AA803" s="9"/>
      <c r="AB803" s="72"/>
      <c r="AC803" s="72"/>
      <c r="AD803" s="72"/>
      <c r="AE803" s="9"/>
      <c r="AF803" s="9"/>
      <c r="AH803" s="9"/>
      <c r="AI803" s="9"/>
      <c r="AJ803" s="9"/>
      <c r="AK803" s="9"/>
      <c r="AL803" s="9"/>
      <c r="AM803" s="9"/>
      <c r="AN803" s="9"/>
      <c r="AO803" s="9"/>
      <c r="AP803" s="9"/>
      <c r="AQ803" s="9"/>
      <c r="AR803" s="9"/>
      <c r="AS803" s="9"/>
      <c r="AT803" s="9"/>
      <c r="AU803" s="9"/>
      <c r="AV803" s="9"/>
      <c r="AW803" s="9"/>
      <c r="AX803" s="9"/>
      <c r="AY803" s="9"/>
    </row>
    <row r="804" spans="1:51" ht="12" customHeight="1">
      <c r="A804" s="9"/>
      <c r="B804" s="9"/>
      <c r="C804" s="9"/>
      <c r="D804" s="9"/>
      <c r="E804" s="9"/>
      <c r="F804" s="9"/>
      <c r="G804" s="70"/>
      <c r="H804" s="71"/>
      <c r="I804" s="9"/>
      <c r="J804" s="9"/>
      <c r="K804" s="9"/>
      <c r="L804" s="71"/>
      <c r="M804" s="71"/>
      <c r="N804" s="9"/>
      <c r="O804" s="9"/>
      <c r="P804" s="71"/>
      <c r="Q804" s="71"/>
      <c r="R804" s="9"/>
      <c r="S804" s="72"/>
      <c r="T804" s="72"/>
      <c r="U804" s="72"/>
      <c r="V804" s="9"/>
      <c r="W804" s="9"/>
      <c r="X804" s="9"/>
      <c r="Y804" s="72"/>
      <c r="Z804" s="72"/>
      <c r="AA804" s="9"/>
      <c r="AB804" s="72"/>
      <c r="AC804" s="72"/>
      <c r="AD804" s="72"/>
      <c r="AE804" s="9"/>
      <c r="AF804" s="9"/>
      <c r="AH804" s="9"/>
      <c r="AI804" s="9"/>
      <c r="AJ804" s="9"/>
      <c r="AK804" s="9"/>
      <c r="AL804" s="9"/>
      <c r="AM804" s="9"/>
      <c r="AN804" s="9"/>
      <c r="AO804" s="9"/>
      <c r="AP804" s="9"/>
      <c r="AQ804" s="9"/>
      <c r="AR804" s="9"/>
      <c r="AS804" s="9"/>
      <c r="AT804" s="9"/>
      <c r="AU804" s="9"/>
      <c r="AV804" s="9"/>
      <c r="AW804" s="9"/>
      <c r="AX804" s="9"/>
      <c r="AY804" s="9"/>
    </row>
    <row r="805" spans="1:51" ht="12" customHeight="1">
      <c r="A805" s="9"/>
      <c r="B805" s="9"/>
      <c r="C805" s="9"/>
      <c r="D805" s="9"/>
      <c r="E805" s="9"/>
      <c r="F805" s="9"/>
      <c r="G805" s="70"/>
      <c r="H805" s="71"/>
      <c r="I805" s="9"/>
      <c r="J805" s="9"/>
      <c r="K805" s="9"/>
      <c r="L805" s="71"/>
      <c r="M805" s="71"/>
      <c r="N805" s="9"/>
      <c r="O805" s="9"/>
      <c r="P805" s="71"/>
      <c r="Q805" s="71"/>
      <c r="R805" s="9"/>
      <c r="S805" s="72"/>
      <c r="T805" s="72"/>
      <c r="U805" s="72"/>
      <c r="V805" s="9"/>
      <c r="W805" s="9"/>
      <c r="X805" s="9"/>
      <c r="Y805" s="72"/>
      <c r="Z805" s="72"/>
      <c r="AA805" s="9"/>
      <c r="AB805" s="72"/>
      <c r="AC805" s="72"/>
      <c r="AD805" s="72"/>
      <c r="AE805" s="9"/>
      <c r="AF805" s="9"/>
      <c r="AH805" s="9"/>
      <c r="AI805" s="9"/>
      <c r="AJ805" s="9"/>
      <c r="AK805" s="9"/>
      <c r="AL805" s="9"/>
      <c r="AM805" s="9"/>
      <c r="AN805" s="9"/>
      <c r="AO805" s="9"/>
      <c r="AP805" s="9"/>
      <c r="AQ805" s="9"/>
      <c r="AR805" s="9"/>
      <c r="AS805" s="9"/>
      <c r="AT805" s="9"/>
      <c r="AU805" s="9"/>
      <c r="AV805" s="9"/>
      <c r="AW805" s="9"/>
      <c r="AX805" s="9"/>
      <c r="AY805" s="9"/>
    </row>
    <row r="806" spans="1:51" ht="12" customHeight="1">
      <c r="A806" s="9"/>
      <c r="B806" s="9"/>
      <c r="C806" s="9"/>
      <c r="D806" s="9"/>
      <c r="E806" s="9"/>
      <c r="F806" s="9"/>
      <c r="G806" s="70"/>
      <c r="H806" s="71"/>
      <c r="I806" s="9"/>
      <c r="J806" s="9"/>
      <c r="K806" s="9"/>
      <c r="L806" s="71"/>
      <c r="M806" s="71"/>
      <c r="N806" s="9"/>
      <c r="O806" s="9"/>
      <c r="P806" s="71"/>
      <c r="Q806" s="71"/>
      <c r="R806" s="9"/>
      <c r="S806" s="72"/>
      <c r="T806" s="72"/>
      <c r="U806" s="72"/>
      <c r="V806" s="9"/>
      <c r="W806" s="9"/>
      <c r="X806" s="9"/>
      <c r="Y806" s="72"/>
      <c r="Z806" s="72"/>
      <c r="AA806" s="9"/>
      <c r="AB806" s="72"/>
      <c r="AC806" s="72"/>
      <c r="AD806" s="72"/>
      <c r="AE806" s="9"/>
      <c r="AF806" s="9"/>
      <c r="AH806" s="9"/>
      <c r="AI806" s="9"/>
      <c r="AJ806" s="9"/>
      <c r="AK806" s="9"/>
      <c r="AL806" s="9"/>
      <c r="AM806" s="9"/>
      <c r="AN806" s="9"/>
      <c r="AO806" s="9"/>
      <c r="AP806" s="9"/>
      <c r="AQ806" s="9"/>
      <c r="AR806" s="9"/>
      <c r="AS806" s="9"/>
      <c r="AT806" s="9"/>
      <c r="AU806" s="9"/>
      <c r="AV806" s="9"/>
      <c r="AW806" s="9"/>
      <c r="AX806" s="9"/>
      <c r="AY806" s="9"/>
    </row>
    <row r="807" spans="1:51" ht="12" customHeight="1">
      <c r="A807" s="9"/>
      <c r="B807" s="9"/>
      <c r="C807" s="9"/>
      <c r="D807" s="9"/>
      <c r="E807" s="9"/>
      <c r="F807" s="9"/>
      <c r="G807" s="70"/>
      <c r="H807" s="71"/>
      <c r="I807" s="9"/>
      <c r="J807" s="9"/>
      <c r="K807" s="9"/>
      <c r="L807" s="71"/>
      <c r="M807" s="71"/>
      <c r="N807" s="9"/>
      <c r="O807" s="9"/>
      <c r="P807" s="71"/>
      <c r="Q807" s="71"/>
      <c r="R807" s="9"/>
      <c r="S807" s="72"/>
      <c r="T807" s="72"/>
      <c r="U807" s="72"/>
      <c r="V807" s="9"/>
      <c r="W807" s="9"/>
      <c r="X807" s="9"/>
      <c r="Y807" s="72"/>
      <c r="Z807" s="72"/>
      <c r="AA807" s="9"/>
      <c r="AB807" s="72"/>
      <c r="AC807" s="72"/>
      <c r="AD807" s="72"/>
      <c r="AE807" s="9"/>
      <c r="AF807" s="9"/>
      <c r="AH807" s="9"/>
      <c r="AI807" s="9"/>
      <c r="AJ807" s="9"/>
      <c r="AK807" s="9"/>
      <c r="AL807" s="9"/>
      <c r="AM807" s="9"/>
      <c r="AN807" s="9"/>
      <c r="AO807" s="9"/>
      <c r="AP807" s="9"/>
      <c r="AQ807" s="9"/>
      <c r="AR807" s="9"/>
      <c r="AS807" s="9"/>
      <c r="AT807" s="9"/>
      <c r="AU807" s="9"/>
      <c r="AV807" s="9"/>
      <c r="AW807" s="9"/>
      <c r="AX807" s="9"/>
      <c r="AY807" s="9"/>
    </row>
    <row r="808" spans="1:51" ht="12" customHeight="1">
      <c r="A808" s="9"/>
      <c r="B808" s="9"/>
      <c r="C808" s="9"/>
      <c r="D808" s="9"/>
      <c r="E808" s="9"/>
      <c r="F808" s="9"/>
      <c r="G808" s="70"/>
      <c r="H808" s="71"/>
      <c r="I808" s="9"/>
      <c r="J808" s="9"/>
      <c r="K808" s="9"/>
      <c r="L808" s="71"/>
      <c r="M808" s="71"/>
      <c r="N808" s="9"/>
      <c r="O808" s="9"/>
      <c r="P808" s="71"/>
      <c r="Q808" s="71"/>
      <c r="R808" s="9"/>
      <c r="S808" s="72"/>
      <c r="T808" s="72"/>
      <c r="U808" s="72"/>
      <c r="V808" s="9"/>
      <c r="W808" s="9"/>
      <c r="X808" s="9"/>
      <c r="Y808" s="72"/>
      <c r="Z808" s="72"/>
      <c r="AA808" s="9"/>
      <c r="AB808" s="72"/>
      <c r="AC808" s="72"/>
      <c r="AD808" s="72"/>
      <c r="AE808" s="9"/>
      <c r="AF808" s="9"/>
      <c r="AH808" s="9"/>
      <c r="AI808" s="9"/>
      <c r="AJ808" s="9"/>
      <c r="AK808" s="9"/>
      <c r="AL808" s="9"/>
      <c r="AM808" s="9"/>
      <c r="AN808" s="9"/>
      <c r="AO808" s="9"/>
      <c r="AP808" s="9"/>
      <c r="AQ808" s="9"/>
      <c r="AR808" s="9"/>
      <c r="AS808" s="9"/>
      <c r="AT808" s="9"/>
      <c r="AU808" s="9"/>
      <c r="AV808" s="9"/>
      <c r="AW808" s="9"/>
      <c r="AX808" s="9"/>
      <c r="AY808" s="9"/>
    </row>
    <row r="809" spans="1:51" ht="12" customHeight="1">
      <c r="A809" s="9"/>
      <c r="B809" s="9"/>
      <c r="C809" s="9"/>
      <c r="D809" s="9"/>
      <c r="E809" s="9"/>
      <c r="F809" s="9"/>
      <c r="G809" s="70"/>
      <c r="H809" s="71"/>
      <c r="I809" s="9"/>
      <c r="J809" s="9"/>
      <c r="K809" s="9"/>
      <c r="L809" s="71"/>
      <c r="M809" s="71"/>
      <c r="N809" s="9"/>
      <c r="O809" s="9"/>
      <c r="P809" s="71"/>
      <c r="Q809" s="71"/>
      <c r="R809" s="9"/>
      <c r="S809" s="72"/>
      <c r="T809" s="72"/>
      <c r="U809" s="72"/>
      <c r="V809" s="9"/>
      <c r="W809" s="9"/>
      <c r="X809" s="9"/>
      <c r="Y809" s="72"/>
      <c r="Z809" s="72"/>
      <c r="AA809" s="9"/>
      <c r="AB809" s="72"/>
      <c r="AC809" s="72"/>
      <c r="AD809" s="72"/>
      <c r="AE809" s="9"/>
      <c r="AF809" s="9"/>
      <c r="AH809" s="9"/>
      <c r="AI809" s="9"/>
      <c r="AJ809" s="9"/>
      <c r="AK809" s="9"/>
      <c r="AL809" s="9"/>
      <c r="AM809" s="9"/>
      <c r="AN809" s="9"/>
      <c r="AO809" s="9"/>
      <c r="AP809" s="9"/>
      <c r="AQ809" s="9"/>
      <c r="AR809" s="9"/>
      <c r="AS809" s="9"/>
      <c r="AT809" s="9"/>
      <c r="AU809" s="9"/>
      <c r="AV809" s="9"/>
      <c r="AW809" s="9"/>
      <c r="AX809" s="9"/>
      <c r="AY809" s="9"/>
    </row>
    <row r="810" spans="1:51" ht="12" customHeight="1">
      <c r="A810" s="9"/>
      <c r="B810" s="9"/>
      <c r="C810" s="9"/>
      <c r="D810" s="9"/>
      <c r="E810" s="9"/>
      <c r="F810" s="9"/>
      <c r="G810" s="70"/>
      <c r="H810" s="71"/>
      <c r="I810" s="9"/>
      <c r="J810" s="9"/>
      <c r="K810" s="9"/>
      <c r="L810" s="71"/>
      <c r="M810" s="71"/>
      <c r="N810" s="9"/>
      <c r="O810" s="9"/>
      <c r="P810" s="71"/>
      <c r="Q810" s="71"/>
      <c r="R810" s="9"/>
      <c r="S810" s="72"/>
      <c r="T810" s="72"/>
      <c r="U810" s="72"/>
      <c r="V810" s="9"/>
      <c r="W810" s="9"/>
      <c r="X810" s="9"/>
      <c r="Y810" s="72"/>
      <c r="Z810" s="72"/>
      <c r="AA810" s="9"/>
      <c r="AB810" s="72"/>
      <c r="AC810" s="72"/>
      <c r="AD810" s="72"/>
      <c r="AE810" s="9"/>
      <c r="AF810" s="9"/>
      <c r="AH810" s="9"/>
      <c r="AI810" s="9"/>
      <c r="AJ810" s="9"/>
      <c r="AK810" s="9"/>
      <c r="AL810" s="9"/>
      <c r="AM810" s="9"/>
      <c r="AN810" s="9"/>
      <c r="AO810" s="9"/>
      <c r="AP810" s="9"/>
      <c r="AQ810" s="9"/>
      <c r="AR810" s="9"/>
      <c r="AS810" s="9"/>
      <c r="AT810" s="9"/>
      <c r="AU810" s="9"/>
      <c r="AV810" s="9"/>
      <c r="AW810" s="9"/>
      <c r="AX810" s="9"/>
      <c r="AY810" s="9"/>
    </row>
    <row r="811" spans="1:51" ht="12" customHeight="1">
      <c r="A811" s="9"/>
      <c r="B811" s="9"/>
      <c r="C811" s="9"/>
      <c r="D811" s="9"/>
      <c r="E811" s="9"/>
      <c r="F811" s="9"/>
      <c r="G811" s="70"/>
      <c r="H811" s="71"/>
      <c r="I811" s="9"/>
      <c r="J811" s="9"/>
      <c r="K811" s="9"/>
      <c r="L811" s="71"/>
      <c r="M811" s="71"/>
      <c r="N811" s="9"/>
      <c r="O811" s="9"/>
      <c r="P811" s="71"/>
      <c r="Q811" s="71"/>
      <c r="R811" s="9"/>
      <c r="S811" s="72"/>
      <c r="T811" s="72"/>
      <c r="U811" s="72"/>
      <c r="V811" s="9"/>
      <c r="W811" s="9"/>
      <c r="X811" s="9"/>
      <c r="Y811" s="72"/>
      <c r="Z811" s="72"/>
      <c r="AA811" s="9"/>
      <c r="AB811" s="72"/>
      <c r="AC811" s="72"/>
      <c r="AD811" s="72"/>
      <c r="AE811" s="9"/>
      <c r="AF811" s="9"/>
      <c r="AH811" s="9"/>
      <c r="AI811" s="9"/>
      <c r="AJ811" s="9"/>
      <c r="AK811" s="9"/>
      <c r="AL811" s="9"/>
      <c r="AM811" s="9"/>
      <c r="AN811" s="9"/>
      <c r="AO811" s="9"/>
      <c r="AP811" s="9"/>
      <c r="AQ811" s="9"/>
      <c r="AR811" s="9"/>
      <c r="AS811" s="9"/>
      <c r="AT811" s="9"/>
      <c r="AU811" s="9"/>
      <c r="AV811" s="9"/>
      <c r="AW811" s="9"/>
      <c r="AX811" s="9"/>
      <c r="AY811" s="9"/>
    </row>
    <row r="812" spans="1:51" ht="12" customHeight="1">
      <c r="A812" s="9"/>
      <c r="B812" s="9"/>
      <c r="C812" s="9"/>
      <c r="D812" s="9"/>
      <c r="E812" s="9"/>
      <c r="F812" s="9"/>
      <c r="G812" s="70"/>
      <c r="H812" s="71"/>
      <c r="I812" s="9"/>
      <c r="J812" s="9"/>
      <c r="K812" s="9"/>
      <c r="L812" s="71"/>
      <c r="M812" s="71"/>
      <c r="N812" s="9"/>
      <c r="O812" s="9"/>
      <c r="P812" s="71"/>
      <c r="Q812" s="71"/>
      <c r="R812" s="9"/>
      <c r="S812" s="72"/>
      <c r="T812" s="72"/>
      <c r="U812" s="72"/>
      <c r="V812" s="9"/>
      <c r="W812" s="9"/>
      <c r="X812" s="9"/>
      <c r="Y812" s="72"/>
      <c r="Z812" s="72"/>
      <c r="AA812" s="9"/>
      <c r="AB812" s="72"/>
      <c r="AC812" s="72"/>
      <c r="AD812" s="72"/>
      <c r="AE812" s="9"/>
      <c r="AF812" s="9"/>
      <c r="AH812" s="9"/>
      <c r="AI812" s="9"/>
      <c r="AJ812" s="9"/>
      <c r="AK812" s="9"/>
      <c r="AL812" s="9"/>
      <c r="AM812" s="9"/>
      <c r="AN812" s="9"/>
      <c r="AO812" s="9"/>
      <c r="AP812" s="9"/>
      <c r="AQ812" s="9"/>
      <c r="AR812" s="9"/>
      <c r="AS812" s="9"/>
      <c r="AT812" s="9"/>
      <c r="AU812" s="9"/>
      <c r="AV812" s="9"/>
      <c r="AW812" s="9"/>
      <c r="AX812" s="9"/>
      <c r="AY812" s="9"/>
    </row>
    <row r="813" spans="1:51" ht="12" customHeight="1">
      <c r="A813" s="9"/>
      <c r="B813" s="9"/>
      <c r="C813" s="9"/>
      <c r="D813" s="9"/>
      <c r="E813" s="9"/>
      <c r="F813" s="9"/>
      <c r="G813" s="70"/>
      <c r="H813" s="71"/>
      <c r="I813" s="9"/>
      <c r="J813" s="9"/>
      <c r="K813" s="9"/>
      <c r="L813" s="71"/>
      <c r="M813" s="71"/>
      <c r="N813" s="9"/>
      <c r="O813" s="9"/>
      <c r="P813" s="71"/>
      <c r="Q813" s="71"/>
      <c r="R813" s="9"/>
      <c r="S813" s="72"/>
      <c r="T813" s="72"/>
      <c r="U813" s="72"/>
      <c r="V813" s="9"/>
      <c r="W813" s="9"/>
      <c r="X813" s="9"/>
      <c r="Y813" s="72"/>
      <c r="Z813" s="72"/>
      <c r="AA813" s="9"/>
      <c r="AB813" s="72"/>
      <c r="AC813" s="72"/>
      <c r="AD813" s="72"/>
      <c r="AE813" s="9"/>
      <c r="AF813" s="9"/>
      <c r="AH813" s="9"/>
      <c r="AI813" s="9"/>
      <c r="AJ813" s="9"/>
      <c r="AK813" s="9"/>
      <c r="AL813" s="9"/>
      <c r="AM813" s="9"/>
      <c r="AN813" s="9"/>
      <c r="AO813" s="9"/>
      <c r="AP813" s="9"/>
      <c r="AQ813" s="9"/>
      <c r="AR813" s="9"/>
      <c r="AS813" s="9"/>
      <c r="AT813" s="9"/>
      <c r="AU813" s="9"/>
      <c r="AV813" s="9"/>
      <c r="AW813" s="9"/>
      <c r="AX813" s="9"/>
      <c r="AY813" s="9"/>
    </row>
    <row r="814" spans="1:51" ht="12" customHeight="1">
      <c r="A814" s="9"/>
      <c r="B814" s="9"/>
      <c r="C814" s="9"/>
      <c r="D814" s="9"/>
      <c r="E814" s="9"/>
      <c r="F814" s="9"/>
      <c r="G814" s="70"/>
      <c r="H814" s="71"/>
      <c r="I814" s="9"/>
      <c r="J814" s="9"/>
      <c r="K814" s="9"/>
      <c r="L814" s="71"/>
      <c r="M814" s="71"/>
      <c r="N814" s="9"/>
      <c r="O814" s="9"/>
      <c r="P814" s="71"/>
      <c r="Q814" s="71"/>
      <c r="R814" s="9"/>
      <c r="S814" s="72"/>
      <c r="T814" s="72"/>
      <c r="U814" s="72"/>
      <c r="V814" s="9"/>
      <c r="W814" s="9"/>
      <c r="X814" s="9"/>
      <c r="Y814" s="72"/>
      <c r="Z814" s="72"/>
      <c r="AA814" s="9"/>
      <c r="AB814" s="72"/>
      <c r="AC814" s="72"/>
      <c r="AD814" s="72"/>
      <c r="AE814" s="9"/>
      <c r="AF814" s="9"/>
      <c r="AH814" s="9"/>
      <c r="AI814" s="9"/>
      <c r="AJ814" s="9"/>
      <c r="AK814" s="9"/>
      <c r="AL814" s="9"/>
      <c r="AM814" s="9"/>
      <c r="AN814" s="9"/>
      <c r="AO814" s="9"/>
      <c r="AP814" s="9"/>
      <c r="AQ814" s="9"/>
      <c r="AR814" s="9"/>
      <c r="AS814" s="9"/>
      <c r="AT814" s="9"/>
      <c r="AU814" s="9"/>
      <c r="AV814" s="9"/>
      <c r="AW814" s="9"/>
      <c r="AX814" s="9"/>
      <c r="AY814" s="9"/>
    </row>
    <row r="815" spans="1:51" ht="12" customHeight="1">
      <c r="A815" s="9"/>
      <c r="B815" s="9"/>
      <c r="C815" s="9"/>
      <c r="D815" s="9"/>
      <c r="E815" s="9"/>
      <c r="F815" s="9"/>
      <c r="G815" s="70"/>
      <c r="H815" s="71"/>
      <c r="I815" s="9"/>
      <c r="J815" s="9"/>
      <c r="K815" s="9"/>
      <c r="L815" s="71"/>
      <c r="M815" s="71"/>
      <c r="N815" s="9"/>
      <c r="O815" s="9"/>
      <c r="P815" s="71"/>
      <c r="Q815" s="71"/>
      <c r="R815" s="9"/>
      <c r="S815" s="72"/>
      <c r="T815" s="72"/>
      <c r="U815" s="72"/>
      <c r="V815" s="9"/>
      <c r="W815" s="9"/>
      <c r="X815" s="9"/>
      <c r="Y815" s="72"/>
      <c r="Z815" s="72"/>
      <c r="AA815" s="9"/>
      <c r="AB815" s="72"/>
      <c r="AC815" s="72"/>
      <c r="AD815" s="72"/>
      <c r="AE815" s="9"/>
      <c r="AF815" s="9"/>
      <c r="AH815" s="9"/>
      <c r="AI815" s="9"/>
      <c r="AJ815" s="9"/>
      <c r="AK815" s="9"/>
      <c r="AL815" s="9"/>
      <c r="AM815" s="9"/>
      <c r="AN815" s="9"/>
      <c r="AO815" s="9"/>
      <c r="AP815" s="9"/>
      <c r="AQ815" s="9"/>
      <c r="AR815" s="9"/>
      <c r="AS815" s="9"/>
      <c r="AT815" s="9"/>
      <c r="AU815" s="9"/>
      <c r="AV815" s="9"/>
      <c r="AW815" s="9"/>
      <c r="AX815" s="9"/>
      <c r="AY815" s="9"/>
    </row>
    <row r="816" spans="1:51" ht="12" customHeight="1">
      <c r="A816" s="9"/>
      <c r="B816" s="9"/>
      <c r="C816" s="9"/>
      <c r="D816" s="9"/>
      <c r="E816" s="9"/>
      <c r="F816" s="9"/>
      <c r="G816" s="70"/>
      <c r="H816" s="71"/>
      <c r="I816" s="9"/>
      <c r="J816" s="9"/>
      <c r="K816" s="9"/>
      <c r="L816" s="71"/>
      <c r="M816" s="71"/>
      <c r="N816" s="9"/>
      <c r="O816" s="9"/>
      <c r="P816" s="71"/>
      <c r="Q816" s="71"/>
      <c r="R816" s="9"/>
      <c r="S816" s="72"/>
      <c r="T816" s="72"/>
      <c r="U816" s="72"/>
      <c r="V816" s="9"/>
      <c r="W816" s="9"/>
      <c r="X816" s="9"/>
      <c r="Y816" s="72"/>
      <c r="Z816" s="72"/>
      <c r="AA816" s="9"/>
      <c r="AB816" s="72"/>
      <c r="AC816" s="72"/>
      <c r="AD816" s="72"/>
      <c r="AE816" s="9"/>
      <c r="AF816" s="9"/>
      <c r="AH816" s="9"/>
      <c r="AI816" s="9"/>
      <c r="AJ816" s="9"/>
      <c r="AK816" s="9"/>
      <c r="AL816" s="9"/>
      <c r="AM816" s="9"/>
      <c r="AN816" s="9"/>
      <c r="AO816" s="9"/>
      <c r="AP816" s="9"/>
      <c r="AQ816" s="9"/>
      <c r="AR816" s="9"/>
      <c r="AS816" s="9"/>
      <c r="AT816" s="9"/>
      <c r="AU816" s="9"/>
      <c r="AV816" s="9"/>
      <c r="AW816" s="9"/>
      <c r="AX816" s="9"/>
      <c r="AY816" s="9"/>
    </row>
    <row r="817" spans="1:51" ht="12" customHeight="1">
      <c r="A817" s="9"/>
      <c r="B817" s="9"/>
      <c r="C817" s="9"/>
      <c r="D817" s="9"/>
      <c r="E817" s="9"/>
      <c r="F817" s="9"/>
      <c r="G817" s="70"/>
      <c r="H817" s="71"/>
      <c r="I817" s="9"/>
      <c r="J817" s="9"/>
      <c r="K817" s="9"/>
      <c r="L817" s="71"/>
      <c r="M817" s="71"/>
      <c r="N817" s="9"/>
      <c r="O817" s="9"/>
      <c r="P817" s="71"/>
      <c r="Q817" s="71"/>
      <c r="R817" s="9"/>
      <c r="S817" s="72"/>
      <c r="T817" s="72"/>
      <c r="U817" s="72"/>
      <c r="V817" s="9"/>
      <c r="W817" s="9"/>
      <c r="X817" s="9"/>
      <c r="Y817" s="72"/>
      <c r="Z817" s="72"/>
      <c r="AA817" s="9"/>
      <c r="AB817" s="72"/>
      <c r="AC817" s="72"/>
      <c r="AD817" s="72"/>
      <c r="AE817" s="9"/>
      <c r="AF817" s="9"/>
      <c r="AH817" s="9"/>
      <c r="AI817" s="9"/>
      <c r="AJ817" s="9"/>
      <c r="AK817" s="9"/>
      <c r="AL817" s="9"/>
      <c r="AM817" s="9"/>
      <c r="AN817" s="9"/>
      <c r="AO817" s="9"/>
      <c r="AP817" s="9"/>
      <c r="AQ817" s="9"/>
      <c r="AR817" s="9"/>
      <c r="AS817" s="9"/>
      <c r="AT817" s="9"/>
      <c r="AU817" s="9"/>
      <c r="AV817" s="9"/>
      <c r="AW817" s="9"/>
      <c r="AX817" s="9"/>
      <c r="AY817" s="9"/>
    </row>
    <row r="818" spans="1:51" ht="12" customHeight="1">
      <c r="A818" s="9"/>
      <c r="B818" s="9"/>
      <c r="C818" s="9"/>
      <c r="D818" s="9"/>
      <c r="E818" s="9"/>
      <c r="F818" s="9"/>
      <c r="G818" s="70"/>
      <c r="H818" s="71"/>
      <c r="I818" s="9"/>
      <c r="J818" s="9"/>
      <c r="K818" s="9"/>
      <c r="L818" s="71"/>
      <c r="M818" s="71"/>
      <c r="N818" s="9"/>
      <c r="O818" s="9"/>
      <c r="P818" s="71"/>
      <c r="Q818" s="71"/>
      <c r="R818" s="9"/>
      <c r="S818" s="72"/>
      <c r="T818" s="72"/>
      <c r="U818" s="72"/>
      <c r="V818" s="9"/>
      <c r="W818" s="9"/>
      <c r="X818" s="9"/>
      <c r="Y818" s="72"/>
      <c r="Z818" s="72"/>
      <c r="AA818" s="9"/>
      <c r="AB818" s="72"/>
      <c r="AC818" s="72"/>
      <c r="AD818" s="72"/>
      <c r="AE818" s="9"/>
      <c r="AF818" s="9"/>
      <c r="AH818" s="9"/>
      <c r="AI818" s="9"/>
      <c r="AJ818" s="9"/>
      <c r="AK818" s="9"/>
      <c r="AL818" s="9"/>
      <c r="AM818" s="9"/>
      <c r="AN818" s="9"/>
      <c r="AO818" s="9"/>
      <c r="AP818" s="9"/>
      <c r="AQ818" s="9"/>
      <c r="AR818" s="9"/>
      <c r="AS818" s="9"/>
      <c r="AT818" s="9"/>
      <c r="AU818" s="9"/>
      <c r="AV818" s="9"/>
      <c r="AW818" s="9"/>
      <c r="AX818" s="9"/>
      <c r="AY818" s="9"/>
    </row>
    <row r="819" spans="1:51" ht="12" customHeight="1">
      <c r="A819" s="9"/>
      <c r="B819" s="9"/>
      <c r="C819" s="9"/>
      <c r="D819" s="9"/>
      <c r="E819" s="9"/>
      <c r="F819" s="9"/>
      <c r="G819" s="70"/>
      <c r="H819" s="71"/>
      <c r="I819" s="9"/>
      <c r="J819" s="9"/>
      <c r="K819" s="9"/>
      <c r="L819" s="71"/>
      <c r="M819" s="71"/>
      <c r="N819" s="9"/>
      <c r="O819" s="9"/>
      <c r="P819" s="71"/>
      <c r="Q819" s="71"/>
      <c r="R819" s="9"/>
      <c r="S819" s="72"/>
      <c r="T819" s="72"/>
      <c r="U819" s="72"/>
      <c r="V819" s="9"/>
      <c r="W819" s="9"/>
      <c r="X819" s="9"/>
      <c r="Y819" s="72"/>
      <c r="Z819" s="72"/>
      <c r="AA819" s="9"/>
      <c r="AB819" s="72"/>
      <c r="AC819" s="72"/>
      <c r="AD819" s="72"/>
      <c r="AE819" s="9"/>
      <c r="AF819" s="9"/>
      <c r="AH819" s="9"/>
      <c r="AI819" s="9"/>
      <c r="AJ819" s="9"/>
      <c r="AK819" s="9"/>
      <c r="AL819" s="9"/>
      <c r="AM819" s="9"/>
      <c r="AN819" s="9"/>
      <c r="AO819" s="9"/>
      <c r="AP819" s="9"/>
      <c r="AQ819" s="9"/>
      <c r="AR819" s="9"/>
      <c r="AS819" s="9"/>
      <c r="AT819" s="9"/>
      <c r="AU819" s="9"/>
      <c r="AV819" s="9"/>
      <c r="AW819" s="9"/>
      <c r="AX819" s="9"/>
      <c r="AY819" s="9"/>
    </row>
    <row r="820" spans="1:51" ht="12" customHeight="1">
      <c r="A820" s="9"/>
      <c r="B820" s="9"/>
      <c r="C820" s="9"/>
      <c r="D820" s="9"/>
      <c r="E820" s="9"/>
      <c r="F820" s="9"/>
      <c r="G820" s="70"/>
      <c r="H820" s="71"/>
      <c r="I820" s="9"/>
      <c r="J820" s="9"/>
      <c r="K820" s="9"/>
      <c r="L820" s="71"/>
      <c r="M820" s="71"/>
      <c r="N820" s="9"/>
      <c r="O820" s="9"/>
      <c r="P820" s="71"/>
      <c r="Q820" s="71"/>
      <c r="R820" s="9"/>
      <c r="S820" s="72"/>
      <c r="T820" s="72"/>
      <c r="U820" s="72"/>
      <c r="V820" s="9"/>
      <c r="W820" s="9"/>
      <c r="X820" s="9"/>
      <c r="Y820" s="72"/>
      <c r="Z820" s="72"/>
      <c r="AA820" s="9"/>
      <c r="AB820" s="72"/>
      <c r="AC820" s="72"/>
      <c r="AD820" s="72"/>
      <c r="AE820" s="9"/>
      <c r="AF820" s="9"/>
      <c r="AH820" s="9"/>
      <c r="AI820" s="9"/>
      <c r="AJ820" s="9"/>
      <c r="AK820" s="9"/>
      <c r="AL820" s="9"/>
      <c r="AM820" s="9"/>
      <c r="AN820" s="9"/>
      <c r="AO820" s="9"/>
      <c r="AP820" s="9"/>
      <c r="AQ820" s="9"/>
      <c r="AR820" s="9"/>
      <c r="AS820" s="9"/>
      <c r="AT820" s="9"/>
      <c r="AU820" s="9"/>
      <c r="AV820" s="9"/>
      <c r="AW820" s="9"/>
      <c r="AX820" s="9"/>
      <c r="AY820" s="9"/>
    </row>
    <row r="821" spans="1:51" ht="12" customHeight="1">
      <c r="A821" s="9"/>
      <c r="B821" s="9"/>
      <c r="C821" s="9"/>
      <c r="D821" s="9"/>
      <c r="E821" s="9"/>
      <c r="F821" s="9"/>
      <c r="G821" s="70"/>
      <c r="H821" s="71"/>
      <c r="I821" s="9"/>
      <c r="J821" s="9"/>
      <c r="K821" s="9"/>
      <c r="L821" s="71"/>
      <c r="M821" s="71"/>
      <c r="N821" s="9"/>
      <c r="O821" s="9"/>
      <c r="P821" s="71"/>
      <c r="Q821" s="71"/>
      <c r="R821" s="9"/>
      <c r="S821" s="72"/>
      <c r="T821" s="72"/>
      <c r="U821" s="72"/>
      <c r="V821" s="9"/>
      <c r="W821" s="9"/>
      <c r="X821" s="9"/>
      <c r="Y821" s="72"/>
      <c r="Z821" s="72"/>
      <c r="AA821" s="9"/>
      <c r="AB821" s="72"/>
      <c r="AC821" s="72"/>
      <c r="AD821" s="72"/>
      <c r="AE821" s="9"/>
      <c r="AF821" s="9"/>
      <c r="AH821" s="9"/>
      <c r="AI821" s="9"/>
      <c r="AJ821" s="9"/>
      <c r="AK821" s="9"/>
      <c r="AL821" s="9"/>
      <c r="AM821" s="9"/>
      <c r="AN821" s="9"/>
      <c r="AO821" s="9"/>
      <c r="AP821" s="9"/>
      <c r="AQ821" s="9"/>
      <c r="AR821" s="9"/>
      <c r="AS821" s="9"/>
      <c r="AT821" s="9"/>
      <c r="AU821" s="9"/>
      <c r="AV821" s="9"/>
      <c r="AW821" s="9"/>
      <c r="AX821" s="9"/>
      <c r="AY821" s="9"/>
    </row>
    <row r="822" spans="1:51" ht="12" customHeight="1">
      <c r="A822" s="9"/>
      <c r="B822" s="9"/>
      <c r="C822" s="9"/>
      <c r="D822" s="9"/>
      <c r="E822" s="9"/>
      <c r="F822" s="9"/>
      <c r="G822" s="70"/>
      <c r="H822" s="71"/>
      <c r="I822" s="9"/>
      <c r="J822" s="9"/>
      <c r="K822" s="9"/>
      <c r="L822" s="71"/>
      <c r="M822" s="71"/>
      <c r="N822" s="9"/>
      <c r="O822" s="9"/>
      <c r="P822" s="71"/>
      <c r="Q822" s="71"/>
      <c r="R822" s="9"/>
      <c r="S822" s="72"/>
      <c r="T822" s="72"/>
      <c r="U822" s="72"/>
      <c r="V822" s="9"/>
      <c r="W822" s="9"/>
      <c r="X822" s="9"/>
      <c r="Y822" s="72"/>
      <c r="Z822" s="72"/>
      <c r="AA822" s="9"/>
      <c r="AB822" s="72"/>
      <c r="AC822" s="72"/>
      <c r="AD822" s="72"/>
      <c r="AE822" s="9"/>
      <c r="AF822" s="9"/>
      <c r="AH822" s="9"/>
      <c r="AI822" s="9"/>
      <c r="AJ822" s="9"/>
      <c r="AK822" s="9"/>
      <c r="AL822" s="9"/>
      <c r="AM822" s="9"/>
      <c r="AN822" s="9"/>
      <c r="AO822" s="9"/>
      <c r="AP822" s="9"/>
      <c r="AQ822" s="9"/>
      <c r="AR822" s="9"/>
      <c r="AS822" s="9"/>
      <c r="AT822" s="9"/>
      <c r="AU822" s="9"/>
      <c r="AV822" s="9"/>
      <c r="AW822" s="9"/>
      <c r="AX822" s="9"/>
      <c r="AY822" s="9"/>
    </row>
    <row r="823" spans="1:51" ht="12" customHeight="1">
      <c r="A823" s="9"/>
      <c r="B823" s="9"/>
      <c r="C823" s="9"/>
      <c r="D823" s="9"/>
      <c r="E823" s="9"/>
      <c r="F823" s="9"/>
      <c r="G823" s="70"/>
      <c r="H823" s="71"/>
      <c r="I823" s="9"/>
      <c r="J823" s="9"/>
      <c r="K823" s="9"/>
      <c r="L823" s="71"/>
      <c r="M823" s="71"/>
      <c r="N823" s="9"/>
      <c r="O823" s="9"/>
      <c r="P823" s="71"/>
      <c r="Q823" s="71"/>
      <c r="R823" s="9"/>
      <c r="S823" s="72"/>
      <c r="T823" s="72"/>
      <c r="U823" s="72"/>
      <c r="V823" s="9"/>
      <c r="W823" s="9"/>
      <c r="X823" s="9"/>
      <c r="Y823" s="72"/>
      <c r="Z823" s="72"/>
      <c r="AA823" s="9"/>
      <c r="AB823" s="72"/>
      <c r="AC823" s="72"/>
      <c r="AD823" s="72"/>
      <c r="AE823" s="9"/>
      <c r="AF823" s="9"/>
      <c r="AH823" s="9"/>
      <c r="AI823" s="9"/>
      <c r="AJ823" s="9"/>
      <c r="AK823" s="9"/>
      <c r="AL823" s="9"/>
      <c r="AM823" s="9"/>
      <c r="AN823" s="9"/>
      <c r="AO823" s="9"/>
      <c r="AP823" s="9"/>
      <c r="AQ823" s="9"/>
      <c r="AR823" s="9"/>
      <c r="AS823" s="9"/>
      <c r="AT823" s="9"/>
      <c r="AU823" s="9"/>
      <c r="AV823" s="9"/>
      <c r="AW823" s="9"/>
      <c r="AX823" s="9"/>
      <c r="AY823" s="9"/>
    </row>
    <row r="824" spans="1:51" ht="12" customHeight="1">
      <c r="A824" s="9"/>
      <c r="B824" s="9"/>
      <c r="C824" s="9"/>
      <c r="D824" s="9"/>
      <c r="E824" s="9"/>
      <c r="F824" s="9"/>
      <c r="G824" s="70"/>
      <c r="H824" s="71"/>
      <c r="I824" s="9"/>
      <c r="J824" s="9"/>
      <c r="K824" s="9"/>
      <c r="L824" s="71"/>
      <c r="M824" s="71"/>
      <c r="N824" s="9"/>
      <c r="O824" s="9"/>
      <c r="P824" s="71"/>
      <c r="Q824" s="71"/>
      <c r="R824" s="9"/>
      <c r="S824" s="72"/>
      <c r="T824" s="72"/>
      <c r="U824" s="72"/>
      <c r="V824" s="9"/>
      <c r="W824" s="9"/>
      <c r="X824" s="9"/>
      <c r="Y824" s="72"/>
      <c r="Z824" s="72"/>
      <c r="AA824" s="9"/>
      <c r="AB824" s="72"/>
      <c r="AC824" s="72"/>
      <c r="AD824" s="72"/>
      <c r="AE824" s="9"/>
      <c r="AF824" s="9"/>
      <c r="AH824" s="9"/>
      <c r="AI824" s="9"/>
      <c r="AJ824" s="9"/>
      <c r="AK824" s="9"/>
      <c r="AL824" s="9"/>
      <c r="AM824" s="9"/>
      <c r="AN824" s="9"/>
      <c r="AO824" s="9"/>
      <c r="AP824" s="9"/>
      <c r="AQ824" s="9"/>
      <c r="AR824" s="9"/>
      <c r="AS824" s="9"/>
      <c r="AT824" s="9"/>
      <c r="AU824" s="9"/>
      <c r="AV824" s="9"/>
      <c r="AW824" s="9"/>
      <c r="AX824" s="9"/>
      <c r="AY824" s="9"/>
    </row>
    <row r="825" spans="1:51" ht="12" customHeight="1">
      <c r="A825" s="9"/>
      <c r="B825" s="9"/>
      <c r="C825" s="9"/>
      <c r="D825" s="9"/>
      <c r="E825" s="9"/>
      <c r="F825" s="9"/>
      <c r="G825" s="70"/>
      <c r="H825" s="71"/>
      <c r="I825" s="9"/>
      <c r="J825" s="9"/>
      <c r="K825" s="9"/>
      <c r="L825" s="71"/>
      <c r="M825" s="71"/>
      <c r="N825" s="9"/>
      <c r="O825" s="9"/>
      <c r="P825" s="71"/>
      <c r="Q825" s="71"/>
      <c r="R825" s="9"/>
      <c r="S825" s="72"/>
      <c r="T825" s="72"/>
      <c r="U825" s="72"/>
      <c r="V825" s="9"/>
      <c r="W825" s="9"/>
      <c r="X825" s="9"/>
      <c r="Y825" s="72"/>
      <c r="Z825" s="72"/>
      <c r="AA825" s="9"/>
      <c r="AB825" s="72"/>
      <c r="AC825" s="72"/>
      <c r="AD825" s="72"/>
      <c r="AE825" s="9"/>
      <c r="AF825" s="9"/>
      <c r="AH825" s="9"/>
      <c r="AI825" s="9"/>
      <c r="AJ825" s="9"/>
      <c r="AK825" s="9"/>
      <c r="AL825" s="9"/>
      <c r="AM825" s="9"/>
      <c r="AN825" s="9"/>
      <c r="AO825" s="9"/>
      <c r="AP825" s="9"/>
      <c r="AQ825" s="9"/>
      <c r="AR825" s="9"/>
      <c r="AS825" s="9"/>
      <c r="AT825" s="9"/>
      <c r="AU825" s="9"/>
      <c r="AV825" s="9"/>
      <c r="AW825" s="9"/>
      <c r="AX825" s="9"/>
      <c r="AY825" s="9"/>
    </row>
    <row r="826" spans="1:51" ht="12" customHeight="1">
      <c r="A826" s="9"/>
      <c r="B826" s="9"/>
      <c r="C826" s="9"/>
      <c r="D826" s="9"/>
      <c r="E826" s="9"/>
      <c r="F826" s="9"/>
      <c r="G826" s="70"/>
      <c r="H826" s="71"/>
      <c r="I826" s="9"/>
      <c r="J826" s="9"/>
      <c r="K826" s="9"/>
      <c r="L826" s="71"/>
      <c r="M826" s="71"/>
      <c r="N826" s="9"/>
      <c r="O826" s="9"/>
      <c r="P826" s="71"/>
      <c r="Q826" s="71"/>
      <c r="R826" s="9"/>
      <c r="S826" s="72"/>
      <c r="T826" s="72"/>
      <c r="U826" s="72"/>
      <c r="V826" s="9"/>
      <c r="W826" s="9"/>
      <c r="X826" s="9"/>
      <c r="Y826" s="72"/>
      <c r="Z826" s="72"/>
      <c r="AA826" s="9"/>
      <c r="AB826" s="72"/>
      <c r="AC826" s="72"/>
      <c r="AD826" s="72"/>
      <c r="AE826" s="9"/>
      <c r="AF826" s="9"/>
      <c r="AH826" s="9"/>
      <c r="AI826" s="9"/>
      <c r="AJ826" s="9"/>
      <c r="AK826" s="9"/>
      <c r="AL826" s="9"/>
      <c r="AM826" s="9"/>
      <c r="AN826" s="9"/>
      <c r="AO826" s="9"/>
      <c r="AP826" s="9"/>
      <c r="AQ826" s="9"/>
      <c r="AR826" s="9"/>
      <c r="AS826" s="9"/>
      <c r="AT826" s="9"/>
      <c r="AU826" s="9"/>
      <c r="AV826" s="9"/>
      <c r="AW826" s="9"/>
      <c r="AX826" s="9"/>
      <c r="AY826" s="9"/>
    </row>
    <row r="827" spans="1:51" ht="12" customHeight="1">
      <c r="A827" s="9"/>
      <c r="B827" s="9"/>
      <c r="C827" s="9"/>
      <c r="D827" s="9"/>
      <c r="E827" s="9"/>
      <c r="F827" s="9"/>
      <c r="G827" s="70"/>
      <c r="H827" s="71"/>
      <c r="I827" s="9"/>
      <c r="J827" s="9"/>
      <c r="K827" s="9"/>
      <c r="L827" s="71"/>
      <c r="M827" s="71"/>
      <c r="N827" s="9"/>
      <c r="O827" s="9"/>
      <c r="P827" s="71"/>
      <c r="Q827" s="71"/>
      <c r="R827" s="9"/>
      <c r="S827" s="72"/>
      <c r="T827" s="72"/>
      <c r="U827" s="72"/>
      <c r="V827" s="9"/>
      <c r="W827" s="9"/>
      <c r="X827" s="9"/>
      <c r="Y827" s="72"/>
      <c r="Z827" s="72"/>
      <c r="AA827" s="9"/>
      <c r="AB827" s="72"/>
      <c r="AC827" s="72"/>
      <c r="AD827" s="72"/>
      <c r="AE827" s="9"/>
      <c r="AF827" s="9"/>
      <c r="AH827" s="9"/>
      <c r="AI827" s="9"/>
      <c r="AJ827" s="9"/>
      <c r="AK827" s="9"/>
      <c r="AL827" s="9"/>
      <c r="AM827" s="9"/>
      <c r="AN827" s="9"/>
      <c r="AO827" s="9"/>
      <c r="AP827" s="9"/>
      <c r="AQ827" s="9"/>
      <c r="AR827" s="9"/>
      <c r="AS827" s="9"/>
      <c r="AT827" s="9"/>
      <c r="AU827" s="9"/>
      <c r="AV827" s="9"/>
      <c r="AW827" s="9"/>
      <c r="AX827" s="9"/>
      <c r="AY827" s="9"/>
    </row>
    <row r="828" spans="1:51" ht="12" customHeight="1">
      <c r="A828" s="9"/>
      <c r="B828" s="9"/>
      <c r="C828" s="9"/>
      <c r="D828" s="9"/>
      <c r="E828" s="9"/>
      <c r="F828" s="9"/>
      <c r="G828" s="70"/>
      <c r="H828" s="71"/>
      <c r="I828" s="9"/>
      <c r="J828" s="9"/>
      <c r="K828" s="9"/>
      <c r="L828" s="71"/>
      <c r="M828" s="71"/>
      <c r="N828" s="9"/>
      <c r="O828" s="9"/>
      <c r="P828" s="71"/>
      <c r="Q828" s="71"/>
      <c r="R828" s="9"/>
      <c r="S828" s="72"/>
      <c r="T828" s="72"/>
      <c r="U828" s="72"/>
      <c r="V828" s="9"/>
      <c r="W828" s="9"/>
      <c r="X828" s="9"/>
      <c r="Y828" s="72"/>
      <c r="Z828" s="72"/>
      <c r="AA828" s="9"/>
      <c r="AB828" s="72"/>
      <c r="AC828" s="72"/>
      <c r="AD828" s="72"/>
      <c r="AE828" s="9"/>
      <c r="AF828" s="9"/>
      <c r="AH828" s="9"/>
      <c r="AI828" s="9"/>
      <c r="AJ828" s="9"/>
      <c r="AK828" s="9"/>
      <c r="AL828" s="9"/>
      <c r="AM828" s="9"/>
      <c r="AN828" s="9"/>
      <c r="AO828" s="9"/>
      <c r="AP828" s="9"/>
      <c r="AQ828" s="9"/>
      <c r="AR828" s="9"/>
      <c r="AS828" s="9"/>
      <c r="AT828" s="9"/>
      <c r="AU828" s="9"/>
      <c r="AV828" s="9"/>
      <c r="AW828" s="9"/>
      <c r="AX828" s="9"/>
      <c r="AY828" s="9"/>
    </row>
    <row r="829" spans="1:51" ht="12" customHeight="1">
      <c r="A829" s="9"/>
      <c r="B829" s="9"/>
      <c r="C829" s="9"/>
      <c r="D829" s="9"/>
      <c r="E829" s="9"/>
      <c r="F829" s="9"/>
      <c r="G829" s="70"/>
      <c r="H829" s="71"/>
      <c r="I829" s="9"/>
      <c r="J829" s="9"/>
      <c r="K829" s="9"/>
      <c r="L829" s="71"/>
      <c r="M829" s="71"/>
      <c r="N829" s="9"/>
      <c r="O829" s="9"/>
      <c r="P829" s="71"/>
      <c r="Q829" s="71"/>
      <c r="R829" s="9"/>
      <c r="S829" s="72"/>
      <c r="T829" s="72"/>
      <c r="U829" s="72"/>
      <c r="V829" s="9"/>
      <c r="W829" s="9"/>
      <c r="X829" s="9"/>
      <c r="Y829" s="72"/>
      <c r="Z829" s="72"/>
      <c r="AA829" s="9"/>
      <c r="AB829" s="72"/>
      <c r="AC829" s="72"/>
      <c r="AD829" s="72"/>
      <c r="AE829" s="9"/>
      <c r="AF829" s="9"/>
      <c r="AH829" s="9"/>
      <c r="AI829" s="9"/>
      <c r="AJ829" s="9"/>
      <c r="AK829" s="9"/>
      <c r="AL829" s="9"/>
      <c r="AM829" s="9"/>
      <c r="AN829" s="9"/>
      <c r="AO829" s="9"/>
      <c r="AP829" s="9"/>
      <c r="AQ829" s="9"/>
      <c r="AR829" s="9"/>
      <c r="AS829" s="9"/>
      <c r="AT829" s="9"/>
      <c r="AU829" s="9"/>
      <c r="AV829" s="9"/>
      <c r="AW829" s="9"/>
      <c r="AX829" s="9"/>
      <c r="AY829" s="9"/>
    </row>
    <row r="830" spans="1:51" ht="12" customHeight="1">
      <c r="A830" s="9"/>
      <c r="B830" s="9"/>
      <c r="C830" s="9"/>
      <c r="D830" s="9"/>
      <c r="E830" s="9"/>
      <c r="F830" s="9"/>
      <c r="G830" s="70"/>
      <c r="H830" s="71"/>
      <c r="I830" s="9"/>
      <c r="J830" s="9"/>
      <c r="K830" s="9"/>
      <c r="L830" s="71"/>
      <c r="M830" s="71"/>
      <c r="N830" s="9"/>
      <c r="O830" s="9"/>
      <c r="P830" s="71"/>
      <c r="Q830" s="71"/>
      <c r="R830" s="9"/>
      <c r="S830" s="72"/>
      <c r="T830" s="72"/>
      <c r="U830" s="72"/>
      <c r="V830" s="9"/>
      <c r="W830" s="9"/>
      <c r="X830" s="9"/>
      <c r="Y830" s="72"/>
      <c r="Z830" s="72"/>
      <c r="AA830" s="9"/>
      <c r="AB830" s="72"/>
      <c r="AC830" s="72"/>
      <c r="AD830" s="72"/>
      <c r="AE830" s="9"/>
      <c r="AF830" s="9"/>
      <c r="AH830" s="9"/>
      <c r="AI830" s="9"/>
      <c r="AJ830" s="9"/>
      <c r="AK830" s="9"/>
      <c r="AL830" s="9"/>
      <c r="AM830" s="9"/>
      <c r="AN830" s="9"/>
      <c r="AO830" s="9"/>
      <c r="AP830" s="9"/>
      <c r="AQ830" s="9"/>
      <c r="AR830" s="9"/>
      <c r="AS830" s="9"/>
      <c r="AT830" s="9"/>
      <c r="AU830" s="9"/>
      <c r="AV830" s="9"/>
      <c r="AW830" s="9"/>
      <c r="AX830" s="9"/>
      <c r="AY830" s="9"/>
    </row>
    <row r="831" spans="1:51" ht="12" customHeight="1">
      <c r="A831" s="9"/>
      <c r="B831" s="9"/>
      <c r="C831" s="9"/>
      <c r="D831" s="9"/>
      <c r="E831" s="9"/>
      <c r="F831" s="9"/>
      <c r="G831" s="70"/>
      <c r="H831" s="71"/>
      <c r="I831" s="9"/>
      <c r="J831" s="9"/>
      <c r="K831" s="9"/>
      <c r="L831" s="71"/>
      <c r="M831" s="71"/>
      <c r="N831" s="9"/>
      <c r="O831" s="9"/>
      <c r="P831" s="71"/>
      <c r="Q831" s="71"/>
      <c r="R831" s="9"/>
      <c r="S831" s="72"/>
      <c r="T831" s="72"/>
      <c r="U831" s="72"/>
      <c r="V831" s="9"/>
      <c r="W831" s="9"/>
      <c r="X831" s="9"/>
      <c r="Y831" s="72"/>
      <c r="Z831" s="72"/>
      <c r="AA831" s="9"/>
      <c r="AB831" s="72"/>
      <c r="AC831" s="72"/>
      <c r="AD831" s="72"/>
      <c r="AE831" s="9"/>
      <c r="AF831" s="9"/>
      <c r="AH831" s="9"/>
      <c r="AI831" s="9"/>
      <c r="AJ831" s="9"/>
      <c r="AK831" s="9"/>
      <c r="AL831" s="9"/>
      <c r="AM831" s="9"/>
      <c r="AN831" s="9"/>
      <c r="AO831" s="9"/>
      <c r="AP831" s="9"/>
      <c r="AQ831" s="9"/>
      <c r="AR831" s="9"/>
      <c r="AS831" s="9"/>
      <c r="AT831" s="9"/>
      <c r="AU831" s="9"/>
      <c r="AV831" s="9"/>
      <c r="AW831" s="9"/>
      <c r="AX831" s="9"/>
      <c r="AY831" s="9"/>
    </row>
    <row r="832" spans="1:51" ht="12" customHeight="1">
      <c r="A832" s="9"/>
      <c r="B832" s="9"/>
      <c r="C832" s="9"/>
      <c r="D832" s="9"/>
      <c r="E832" s="9"/>
      <c r="F832" s="9"/>
      <c r="G832" s="70"/>
      <c r="H832" s="71"/>
      <c r="I832" s="9"/>
      <c r="J832" s="9"/>
      <c r="K832" s="9"/>
      <c r="L832" s="71"/>
      <c r="M832" s="71"/>
      <c r="N832" s="9"/>
      <c r="O832" s="9"/>
      <c r="P832" s="71"/>
      <c r="Q832" s="71"/>
      <c r="R832" s="9"/>
      <c r="S832" s="72"/>
      <c r="T832" s="72"/>
      <c r="U832" s="72"/>
      <c r="V832" s="9"/>
      <c r="W832" s="9"/>
      <c r="X832" s="9"/>
      <c r="Y832" s="72"/>
      <c r="Z832" s="72"/>
      <c r="AA832" s="9"/>
      <c r="AB832" s="72"/>
      <c r="AC832" s="72"/>
      <c r="AD832" s="72"/>
      <c r="AE832" s="9"/>
      <c r="AF832" s="9"/>
      <c r="AH832" s="9"/>
      <c r="AI832" s="9"/>
      <c r="AJ832" s="9"/>
      <c r="AK832" s="9"/>
      <c r="AL832" s="9"/>
      <c r="AM832" s="9"/>
      <c r="AN832" s="9"/>
      <c r="AO832" s="9"/>
      <c r="AP832" s="9"/>
      <c r="AQ832" s="9"/>
      <c r="AR832" s="9"/>
      <c r="AS832" s="9"/>
      <c r="AT832" s="9"/>
      <c r="AU832" s="9"/>
      <c r="AV832" s="9"/>
      <c r="AW832" s="9"/>
      <c r="AX832" s="9"/>
      <c r="AY832" s="9"/>
    </row>
    <row r="833" spans="1:51" ht="12" customHeight="1">
      <c r="A833" s="9"/>
      <c r="B833" s="9"/>
      <c r="C833" s="9"/>
      <c r="D833" s="9"/>
      <c r="E833" s="9"/>
      <c r="F833" s="9"/>
      <c r="G833" s="70"/>
      <c r="H833" s="71"/>
      <c r="I833" s="9"/>
      <c r="J833" s="9"/>
      <c r="K833" s="9"/>
      <c r="L833" s="71"/>
      <c r="M833" s="71"/>
      <c r="N833" s="9"/>
      <c r="O833" s="9"/>
      <c r="P833" s="71"/>
      <c r="Q833" s="71"/>
      <c r="R833" s="9"/>
      <c r="S833" s="72"/>
      <c r="T833" s="72"/>
      <c r="U833" s="72"/>
      <c r="V833" s="9"/>
      <c r="W833" s="9"/>
      <c r="X833" s="9"/>
      <c r="Y833" s="72"/>
      <c r="Z833" s="72"/>
      <c r="AA833" s="9"/>
      <c r="AB833" s="72"/>
      <c r="AC833" s="72"/>
      <c r="AD833" s="72"/>
      <c r="AE833" s="9"/>
      <c r="AF833" s="9"/>
      <c r="AH833" s="9"/>
      <c r="AI833" s="9"/>
      <c r="AJ833" s="9"/>
      <c r="AK833" s="9"/>
      <c r="AL833" s="9"/>
      <c r="AM833" s="9"/>
      <c r="AN833" s="9"/>
      <c r="AO833" s="9"/>
      <c r="AP833" s="9"/>
      <c r="AQ833" s="9"/>
      <c r="AR833" s="9"/>
      <c r="AS833" s="9"/>
      <c r="AT833" s="9"/>
      <c r="AU833" s="9"/>
      <c r="AV833" s="9"/>
      <c r="AW833" s="9"/>
      <c r="AX833" s="9"/>
      <c r="AY833" s="9"/>
    </row>
    <row r="834" spans="1:51" ht="12" customHeight="1">
      <c r="A834" s="9"/>
      <c r="B834" s="9"/>
      <c r="C834" s="9"/>
      <c r="D834" s="9"/>
      <c r="E834" s="9"/>
      <c r="F834" s="9"/>
      <c r="G834" s="70"/>
      <c r="H834" s="71"/>
      <c r="I834" s="9"/>
      <c r="J834" s="9"/>
      <c r="K834" s="9"/>
      <c r="L834" s="71"/>
      <c r="M834" s="71"/>
      <c r="N834" s="9"/>
      <c r="O834" s="9"/>
      <c r="P834" s="71"/>
      <c r="Q834" s="71"/>
      <c r="R834" s="9"/>
      <c r="S834" s="72"/>
      <c r="T834" s="72"/>
      <c r="U834" s="72"/>
      <c r="V834" s="9"/>
      <c r="W834" s="9"/>
      <c r="X834" s="9"/>
      <c r="Y834" s="72"/>
      <c r="Z834" s="72"/>
      <c r="AA834" s="9"/>
      <c r="AB834" s="72"/>
      <c r="AC834" s="72"/>
      <c r="AD834" s="72"/>
      <c r="AE834" s="9"/>
      <c r="AF834" s="9"/>
      <c r="AH834" s="9"/>
      <c r="AI834" s="9"/>
      <c r="AJ834" s="9"/>
      <c r="AK834" s="9"/>
      <c r="AL834" s="9"/>
      <c r="AM834" s="9"/>
      <c r="AN834" s="9"/>
      <c r="AO834" s="9"/>
      <c r="AP834" s="9"/>
      <c r="AQ834" s="9"/>
      <c r="AR834" s="9"/>
      <c r="AS834" s="9"/>
      <c r="AT834" s="9"/>
      <c r="AU834" s="9"/>
      <c r="AV834" s="9"/>
      <c r="AW834" s="9"/>
      <c r="AX834" s="9"/>
      <c r="AY834" s="9"/>
    </row>
    <row r="835" spans="1:51" ht="12" customHeight="1">
      <c r="A835" s="9"/>
      <c r="B835" s="9"/>
      <c r="C835" s="9"/>
      <c r="D835" s="9"/>
      <c r="E835" s="9"/>
      <c r="F835" s="9"/>
      <c r="G835" s="70"/>
      <c r="H835" s="71"/>
      <c r="I835" s="9"/>
      <c r="J835" s="9"/>
      <c r="K835" s="9"/>
      <c r="L835" s="71"/>
      <c r="M835" s="71"/>
      <c r="N835" s="9"/>
      <c r="O835" s="9"/>
      <c r="P835" s="71"/>
      <c r="Q835" s="71"/>
      <c r="R835" s="9"/>
      <c r="S835" s="72"/>
      <c r="T835" s="72"/>
      <c r="U835" s="72"/>
      <c r="V835" s="9"/>
      <c r="W835" s="9"/>
      <c r="X835" s="9"/>
      <c r="Y835" s="72"/>
      <c r="Z835" s="72"/>
      <c r="AA835" s="9"/>
      <c r="AB835" s="72"/>
      <c r="AC835" s="72"/>
      <c r="AD835" s="72"/>
      <c r="AE835" s="9"/>
      <c r="AF835" s="9"/>
      <c r="AH835" s="9"/>
      <c r="AI835" s="9"/>
      <c r="AJ835" s="9"/>
      <c r="AK835" s="9"/>
      <c r="AL835" s="9"/>
      <c r="AM835" s="9"/>
      <c r="AN835" s="9"/>
      <c r="AO835" s="9"/>
      <c r="AP835" s="9"/>
      <c r="AQ835" s="9"/>
      <c r="AR835" s="9"/>
      <c r="AS835" s="9"/>
      <c r="AT835" s="9"/>
      <c r="AU835" s="9"/>
      <c r="AV835" s="9"/>
      <c r="AW835" s="9"/>
      <c r="AX835" s="9"/>
      <c r="AY835" s="9"/>
    </row>
    <row r="836" spans="1:51" ht="12" customHeight="1">
      <c r="A836" s="9"/>
      <c r="B836" s="9"/>
      <c r="C836" s="9"/>
      <c r="D836" s="9"/>
      <c r="E836" s="9"/>
      <c r="F836" s="9"/>
      <c r="G836" s="70"/>
      <c r="H836" s="71"/>
      <c r="I836" s="9"/>
      <c r="J836" s="9"/>
      <c r="K836" s="9"/>
      <c r="L836" s="71"/>
      <c r="M836" s="71"/>
      <c r="N836" s="9"/>
      <c r="O836" s="9"/>
      <c r="P836" s="71"/>
      <c r="Q836" s="71"/>
      <c r="R836" s="9"/>
      <c r="S836" s="72"/>
      <c r="T836" s="72"/>
      <c r="U836" s="72"/>
      <c r="V836" s="9"/>
      <c r="W836" s="9"/>
      <c r="X836" s="9"/>
      <c r="Y836" s="72"/>
      <c r="Z836" s="72"/>
      <c r="AA836" s="9"/>
      <c r="AB836" s="72"/>
      <c r="AC836" s="72"/>
      <c r="AD836" s="72"/>
      <c r="AE836" s="9"/>
      <c r="AF836" s="9"/>
      <c r="AH836" s="9"/>
      <c r="AI836" s="9"/>
      <c r="AJ836" s="9"/>
      <c r="AK836" s="9"/>
      <c r="AL836" s="9"/>
      <c r="AM836" s="9"/>
      <c r="AN836" s="9"/>
      <c r="AO836" s="9"/>
      <c r="AP836" s="9"/>
      <c r="AQ836" s="9"/>
      <c r="AR836" s="9"/>
      <c r="AS836" s="9"/>
      <c r="AT836" s="9"/>
      <c r="AU836" s="9"/>
      <c r="AV836" s="9"/>
      <c r="AW836" s="9"/>
      <c r="AX836" s="9"/>
      <c r="AY836" s="9"/>
    </row>
    <row r="837" spans="1:51" ht="12" customHeight="1">
      <c r="A837" s="9"/>
      <c r="B837" s="9"/>
      <c r="C837" s="9"/>
      <c r="D837" s="9"/>
      <c r="E837" s="9"/>
      <c r="F837" s="9"/>
      <c r="G837" s="70"/>
      <c r="H837" s="71"/>
      <c r="I837" s="9"/>
      <c r="J837" s="9"/>
      <c r="K837" s="9"/>
      <c r="L837" s="71"/>
      <c r="M837" s="71"/>
      <c r="N837" s="9"/>
      <c r="O837" s="9"/>
      <c r="P837" s="71"/>
      <c r="Q837" s="71"/>
      <c r="R837" s="9"/>
      <c r="S837" s="72"/>
      <c r="T837" s="72"/>
      <c r="U837" s="72"/>
      <c r="V837" s="9"/>
      <c r="W837" s="9"/>
      <c r="X837" s="9"/>
      <c r="Y837" s="72"/>
      <c r="Z837" s="72"/>
      <c r="AA837" s="9"/>
      <c r="AB837" s="72"/>
      <c r="AC837" s="72"/>
      <c r="AD837" s="72"/>
      <c r="AE837" s="9"/>
      <c r="AF837" s="9"/>
      <c r="AH837" s="9"/>
      <c r="AI837" s="9"/>
      <c r="AJ837" s="9"/>
      <c r="AK837" s="9"/>
      <c r="AL837" s="9"/>
      <c r="AM837" s="9"/>
      <c r="AN837" s="9"/>
      <c r="AO837" s="9"/>
      <c r="AP837" s="9"/>
      <c r="AQ837" s="9"/>
      <c r="AR837" s="9"/>
      <c r="AS837" s="9"/>
      <c r="AT837" s="9"/>
      <c r="AU837" s="9"/>
      <c r="AV837" s="9"/>
      <c r="AW837" s="9"/>
      <c r="AX837" s="9"/>
      <c r="AY837" s="9"/>
    </row>
    <row r="838" spans="1:51" ht="12" customHeight="1">
      <c r="A838" s="9"/>
      <c r="B838" s="9"/>
      <c r="C838" s="9"/>
      <c r="D838" s="9"/>
      <c r="E838" s="9"/>
      <c r="F838" s="9"/>
      <c r="G838" s="70"/>
      <c r="H838" s="71"/>
      <c r="I838" s="9"/>
      <c r="J838" s="9"/>
      <c r="K838" s="9"/>
      <c r="L838" s="71"/>
      <c r="M838" s="71"/>
      <c r="N838" s="9"/>
      <c r="O838" s="9"/>
      <c r="P838" s="71"/>
      <c r="Q838" s="71"/>
      <c r="R838" s="9"/>
      <c r="S838" s="72"/>
      <c r="T838" s="72"/>
      <c r="U838" s="72"/>
      <c r="V838" s="9"/>
      <c r="W838" s="9"/>
      <c r="X838" s="9"/>
      <c r="Y838" s="72"/>
      <c r="Z838" s="72"/>
      <c r="AA838" s="9"/>
      <c r="AB838" s="72"/>
      <c r="AC838" s="72"/>
      <c r="AD838" s="72"/>
      <c r="AE838" s="9"/>
      <c r="AF838" s="9"/>
      <c r="AH838" s="9"/>
      <c r="AI838" s="9"/>
      <c r="AJ838" s="9"/>
      <c r="AK838" s="9"/>
      <c r="AL838" s="9"/>
      <c r="AM838" s="9"/>
      <c r="AN838" s="9"/>
      <c r="AO838" s="9"/>
      <c r="AP838" s="9"/>
      <c r="AQ838" s="9"/>
      <c r="AR838" s="9"/>
      <c r="AS838" s="9"/>
      <c r="AT838" s="9"/>
      <c r="AU838" s="9"/>
      <c r="AV838" s="9"/>
      <c r="AW838" s="9"/>
      <c r="AX838" s="9"/>
      <c r="AY838" s="9"/>
    </row>
    <row r="839" spans="1:51" ht="12" customHeight="1">
      <c r="A839" s="9"/>
      <c r="B839" s="9"/>
      <c r="C839" s="9"/>
      <c r="D839" s="9"/>
      <c r="E839" s="9"/>
      <c r="F839" s="9"/>
      <c r="G839" s="70"/>
      <c r="H839" s="71"/>
      <c r="I839" s="9"/>
      <c r="J839" s="9"/>
      <c r="K839" s="9"/>
      <c r="L839" s="71"/>
      <c r="M839" s="71"/>
      <c r="N839" s="9"/>
      <c r="O839" s="9"/>
      <c r="P839" s="71"/>
      <c r="Q839" s="71"/>
      <c r="R839" s="9"/>
      <c r="S839" s="72"/>
      <c r="T839" s="72"/>
      <c r="U839" s="72"/>
      <c r="V839" s="9"/>
      <c r="W839" s="9"/>
      <c r="X839" s="9"/>
      <c r="Y839" s="72"/>
      <c r="Z839" s="72"/>
      <c r="AA839" s="9"/>
      <c r="AB839" s="72"/>
      <c r="AC839" s="72"/>
      <c r="AD839" s="72"/>
      <c r="AE839" s="9"/>
      <c r="AF839" s="9"/>
      <c r="AH839" s="9"/>
      <c r="AI839" s="9"/>
      <c r="AJ839" s="9"/>
      <c r="AK839" s="9"/>
      <c r="AL839" s="9"/>
      <c r="AM839" s="9"/>
      <c r="AN839" s="9"/>
      <c r="AO839" s="9"/>
      <c r="AP839" s="9"/>
      <c r="AQ839" s="9"/>
      <c r="AR839" s="9"/>
      <c r="AS839" s="9"/>
      <c r="AT839" s="9"/>
      <c r="AU839" s="9"/>
      <c r="AV839" s="9"/>
      <c r="AW839" s="9"/>
      <c r="AX839" s="9"/>
      <c r="AY839" s="9"/>
    </row>
    <row r="840" spans="1:51" ht="12" customHeight="1">
      <c r="A840" s="9"/>
      <c r="B840" s="9"/>
      <c r="C840" s="9"/>
      <c r="D840" s="9"/>
      <c r="E840" s="9"/>
      <c r="F840" s="9"/>
      <c r="G840" s="70"/>
      <c r="H840" s="71"/>
      <c r="I840" s="9"/>
      <c r="J840" s="9"/>
      <c r="K840" s="9"/>
      <c r="L840" s="71"/>
      <c r="M840" s="71"/>
      <c r="N840" s="9"/>
      <c r="O840" s="9"/>
      <c r="P840" s="71"/>
      <c r="Q840" s="71"/>
      <c r="R840" s="9"/>
      <c r="S840" s="72"/>
      <c r="T840" s="72"/>
      <c r="U840" s="72"/>
      <c r="V840" s="9"/>
      <c r="W840" s="9"/>
      <c r="X840" s="9"/>
      <c r="Y840" s="72"/>
      <c r="Z840" s="72"/>
      <c r="AA840" s="9"/>
      <c r="AB840" s="72"/>
      <c r="AC840" s="72"/>
      <c r="AD840" s="72"/>
      <c r="AE840" s="9"/>
      <c r="AF840" s="9"/>
      <c r="AH840" s="9"/>
      <c r="AI840" s="9"/>
      <c r="AJ840" s="9"/>
      <c r="AK840" s="9"/>
      <c r="AL840" s="9"/>
      <c r="AM840" s="9"/>
      <c r="AN840" s="9"/>
      <c r="AO840" s="9"/>
      <c r="AP840" s="9"/>
      <c r="AQ840" s="9"/>
      <c r="AR840" s="9"/>
      <c r="AS840" s="9"/>
      <c r="AT840" s="9"/>
      <c r="AU840" s="9"/>
      <c r="AV840" s="9"/>
      <c r="AW840" s="9"/>
      <c r="AX840" s="9"/>
      <c r="AY840" s="9"/>
    </row>
    <row r="841" spans="1:51" ht="12" customHeight="1">
      <c r="A841" s="9"/>
      <c r="B841" s="9"/>
      <c r="C841" s="9"/>
      <c r="D841" s="9"/>
      <c r="E841" s="9"/>
      <c r="F841" s="9"/>
      <c r="G841" s="70"/>
      <c r="H841" s="71"/>
      <c r="I841" s="9"/>
      <c r="J841" s="9"/>
      <c r="K841" s="9"/>
      <c r="L841" s="71"/>
      <c r="M841" s="71"/>
      <c r="N841" s="9"/>
      <c r="O841" s="9"/>
      <c r="P841" s="71"/>
      <c r="Q841" s="71"/>
      <c r="R841" s="9"/>
      <c r="S841" s="72"/>
      <c r="T841" s="72"/>
      <c r="U841" s="72"/>
      <c r="V841" s="9"/>
      <c r="W841" s="9"/>
      <c r="X841" s="9"/>
      <c r="Y841" s="72"/>
      <c r="Z841" s="72"/>
      <c r="AA841" s="9"/>
      <c r="AB841" s="72"/>
      <c r="AC841" s="72"/>
      <c r="AD841" s="72"/>
      <c r="AE841" s="9"/>
      <c r="AF841" s="9"/>
      <c r="AH841" s="9"/>
      <c r="AI841" s="9"/>
      <c r="AJ841" s="9"/>
      <c r="AK841" s="9"/>
      <c r="AL841" s="9"/>
      <c r="AM841" s="9"/>
      <c r="AN841" s="9"/>
      <c r="AO841" s="9"/>
      <c r="AP841" s="9"/>
      <c r="AQ841" s="9"/>
      <c r="AR841" s="9"/>
      <c r="AS841" s="9"/>
      <c r="AT841" s="9"/>
      <c r="AU841" s="9"/>
      <c r="AV841" s="9"/>
      <c r="AW841" s="9"/>
      <c r="AX841" s="9"/>
      <c r="AY841" s="9"/>
    </row>
    <row r="842" spans="1:51" ht="12" customHeight="1">
      <c r="A842" s="9"/>
      <c r="B842" s="9"/>
      <c r="C842" s="9"/>
      <c r="D842" s="9"/>
      <c r="E842" s="9"/>
      <c r="F842" s="9"/>
      <c r="G842" s="70"/>
      <c r="H842" s="71"/>
      <c r="I842" s="9"/>
      <c r="J842" s="9"/>
      <c r="K842" s="9"/>
      <c r="L842" s="71"/>
      <c r="M842" s="71"/>
      <c r="N842" s="9"/>
      <c r="O842" s="9"/>
      <c r="P842" s="71"/>
      <c r="Q842" s="71"/>
      <c r="R842" s="9"/>
      <c r="S842" s="72"/>
      <c r="T842" s="72"/>
      <c r="U842" s="72"/>
      <c r="V842" s="9"/>
      <c r="W842" s="9"/>
      <c r="X842" s="9"/>
      <c r="Y842" s="72"/>
      <c r="Z842" s="72"/>
      <c r="AA842" s="9"/>
      <c r="AB842" s="72"/>
      <c r="AC842" s="72"/>
      <c r="AD842" s="72"/>
      <c r="AE842" s="9"/>
      <c r="AF842" s="9"/>
      <c r="AH842" s="9"/>
      <c r="AI842" s="9"/>
      <c r="AJ842" s="9"/>
      <c r="AK842" s="9"/>
      <c r="AL842" s="9"/>
      <c r="AM842" s="9"/>
      <c r="AN842" s="9"/>
      <c r="AO842" s="9"/>
      <c r="AP842" s="9"/>
      <c r="AQ842" s="9"/>
      <c r="AR842" s="9"/>
      <c r="AS842" s="9"/>
      <c r="AT842" s="9"/>
      <c r="AU842" s="9"/>
      <c r="AV842" s="9"/>
      <c r="AW842" s="9"/>
      <c r="AX842" s="9"/>
      <c r="AY842" s="9"/>
    </row>
    <row r="843" spans="1:51" ht="12" customHeight="1">
      <c r="A843" s="9"/>
      <c r="B843" s="9"/>
      <c r="C843" s="9"/>
      <c r="D843" s="9"/>
      <c r="E843" s="9"/>
      <c r="F843" s="9"/>
      <c r="G843" s="70"/>
      <c r="H843" s="71"/>
      <c r="I843" s="9"/>
      <c r="J843" s="9"/>
      <c r="K843" s="9"/>
      <c r="L843" s="71"/>
      <c r="M843" s="71"/>
      <c r="N843" s="9"/>
      <c r="O843" s="9"/>
      <c r="P843" s="71"/>
      <c r="Q843" s="71"/>
      <c r="R843" s="9"/>
      <c r="S843" s="72"/>
      <c r="T843" s="72"/>
      <c r="U843" s="72"/>
      <c r="V843" s="9"/>
      <c r="W843" s="9"/>
      <c r="X843" s="9"/>
      <c r="Y843" s="72"/>
      <c r="Z843" s="72"/>
      <c r="AA843" s="9"/>
      <c r="AB843" s="72"/>
      <c r="AC843" s="72"/>
      <c r="AD843" s="72"/>
      <c r="AE843" s="9"/>
      <c r="AF843" s="9"/>
      <c r="AH843" s="9"/>
      <c r="AI843" s="9"/>
      <c r="AJ843" s="9"/>
      <c r="AK843" s="9"/>
      <c r="AL843" s="9"/>
      <c r="AM843" s="9"/>
      <c r="AN843" s="9"/>
      <c r="AO843" s="9"/>
      <c r="AP843" s="9"/>
      <c r="AQ843" s="9"/>
      <c r="AR843" s="9"/>
      <c r="AS843" s="9"/>
      <c r="AT843" s="9"/>
      <c r="AU843" s="9"/>
      <c r="AV843" s="9"/>
      <c r="AW843" s="9"/>
      <c r="AX843" s="9"/>
      <c r="AY843" s="9"/>
    </row>
    <row r="844" spans="1:51" ht="12" customHeight="1">
      <c r="A844" s="9"/>
      <c r="B844" s="9"/>
      <c r="C844" s="9"/>
      <c r="D844" s="9"/>
      <c r="E844" s="9"/>
      <c r="F844" s="9"/>
      <c r="G844" s="70"/>
      <c r="H844" s="71"/>
      <c r="I844" s="9"/>
      <c r="J844" s="9"/>
      <c r="K844" s="9"/>
      <c r="L844" s="71"/>
      <c r="M844" s="71"/>
      <c r="N844" s="9"/>
      <c r="O844" s="9"/>
      <c r="P844" s="71"/>
      <c r="Q844" s="71"/>
      <c r="R844" s="9"/>
      <c r="S844" s="72"/>
      <c r="T844" s="72"/>
      <c r="U844" s="72"/>
      <c r="V844" s="9"/>
      <c r="W844" s="9"/>
      <c r="X844" s="9"/>
      <c r="Y844" s="72"/>
      <c r="Z844" s="72"/>
      <c r="AA844" s="9"/>
      <c r="AB844" s="72"/>
      <c r="AC844" s="72"/>
      <c r="AD844" s="72"/>
      <c r="AE844" s="9"/>
      <c r="AF844" s="9"/>
      <c r="AH844" s="9"/>
      <c r="AI844" s="9"/>
      <c r="AJ844" s="9"/>
      <c r="AK844" s="9"/>
      <c r="AL844" s="9"/>
      <c r="AM844" s="9"/>
      <c r="AN844" s="9"/>
      <c r="AO844" s="9"/>
      <c r="AP844" s="9"/>
      <c r="AQ844" s="9"/>
      <c r="AR844" s="9"/>
      <c r="AS844" s="9"/>
      <c r="AT844" s="9"/>
      <c r="AU844" s="9"/>
      <c r="AV844" s="9"/>
      <c r="AW844" s="9"/>
      <c r="AX844" s="9"/>
      <c r="AY844" s="9"/>
    </row>
    <row r="845" spans="1:51" ht="12" customHeight="1">
      <c r="A845" s="9"/>
      <c r="B845" s="9"/>
      <c r="C845" s="9"/>
      <c r="D845" s="9"/>
      <c r="E845" s="9"/>
      <c r="F845" s="9"/>
      <c r="G845" s="70"/>
      <c r="H845" s="71"/>
      <c r="I845" s="9"/>
      <c r="J845" s="9"/>
      <c r="K845" s="9"/>
      <c r="L845" s="71"/>
      <c r="M845" s="71"/>
      <c r="N845" s="9"/>
      <c r="O845" s="9"/>
      <c r="P845" s="71"/>
      <c r="Q845" s="71"/>
      <c r="R845" s="9"/>
      <c r="S845" s="72"/>
      <c r="T845" s="72"/>
      <c r="U845" s="72"/>
      <c r="V845" s="9"/>
      <c r="W845" s="9"/>
      <c r="X845" s="9"/>
      <c r="Y845" s="72"/>
      <c r="Z845" s="72"/>
      <c r="AA845" s="9"/>
      <c r="AB845" s="72"/>
      <c r="AC845" s="72"/>
      <c r="AD845" s="72"/>
      <c r="AE845" s="9"/>
      <c r="AF845" s="9"/>
      <c r="AH845" s="9"/>
      <c r="AI845" s="9"/>
      <c r="AJ845" s="9"/>
      <c r="AK845" s="9"/>
      <c r="AL845" s="9"/>
      <c r="AM845" s="9"/>
      <c r="AN845" s="9"/>
      <c r="AO845" s="9"/>
      <c r="AP845" s="9"/>
      <c r="AQ845" s="9"/>
      <c r="AR845" s="9"/>
      <c r="AS845" s="9"/>
      <c r="AT845" s="9"/>
      <c r="AU845" s="9"/>
      <c r="AV845" s="9"/>
      <c r="AW845" s="9"/>
      <c r="AX845" s="9"/>
      <c r="AY845" s="9"/>
    </row>
    <row r="846" spans="1:51" ht="12" customHeight="1">
      <c r="A846" s="9"/>
      <c r="B846" s="9"/>
      <c r="C846" s="9"/>
      <c r="D846" s="9"/>
      <c r="E846" s="9"/>
      <c r="F846" s="9"/>
      <c r="G846" s="70"/>
      <c r="H846" s="71"/>
      <c r="I846" s="9"/>
      <c r="J846" s="9"/>
      <c r="K846" s="9"/>
      <c r="L846" s="71"/>
      <c r="M846" s="71"/>
      <c r="N846" s="9"/>
      <c r="O846" s="9"/>
      <c r="P846" s="71"/>
      <c r="Q846" s="71"/>
      <c r="R846" s="9"/>
      <c r="S846" s="72"/>
      <c r="T846" s="72"/>
      <c r="U846" s="72"/>
      <c r="V846" s="9"/>
      <c r="W846" s="9"/>
      <c r="X846" s="9"/>
      <c r="Y846" s="72"/>
      <c r="Z846" s="72"/>
      <c r="AA846" s="9"/>
      <c r="AB846" s="72"/>
      <c r="AC846" s="72"/>
      <c r="AD846" s="72"/>
      <c r="AE846" s="9"/>
      <c r="AF846" s="9"/>
      <c r="AH846" s="9"/>
      <c r="AI846" s="9"/>
      <c r="AJ846" s="9"/>
      <c r="AK846" s="9"/>
      <c r="AL846" s="9"/>
      <c r="AM846" s="9"/>
      <c r="AN846" s="9"/>
      <c r="AO846" s="9"/>
      <c r="AP846" s="9"/>
      <c r="AQ846" s="9"/>
      <c r="AR846" s="9"/>
      <c r="AS846" s="9"/>
      <c r="AT846" s="9"/>
      <c r="AU846" s="9"/>
      <c r="AV846" s="9"/>
      <c r="AW846" s="9"/>
      <c r="AX846" s="9"/>
      <c r="AY846" s="9"/>
    </row>
    <row r="847" spans="1:51" ht="12" customHeight="1">
      <c r="A847" s="9"/>
      <c r="B847" s="9"/>
      <c r="C847" s="9"/>
      <c r="D847" s="9"/>
      <c r="E847" s="9"/>
      <c r="F847" s="9"/>
      <c r="G847" s="70"/>
      <c r="H847" s="71"/>
      <c r="I847" s="9"/>
      <c r="J847" s="9"/>
      <c r="K847" s="9"/>
      <c r="L847" s="71"/>
      <c r="M847" s="71"/>
      <c r="N847" s="9"/>
      <c r="O847" s="9"/>
      <c r="P847" s="71"/>
      <c r="Q847" s="71"/>
      <c r="R847" s="9"/>
      <c r="S847" s="72"/>
      <c r="T847" s="72"/>
      <c r="U847" s="72"/>
      <c r="V847" s="9"/>
      <c r="W847" s="9"/>
      <c r="X847" s="9"/>
      <c r="Y847" s="72"/>
      <c r="Z847" s="72"/>
      <c r="AA847" s="9"/>
      <c r="AB847" s="72"/>
      <c r="AC847" s="72"/>
      <c r="AD847" s="72"/>
      <c r="AE847" s="9"/>
      <c r="AF847" s="9"/>
      <c r="AH847" s="9"/>
      <c r="AI847" s="9"/>
      <c r="AJ847" s="9"/>
      <c r="AK847" s="9"/>
      <c r="AL847" s="9"/>
      <c r="AM847" s="9"/>
      <c r="AN847" s="9"/>
      <c r="AO847" s="9"/>
      <c r="AP847" s="9"/>
      <c r="AQ847" s="9"/>
      <c r="AR847" s="9"/>
      <c r="AS847" s="9"/>
      <c r="AT847" s="9"/>
      <c r="AU847" s="9"/>
      <c r="AV847" s="9"/>
      <c r="AW847" s="9"/>
      <c r="AX847" s="9"/>
      <c r="AY847" s="9"/>
    </row>
    <row r="848" spans="1:51" ht="12" customHeight="1">
      <c r="A848" s="9"/>
      <c r="B848" s="9"/>
      <c r="C848" s="9"/>
      <c r="D848" s="9"/>
      <c r="E848" s="9"/>
      <c r="F848" s="9"/>
      <c r="G848" s="70"/>
      <c r="H848" s="71"/>
      <c r="I848" s="9"/>
      <c r="J848" s="9"/>
      <c r="K848" s="9"/>
      <c r="L848" s="71"/>
      <c r="M848" s="71"/>
      <c r="N848" s="9"/>
      <c r="O848" s="9"/>
      <c r="P848" s="71"/>
      <c r="Q848" s="71"/>
      <c r="R848" s="9"/>
      <c r="S848" s="72"/>
      <c r="T848" s="72"/>
      <c r="U848" s="72"/>
      <c r="V848" s="9"/>
      <c r="W848" s="9"/>
      <c r="X848" s="9"/>
      <c r="Y848" s="72"/>
      <c r="Z848" s="72"/>
      <c r="AA848" s="9"/>
      <c r="AB848" s="72"/>
      <c r="AC848" s="72"/>
      <c r="AD848" s="72"/>
      <c r="AE848" s="9"/>
      <c r="AF848" s="9"/>
      <c r="AH848" s="9"/>
      <c r="AI848" s="9"/>
      <c r="AJ848" s="9"/>
      <c r="AK848" s="9"/>
      <c r="AL848" s="9"/>
      <c r="AM848" s="9"/>
      <c r="AN848" s="9"/>
      <c r="AO848" s="9"/>
      <c r="AP848" s="9"/>
      <c r="AQ848" s="9"/>
      <c r="AR848" s="9"/>
      <c r="AS848" s="9"/>
      <c r="AT848" s="9"/>
      <c r="AU848" s="9"/>
      <c r="AV848" s="9"/>
      <c r="AW848" s="9"/>
      <c r="AX848" s="9"/>
      <c r="AY848" s="9"/>
    </row>
    <row r="849" spans="1:51" ht="12" customHeight="1">
      <c r="A849" s="9"/>
      <c r="B849" s="9"/>
      <c r="C849" s="9"/>
      <c r="D849" s="9"/>
      <c r="E849" s="9"/>
      <c r="F849" s="9"/>
      <c r="G849" s="70"/>
      <c r="H849" s="71"/>
      <c r="I849" s="9"/>
      <c r="J849" s="9"/>
      <c r="K849" s="9"/>
      <c r="L849" s="71"/>
      <c r="M849" s="71"/>
      <c r="N849" s="9"/>
      <c r="O849" s="9"/>
      <c r="P849" s="71"/>
      <c r="Q849" s="71"/>
      <c r="R849" s="9"/>
      <c r="S849" s="72"/>
      <c r="T849" s="72"/>
      <c r="U849" s="72"/>
      <c r="V849" s="9"/>
      <c r="W849" s="9"/>
      <c r="X849" s="9"/>
      <c r="Y849" s="72"/>
      <c r="Z849" s="72"/>
      <c r="AA849" s="9"/>
      <c r="AB849" s="72"/>
      <c r="AC849" s="72"/>
      <c r="AD849" s="72"/>
      <c r="AE849" s="9"/>
      <c r="AF849" s="9"/>
      <c r="AH849" s="9"/>
      <c r="AI849" s="9"/>
      <c r="AJ849" s="9"/>
      <c r="AK849" s="9"/>
      <c r="AL849" s="9"/>
      <c r="AM849" s="9"/>
      <c r="AN849" s="9"/>
      <c r="AO849" s="9"/>
      <c r="AP849" s="9"/>
      <c r="AQ849" s="9"/>
      <c r="AR849" s="9"/>
      <c r="AS849" s="9"/>
      <c r="AT849" s="9"/>
      <c r="AU849" s="9"/>
      <c r="AV849" s="9"/>
      <c r="AW849" s="9"/>
      <c r="AX849" s="9"/>
      <c r="AY849" s="9"/>
    </row>
    <row r="850" spans="1:51" ht="12" customHeight="1">
      <c r="A850" s="9"/>
      <c r="B850" s="9"/>
      <c r="C850" s="9"/>
      <c r="D850" s="9"/>
      <c r="E850" s="9"/>
      <c r="F850" s="9"/>
      <c r="G850" s="70"/>
      <c r="H850" s="71"/>
      <c r="I850" s="9"/>
      <c r="J850" s="9"/>
      <c r="K850" s="9"/>
      <c r="L850" s="71"/>
      <c r="M850" s="71"/>
      <c r="N850" s="9"/>
      <c r="O850" s="9"/>
      <c r="P850" s="71"/>
      <c r="Q850" s="71"/>
      <c r="R850" s="9"/>
      <c r="S850" s="72"/>
      <c r="T850" s="72"/>
      <c r="U850" s="72"/>
      <c r="V850" s="9"/>
      <c r="W850" s="9"/>
      <c r="X850" s="9"/>
      <c r="Y850" s="72"/>
      <c r="Z850" s="72"/>
      <c r="AA850" s="9"/>
      <c r="AB850" s="72"/>
      <c r="AC850" s="72"/>
      <c r="AD850" s="72"/>
      <c r="AE850" s="9"/>
      <c r="AF850" s="9"/>
      <c r="AH850" s="9"/>
      <c r="AI850" s="9"/>
      <c r="AJ850" s="9"/>
      <c r="AK850" s="9"/>
      <c r="AL850" s="9"/>
      <c r="AM850" s="9"/>
      <c r="AN850" s="9"/>
      <c r="AO850" s="9"/>
      <c r="AP850" s="9"/>
      <c r="AQ850" s="9"/>
      <c r="AR850" s="9"/>
      <c r="AS850" s="9"/>
      <c r="AT850" s="9"/>
      <c r="AU850" s="9"/>
      <c r="AV850" s="9"/>
      <c r="AW850" s="9"/>
      <c r="AX850" s="9"/>
      <c r="AY850" s="9"/>
    </row>
    <row r="851" spans="1:51" ht="12" customHeight="1">
      <c r="A851" s="9"/>
      <c r="B851" s="9"/>
      <c r="C851" s="9"/>
      <c r="D851" s="9"/>
      <c r="E851" s="9"/>
      <c r="F851" s="9"/>
      <c r="G851" s="70"/>
      <c r="H851" s="71"/>
      <c r="I851" s="9"/>
      <c r="J851" s="9"/>
      <c r="K851" s="9"/>
      <c r="L851" s="71"/>
      <c r="M851" s="71"/>
      <c r="N851" s="9"/>
      <c r="O851" s="9"/>
      <c r="P851" s="71"/>
      <c r="Q851" s="71"/>
      <c r="R851" s="9"/>
      <c r="S851" s="72"/>
      <c r="T851" s="72"/>
      <c r="U851" s="72"/>
      <c r="V851" s="9"/>
      <c r="W851" s="9"/>
      <c r="X851" s="9"/>
      <c r="Y851" s="72"/>
      <c r="Z851" s="72"/>
      <c r="AA851" s="9"/>
      <c r="AB851" s="72"/>
      <c r="AC851" s="72"/>
      <c r="AD851" s="72"/>
      <c r="AE851" s="9"/>
      <c r="AF851" s="9"/>
      <c r="AH851" s="9"/>
      <c r="AI851" s="9"/>
      <c r="AJ851" s="9"/>
      <c r="AK851" s="9"/>
      <c r="AL851" s="9"/>
      <c r="AM851" s="9"/>
      <c r="AN851" s="9"/>
      <c r="AO851" s="9"/>
      <c r="AP851" s="9"/>
      <c r="AQ851" s="9"/>
      <c r="AR851" s="9"/>
      <c r="AS851" s="9"/>
      <c r="AT851" s="9"/>
      <c r="AU851" s="9"/>
      <c r="AV851" s="9"/>
      <c r="AW851" s="9"/>
      <c r="AX851" s="9"/>
      <c r="AY851" s="9"/>
    </row>
    <row r="852" spans="1:51" ht="12" customHeight="1">
      <c r="A852" s="9"/>
      <c r="B852" s="9"/>
      <c r="C852" s="9"/>
      <c r="D852" s="9"/>
      <c r="E852" s="9"/>
      <c r="F852" s="9"/>
      <c r="G852" s="70"/>
      <c r="H852" s="71"/>
      <c r="I852" s="9"/>
      <c r="J852" s="9"/>
      <c r="K852" s="9"/>
      <c r="L852" s="71"/>
      <c r="M852" s="71"/>
      <c r="N852" s="9"/>
      <c r="O852" s="9"/>
      <c r="P852" s="71"/>
      <c r="Q852" s="71"/>
      <c r="R852" s="9"/>
      <c r="S852" s="72"/>
      <c r="T852" s="72"/>
      <c r="U852" s="72"/>
      <c r="V852" s="9"/>
      <c r="W852" s="9"/>
      <c r="X852" s="9"/>
      <c r="Y852" s="72"/>
      <c r="Z852" s="72"/>
      <c r="AA852" s="9"/>
      <c r="AB852" s="72"/>
      <c r="AC852" s="72"/>
      <c r="AD852" s="72"/>
      <c r="AE852" s="9"/>
      <c r="AF852" s="9"/>
      <c r="AH852" s="9"/>
      <c r="AI852" s="9"/>
      <c r="AJ852" s="9"/>
      <c r="AK852" s="9"/>
      <c r="AL852" s="9"/>
      <c r="AM852" s="9"/>
      <c r="AN852" s="9"/>
      <c r="AO852" s="9"/>
      <c r="AP852" s="9"/>
      <c r="AQ852" s="9"/>
      <c r="AR852" s="9"/>
      <c r="AS852" s="9"/>
      <c r="AT852" s="9"/>
      <c r="AU852" s="9"/>
      <c r="AV852" s="9"/>
      <c r="AW852" s="9"/>
      <c r="AX852" s="9"/>
      <c r="AY852" s="9"/>
    </row>
    <row r="853" spans="1:51" ht="12" customHeight="1">
      <c r="A853" s="9"/>
      <c r="B853" s="9"/>
      <c r="C853" s="9"/>
      <c r="D853" s="9"/>
      <c r="E853" s="9"/>
      <c r="F853" s="9"/>
      <c r="G853" s="70"/>
      <c r="H853" s="71"/>
      <c r="I853" s="9"/>
      <c r="J853" s="9"/>
      <c r="K853" s="9"/>
      <c r="L853" s="71"/>
      <c r="M853" s="71"/>
      <c r="N853" s="9"/>
      <c r="O853" s="9"/>
      <c r="P853" s="71"/>
      <c r="Q853" s="71"/>
      <c r="R853" s="9"/>
      <c r="S853" s="72"/>
      <c r="T853" s="72"/>
      <c r="U853" s="72"/>
      <c r="V853" s="9"/>
      <c r="W853" s="9"/>
      <c r="X853" s="9"/>
      <c r="Y853" s="72"/>
      <c r="Z853" s="72"/>
      <c r="AA853" s="9"/>
      <c r="AB853" s="72"/>
      <c r="AC853" s="72"/>
      <c r="AD853" s="72"/>
      <c r="AE853" s="9"/>
      <c r="AF853" s="9"/>
      <c r="AH853" s="9"/>
      <c r="AI853" s="9"/>
      <c r="AJ853" s="9"/>
      <c r="AK853" s="9"/>
      <c r="AL853" s="9"/>
      <c r="AM853" s="9"/>
      <c r="AN853" s="9"/>
      <c r="AO853" s="9"/>
      <c r="AP853" s="9"/>
      <c r="AQ853" s="9"/>
      <c r="AR853" s="9"/>
      <c r="AS853" s="9"/>
      <c r="AT853" s="9"/>
      <c r="AU853" s="9"/>
      <c r="AV853" s="9"/>
      <c r="AW853" s="9"/>
      <c r="AX853" s="9"/>
      <c r="AY853" s="9"/>
    </row>
    <row r="854" spans="1:51" ht="12" customHeight="1">
      <c r="A854" s="9"/>
      <c r="B854" s="9"/>
      <c r="C854" s="9"/>
      <c r="D854" s="9"/>
      <c r="E854" s="9"/>
      <c r="F854" s="9"/>
      <c r="G854" s="70"/>
      <c r="H854" s="71"/>
      <c r="I854" s="9"/>
      <c r="J854" s="9"/>
      <c r="K854" s="9"/>
      <c r="L854" s="71"/>
      <c r="M854" s="71"/>
      <c r="N854" s="9"/>
      <c r="O854" s="9"/>
      <c r="P854" s="71"/>
      <c r="Q854" s="71"/>
      <c r="R854" s="9"/>
      <c r="S854" s="72"/>
      <c r="T854" s="72"/>
      <c r="U854" s="72"/>
      <c r="V854" s="9"/>
      <c r="W854" s="9"/>
      <c r="X854" s="9"/>
      <c r="Y854" s="72"/>
      <c r="Z854" s="72"/>
      <c r="AA854" s="9"/>
      <c r="AB854" s="72"/>
      <c r="AC854" s="72"/>
      <c r="AD854" s="72"/>
      <c r="AE854" s="9"/>
      <c r="AF854" s="9"/>
      <c r="AH854" s="9"/>
      <c r="AI854" s="9"/>
      <c r="AJ854" s="9"/>
      <c r="AK854" s="9"/>
      <c r="AL854" s="9"/>
      <c r="AM854" s="9"/>
      <c r="AN854" s="9"/>
      <c r="AO854" s="9"/>
      <c r="AP854" s="9"/>
      <c r="AQ854" s="9"/>
      <c r="AR854" s="9"/>
      <c r="AS854" s="9"/>
      <c r="AT854" s="9"/>
      <c r="AU854" s="9"/>
      <c r="AV854" s="9"/>
      <c r="AW854" s="9"/>
      <c r="AX854" s="9"/>
      <c r="AY854" s="9"/>
    </row>
    <row r="855" spans="1:51" ht="12" customHeight="1">
      <c r="A855" s="9"/>
      <c r="B855" s="9"/>
      <c r="C855" s="9"/>
      <c r="D855" s="9"/>
      <c r="E855" s="9"/>
      <c r="F855" s="9"/>
      <c r="G855" s="70"/>
      <c r="H855" s="71"/>
      <c r="I855" s="9"/>
      <c r="J855" s="9"/>
      <c r="K855" s="9"/>
      <c r="L855" s="71"/>
      <c r="M855" s="71"/>
      <c r="N855" s="9"/>
      <c r="O855" s="9"/>
      <c r="P855" s="71"/>
      <c r="Q855" s="71"/>
      <c r="R855" s="9"/>
      <c r="S855" s="72"/>
      <c r="T855" s="72"/>
      <c r="U855" s="72"/>
      <c r="V855" s="9"/>
      <c r="W855" s="9"/>
      <c r="X855" s="9"/>
      <c r="Y855" s="72"/>
      <c r="Z855" s="72"/>
      <c r="AA855" s="9"/>
      <c r="AB855" s="72"/>
      <c r="AC855" s="72"/>
      <c r="AD855" s="72"/>
      <c r="AE855" s="9"/>
      <c r="AF855" s="9"/>
      <c r="AH855" s="9"/>
      <c r="AI855" s="9"/>
      <c r="AJ855" s="9"/>
      <c r="AK855" s="9"/>
      <c r="AL855" s="9"/>
      <c r="AM855" s="9"/>
      <c r="AN855" s="9"/>
      <c r="AO855" s="9"/>
      <c r="AP855" s="9"/>
      <c r="AQ855" s="9"/>
      <c r="AR855" s="9"/>
      <c r="AS855" s="9"/>
      <c r="AT855" s="9"/>
      <c r="AU855" s="9"/>
      <c r="AV855" s="9"/>
      <c r="AW855" s="9"/>
      <c r="AX855" s="9"/>
      <c r="AY855" s="9"/>
    </row>
    <row r="856" spans="1:51" ht="12" customHeight="1">
      <c r="A856" s="9"/>
      <c r="B856" s="9"/>
      <c r="C856" s="9"/>
      <c r="D856" s="9"/>
      <c r="E856" s="9"/>
      <c r="F856" s="9"/>
      <c r="G856" s="70"/>
      <c r="H856" s="71"/>
      <c r="I856" s="9"/>
      <c r="J856" s="9"/>
      <c r="K856" s="9"/>
      <c r="L856" s="71"/>
      <c r="M856" s="71"/>
      <c r="N856" s="9"/>
      <c r="O856" s="9"/>
      <c r="P856" s="71"/>
      <c r="Q856" s="71"/>
      <c r="R856" s="9"/>
      <c r="S856" s="72"/>
      <c r="T856" s="72"/>
      <c r="U856" s="72"/>
      <c r="V856" s="9"/>
      <c r="W856" s="9"/>
      <c r="X856" s="9"/>
      <c r="Y856" s="72"/>
      <c r="Z856" s="72"/>
      <c r="AA856" s="9"/>
      <c r="AB856" s="72"/>
      <c r="AC856" s="72"/>
      <c r="AD856" s="72"/>
      <c r="AE856" s="9"/>
      <c r="AF856" s="9"/>
      <c r="AH856" s="9"/>
      <c r="AI856" s="9"/>
      <c r="AJ856" s="9"/>
      <c r="AK856" s="9"/>
      <c r="AL856" s="9"/>
      <c r="AM856" s="9"/>
      <c r="AN856" s="9"/>
      <c r="AO856" s="9"/>
      <c r="AP856" s="9"/>
      <c r="AQ856" s="9"/>
      <c r="AR856" s="9"/>
      <c r="AS856" s="9"/>
      <c r="AT856" s="9"/>
      <c r="AU856" s="9"/>
      <c r="AV856" s="9"/>
      <c r="AW856" s="9"/>
      <c r="AX856" s="9"/>
      <c r="AY856" s="9"/>
    </row>
    <row r="857" spans="1:51" ht="12" customHeight="1">
      <c r="A857" s="9"/>
      <c r="B857" s="9"/>
      <c r="C857" s="9"/>
      <c r="D857" s="9"/>
      <c r="E857" s="9"/>
      <c r="F857" s="9"/>
      <c r="G857" s="70"/>
      <c r="H857" s="71"/>
      <c r="I857" s="9"/>
      <c r="J857" s="9"/>
      <c r="K857" s="9"/>
      <c r="L857" s="71"/>
      <c r="M857" s="71"/>
      <c r="N857" s="9"/>
      <c r="O857" s="9"/>
      <c r="P857" s="71"/>
      <c r="Q857" s="71"/>
      <c r="R857" s="9"/>
      <c r="S857" s="72"/>
      <c r="T857" s="72"/>
      <c r="U857" s="72"/>
      <c r="V857" s="9"/>
      <c r="W857" s="9"/>
      <c r="X857" s="9"/>
      <c r="Y857" s="72"/>
      <c r="Z857" s="72"/>
      <c r="AA857" s="9"/>
      <c r="AB857" s="72"/>
      <c r="AC857" s="72"/>
      <c r="AD857" s="72"/>
      <c r="AE857" s="9"/>
      <c r="AF857" s="9"/>
      <c r="AH857" s="9"/>
      <c r="AI857" s="9"/>
      <c r="AJ857" s="9"/>
      <c r="AK857" s="9"/>
      <c r="AL857" s="9"/>
      <c r="AM857" s="9"/>
      <c r="AN857" s="9"/>
      <c r="AO857" s="9"/>
      <c r="AP857" s="9"/>
      <c r="AQ857" s="9"/>
      <c r="AR857" s="9"/>
      <c r="AS857" s="9"/>
      <c r="AT857" s="9"/>
      <c r="AU857" s="9"/>
      <c r="AV857" s="9"/>
      <c r="AW857" s="9"/>
      <c r="AX857" s="9"/>
      <c r="AY857" s="9"/>
    </row>
    <row r="858" spans="1:51" ht="12" customHeight="1">
      <c r="A858" s="9"/>
      <c r="B858" s="9"/>
      <c r="C858" s="9"/>
      <c r="D858" s="9"/>
      <c r="E858" s="9"/>
      <c r="F858" s="9"/>
      <c r="G858" s="70"/>
      <c r="H858" s="71"/>
      <c r="I858" s="9"/>
      <c r="J858" s="9"/>
      <c r="K858" s="9"/>
      <c r="L858" s="71"/>
      <c r="M858" s="71"/>
      <c r="N858" s="9"/>
      <c r="O858" s="9"/>
      <c r="P858" s="71"/>
      <c r="Q858" s="71"/>
      <c r="R858" s="9"/>
      <c r="S858" s="72"/>
      <c r="T858" s="72"/>
      <c r="U858" s="72"/>
      <c r="V858" s="9"/>
      <c r="W858" s="9"/>
      <c r="X858" s="9"/>
      <c r="Y858" s="72"/>
      <c r="Z858" s="72"/>
      <c r="AA858" s="9"/>
      <c r="AB858" s="72"/>
      <c r="AC858" s="72"/>
      <c r="AD858" s="72"/>
      <c r="AE858" s="9"/>
      <c r="AF858" s="9"/>
      <c r="AH858" s="9"/>
      <c r="AI858" s="9"/>
      <c r="AJ858" s="9"/>
      <c r="AK858" s="9"/>
      <c r="AL858" s="9"/>
      <c r="AM858" s="9"/>
      <c r="AN858" s="9"/>
      <c r="AO858" s="9"/>
      <c r="AP858" s="9"/>
      <c r="AQ858" s="9"/>
      <c r="AR858" s="9"/>
      <c r="AS858" s="9"/>
      <c r="AT858" s="9"/>
      <c r="AU858" s="9"/>
      <c r="AV858" s="9"/>
      <c r="AW858" s="9"/>
      <c r="AX858" s="9"/>
      <c r="AY858" s="9"/>
    </row>
    <row r="859" spans="1:51" ht="12" customHeight="1">
      <c r="A859" s="9"/>
      <c r="B859" s="9"/>
      <c r="C859" s="9"/>
      <c r="D859" s="9"/>
      <c r="E859" s="9"/>
      <c r="F859" s="9"/>
      <c r="G859" s="70"/>
      <c r="H859" s="71"/>
      <c r="I859" s="9"/>
      <c r="J859" s="9"/>
      <c r="K859" s="9"/>
      <c r="L859" s="71"/>
      <c r="M859" s="71"/>
      <c r="N859" s="9"/>
      <c r="O859" s="9"/>
      <c r="P859" s="71"/>
      <c r="Q859" s="71"/>
      <c r="R859" s="9"/>
      <c r="S859" s="72"/>
      <c r="T859" s="72"/>
      <c r="U859" s="72"/>
      <c r="V859" s="9"/>
      <c r="W859" s="9"/>
      <c r="X859" s="9"/>
      <c r="Y859" s="72"/>
      <c r="Z859" s="72"/>
      <c r="AA859" s="9"/>
      <c r="AB859" s="72"/>
      <c r="AC859" s="72"/>
      <c r="AD859" s="72"/>
      <c r="AE859" s="9"/>
      <c r="AF859" s="9"/>
      <c r="AH859" s="9"/>
      <c r="AI859" s="9"/>
      <c r="AJ859" s="9"/>
      <c r="AK859" s="9"/>
      <c r="AL859" s="9"/>
      <c r="AM859" s="9"/>
      <c r="AN859" s="9"/>
      <c r="AO859" s="9"/>
      <c r="AP859" s="9"/>
      <c r="AQ859" s="9"/>
      <c r="AR859" s="9"/>
      <c r="AS859" s="9"/>
      <c r="AT859" s="9"/>
      <c r="AU859" s="9"/>
      <c r="AV859" s="9"/>
      <c r="AW859" s="9"/>
      <c r="AX859" s="9"/>
      <c r="AY859" s="9"/>
    </row>
    <row r="860" spans="1:51" ht="12" customHeight="1">
      <c r="A860" s="9"/>
      <c r="B860" s="9"/>
      <c r="C860" s="9"/>
      <c r="D860" s="9"/>
      <c r="E860" s="9"/>
      <c r="F860" s="9"/>
      <c r="G860" s="70"/>
      <c r="H860" s="71"/>
      <c r="I860" s="9"/>
      <c r="J860" s="9"/>
      <c r="K860" s="9"/>
      <c r="L860" s="71"/>
      <c r="M860" s="71"/>
      <c r="N860" s="9"/>
      <c r="O860" s="9"/>
      <c r="P860" s="71"/>
      <c r="Q860" s="71"/>
      <c r="R860" s="9"/>
      <c r="S860" s="72"/>
      <c r="T860" s="72"/>
      <c r="U860" s="72"/>
      <c r="V860" s="9"/>
      <c r="W860" s="9"/>
      <c r="X860" s="9"/>
      <c r="Y860" s="72"/>
      <c r="Z860" s="72"/>
      <c r="AA860" s="9"/>
      <c r="AB860" s="72"/>
      <c r="AC860" s="72"/>
      <c r="AD860" s="72"/>
      <c r="AE860" s="9"/>
      <c r="AF860" s="9"/>
      <c r="AH860" s="9"/>
      <c r="AI860" s="9"/>
      <c r="AJ860" s="9"/>
      <c r="AK860" s="9"/>
      <c r="AL860" s="9"/>
      <c r="AM860" s="9"/>
      <c r="AN860" s="9"/>
      <c r="AO860" s="9"/>
      <c r="AP860" s="9"/>
      <c r="AQ860" s="9"/>
      <c r="AR860" s="9"/>
      <c r="AS860" s="9"/>
      <c r="AT860" s="9"/>
      <c r="AU860" s="9"/>
      <c r="AV860" s="9"/>
      <c r="AW860" s="9"/>
      <c r="AX860" s="9"/>
      <c r="AY860" s="9"/>
    </row>
    <row r="861" spans="1:51" ht="12" customHeight="1">
      <c r="A861" s="9"/>
      <c r="B861" s="9"/>
      <c r="C861" s="9"/>
      <c r="D861" s="9"/>
      <c r="E861" s="9"/>
      <c r="F861" s="9"/>
      <c r="G861" s="70"/>
      <c r="H861" s="71"/>
      <c r="I861" s="9"/>
      <c r="J861" s="9"/>
      <c r="K861" s="9"/>
      <c r="L861" s="71"/>
      <c r="M861" s="71"/>
      <c r="N861" s="9"/>
      <c r="O861" s="9"/>
      <c r="P861" s="71"/>
      <c r="Q861" s="71"/>
      <c r="R861" s="9"/>
      <c r="S861" s="72"/>
      <c r="T861" s="72"/>
      <c r="U861" s="72"/>
      <c r="V861" s="9"/>
      <c r="W861" s="9"/>
      <c r="X861" s="9"/>
      <c r="Y861" s="72"/>
      <c r="Z861" s="72"/>
      <c r="AA861" s="9"/>
      <c r="AB861" s="72"/>
      <c r="AC861" s="72"/>
      <c r="AD861" s="72"/>
      <c r="AE861" s="9"/>
      <c r="AF861" s="9"/>
      <c r="AH861" s="9"/>
      <c r="AI861" s="9"/>
      <c r="AJ861" s="9"/>
      <c r="AK861" s="9"/>
      <c r="AL861" s="9"/>
      <c r="AM861" s="9"/>
      <c r="AN861" s="9"/>
      <c r="AO861" s="9"/>
      <c r="AP861" s="9"/>
      <c r="AQ861" s="9"/>
      <c r="AR861" s="9"/>
      <c r="AS861" s="9"/>
      <c r="AT861" s="9"/>
      <c r="AU861" s="9"/>
      <c r="AV861" s="9"/>
      <c r="AW861" s="9"/>
      <c r="AX861" s="9"/>
      <c r="AY861" s="9"/>
    </row>
    <row r="862" spans="1:51" ht="12" customHeight="1">
      <c r="A862" s="9"/>
      <c r="B862" s="9"/>
      <c r="C862" s="9"/>
      <c r="D862" s="9"/>
      <c r="E862" s="9"/>
      <c r="F862" s="9"/>
      <c r="G862" s="70"/>
      <c r="H862" s="71"/>
      <c r="I862" s="9"/>
      <c r="J862" s="9"/>
      <c r="K862" s="9"/>
      <c r="L862" s="71"/>
      <c r="M862" s="71"/>
      <c r="N862" s="9"/>
      <c r="O862" s="9"/>
      <c r="P862" s="71"/>
      <c r="Q862" s="71"/>
      <c r="R862" s="9"/>
      <c r="S862" s="72"/>
      <c r="T862" s="72"/>
      <c r="U862" s="72"/>
      <c r="V862" s="9"/>
      <c r="W862" s="9"/>
      <c r="X862" s="9"/>
      <c r="Y862" s="72"/>
      <c r="Z862" s="72"/>
      <c r="AA862" s="9"/>
      <c r="AB862" s="72"/>
      <c r="AC862" s="72"/>
      <c r="AD862" s="72"/>
      <c r="AE862" s="9"/>
      <c r="AF862" s="9"/>
      <c r="AH862" s="9"/>
      <c r="AI862" s="9"/>
      <c r="AJ862" s="9"/>
      <c r="AK862" s="9"/>
      <c r="AL862" s="9"/>
      <c r="AM862" s="9"/>
      <c r="AN862" s="9"/>
      <c r="AO862" s="9"/>
      <c r="AP862" s="9"/>
      <c r="AQ862" s="9"/>
      <c r="AR862" s="9"/>
      <c r="AS862" s="9"/>
      <c r="AT862" s="9"/>
      <c r="AU862" s="9"/>
      <c r="AV862" s="9"/>
      <c r="AW862" s="9"/>
      <c r="AX862" s="9"/>
      <c r="AY862" s="9"/>
    </row>
    <row r="863" spans="1:51" ht="12" customHeight="1">
      <c r="A863" s="9"/>
      <c r="B863" s="9"/>
      <c r="C863" s="9"/>
      <c r="D863" s="9"/>
      <c r="E863" s="9"/>
      <c r="F863" s="9"/>
      <c r="G863" s="70"/>
      <c r="H863" s="71"/>
      <c r="I863" s="9"/>
      <c r="J863" s="9"/>
      <c r="K863" s="9"/>
      <c r="L863" s="71"/>
      <c r="M863" s="71"/>
      <c r="N863" s="9"/>
      <c r="O863" s="9"/>
      <c r="P863" s="71"/>
      <c r="Q863" s="71"/>
      <c r="R863" s="9"/>
      <c r="S863" s="72"/>
      <c r="T863" s="72"/>
      <c r="U863" s="72"/>
      <c r="V863" s="9"/>
      <c r="W863" s="9"/>
      <c r="X863" s="9"/>
      <c r="Y863" s="72"/>
      <c r="Z863" s="72"/>
      <c r="AA863" s="9"/>
      <c r="AB863" s="72"/>
      <c r="AC863" s="72"/>
      <c r="AD863" s="72"/>
      <c r="AE863" s="9"/>
      <c r="AF863" s="9"/>
      <c r="AH863" s="9"/>
      <c r="AI863" s="9"/>
      <c r="AJ863" s="9"/>
      <c r="AK863" s="9"/>
      <c r="AL863" s="9"/>
      <c r="AM863" s="9"/>
      <c r="AN863" s="9"/>
      <c r="AO863" s="9"/>
      <c r="AP863" s="9"/>
      <c r="AQ863" s="9"/>
      <c r="AR863" s="9"/>
      <c r="AS863" s="9"/>
      <c r="AT863" s="9"/>
      <c r="AU863" s="9"/>
      <c r="AV863" s="9"/>
      <c r="AW863" s="9"/>
      <c r="AX863" s="9"/>
      <c r="AY863" s="9"/>
    </row>
    <row r="864" spans="1:51" ht="12" customHeight="1">
      <c r="A864" s="9"/>
      <c r="B864" s="9"/>
      <c r="C864" s="9"/>
      <c r="D864" s="9"/>
      <c r="E864" s="9"/>
      <c r="F864" s="9"/>
      <c r="G864" s="70"/>
      <c r="H864" s="71"/>
      <c r="I864" s="9"/>
      <c r="J864" s="9"/>
      <c r="K864" s="9"/>
      <c r="L864" s="71"/>
      <c r="M864" s="71"/>
      <c r="N864" s="9"/>
      <c r="O864" s="9"/>
      <c r="P864" s="71"/>
      <c r="Q864" s="71"/>
      <c r="R864" s="9"/>
      <c r="S864" s="72"/>
      <c r="T864" s="72"/>
      <c r="U864" s="72"/>
      <c r="V864" s="9"/>
      <c r="W864" s="9"/>
      <c r="X864" s="9"/>
      <c r="Y864" s="72"/>
      <c r="Z864" s="72"/>
      <c r="AA864" s="9"/>
      <c r="AB864" s="72"/>
      <c r="AC864" s="72"/>
      <c r="AD864" s="72"/>
      <c r="AE864" s="9"/>
      <c r="AF864" s="9"/>
      <c r="AH864" s="9"/>
      <c r="AI864" s="9"/>
      <c r="AJ864" s="9"/>
      <c r="AK864" s="9"/>
      <c r="AL864" s="9"/>
      <c r="AM864" s="9"/>
      <c r="AN864" s="9"/>
      <c r="AO864" s="9"/>
      <c r="AP864" s="9"/>
      <c r="AQ864" s="9"/>
      <c r="AR864" s="9"/>
      <c r="AS864" s="9"/>
      <c r="AT864" s="9"/>
      <c r="AU864" s="9"/>
      <c r="AV864" s="9"/>
      <c r="AW864" s="9"/>
      <c r="AX864" s="9"/>
      <c r="AY864" s="9"/>
    </row>
    <row r="865" spans="1:51" ht="12" customHeight="1">
      <c r="A865" s="9"/>
      <c r="B865" s="9"/>
      <c r="C865" s="9"/>
      <c r="D865" s="9"/>
      <c r="E865" s="9"/>
      <c r="F865" s="9"/>
      <c r="G865" s="70"/>
      <c r="H865" s="71"/>
      <c r="I865" s="9"/>
      <c r="J865" s="9"/>
      <c r="K865" s="9"/>
      <c r="L865" s="71"/>
      <c r="M865" s="71"/>
      <c r="N865" s="9"/>
      <c r="O865" s="9"/>
      <c r="P865" s="71"/>
      <c r="Q865" s="71"/>
      <c r="R865" s="9"/>
      <c r="S865" s="72"/>
      <c r="T865" s="72"/>
      <c r="U865" s="72"/>
      <c r="V865" s="9"/>
      <c r="W865" s="9"/>
      <c r="X865" s="9"/>
      <c r="Y865" s="72"/>
      <c r="Z865" s="72"/>
      <c r="AA865" s="9"/>
      <c r="AB865" s="72"/>
      <c r="AC865" s="72"/>
      <c r="AD865" s="72"/>
      <c r="AE865" s="9"/>
      <c r="AF865" s="9"/>
      <c r="AH865" s="9"/>
      <c r="AI865" s="9"/>
      <c r="AJ865" s="9"/>
      <c r="AK865" s="9"/>
      <c r="AL865" s="9"/>
      <c r="AM865" s="9"/>
      <c r="AN865" s="9"/>
      <c r="AO865" s="9"/>
      <c r="AP865" s="9"/>
      <c r="AQ865" s="9"/>
      <c r="AR865" s="9"/>
      <c r="AS865" s="9"/>
      <c r="AT865" s="9"/>
      <c r="AU865" s="9"/>
      <c r="AV865" s="9"/>
      <c r="AW865" s="9"/>
      <c r="AX865" s="9"/>
      <c r="AY865" s="9"/>
    </row>
    <row r="866" spans="1:51" ht="12" customHeight="1">
      <c r="A866" s="9"/>
      <c r="B866" s="9"/>
      <c r="C866" s="9"/>
      <c r="D866" s="9"/>
      <c r="E866" s="9"/>
      <c r="F866" s="9"/>
      <c r="G866" s="70"/>
      <c r="H866" s="71"/>
      <c r="I866" s="9"/>
      <c r="J866" s="9"/>
      <c r="K866" s="9"/>
      <c r="L866" s="71"/>
      <c r="M866" s="71"/>
      <c r="N866" s="9"/>
      <c r="O866" s="9"/>
      <c r="P866" s="71"/>
      <c r="Q866" s="71"/>
      <c r="R866" s="9"/>
      <c r="S866" s="72"/>
      <c r="T866" s="72"/>
      <c r="U866" s="72"/>
      <c r="V866" s="9"/>
      <c r="W866" s="9"/>
      <c r="X866" s="9"/>
      <c r="Y866" s="72"/>
      <c r="Z866" s="72"/>
      <c r="AA866" s="9"/>
      <c r="AB866" s="72"/>
      <c r="AC866" s="72"/>
      <c r="AD866" s="72"/>
      <c r="AE866" s="9"/>
      <c r="AF866" s="9"/>
      <c r="AH866" s="9"/>
      <c r="AI866" s="9"/>
      <c r="AJ866" s="9"/>
      <c r="AK866" s="9"/>
      <c r="AL866" s="9"/>
      <c r="AM866" s="9"/>
      <c r="AN866" s="9"/>
      <c r="AO866" s="9"/>
      <c r="AP866" s="9"/>
      <c r="AQ866" s="9"/>
      <c r="AR866" s="9"/>
      <c r="AS866" s="9"/>
      <c r="AT866" s="9"/>
      <c r="AU866" s="9"/>
      <c r="AV866" s="9"/>
      <c r="AW866" s="9"/>
      <c r="AX866" s="9"/>
      <c r="AY866" s="9"/>
    </row>
    <row r="867" spans="1:51" ht="12" customHeight="1">
      <c r="A867" s="9"/>
      <c r="B867" s="9"/>
      <c r="C867" s="9"/>
      <c r="D867" s="9"/>
      <c r="E867" s="9"/>
      <c r="F867" s="9"/>
      <c r="G867" s="70"/>
      <c r="H867" s="71"/>
      <c r="I867" s="9"/>
      <c r="J867" s="9"/>
      <c r="K867" s="9"/>
      <c r="L867" s="71"/>
      <c r="M867" s="71"/>
      <c r="N867" s="9"/>
      <c r="O867" s="9"/>
      <c r="P867" s="71"/>
      <c r="Q867" s="71"/>
      <c r="R867" s="9"/>
      <c r="S867" s="72"/>
      <c r="T867" s="72"/>
      <c r="U867" s="72"/>
      <c r="V867" s="9"/>
      <c r="W867" s="9"/>
      <c r="X867" s="9"/>
      <c r="Y867" s="72"/>
      <c r="Z867" s="72"/>
      <c r="AA867" s="9"/>
      <c r="AB867" s="72"/>
      <c r="AC867" s="72"/>
      <c r="AD867" s="72"/>
      <c r="AE867" s="9"/>
      <c r="AF867" s="9"/>
      <c r="AH867" s="9"/>
      <c r="AI867" s="9"/>
      <c r="AJ867" s="9"/>
      <c r="AK867" s="9"/>
      <c r="AL867" s="9"/>
      <c r="AM867" s="9"/>
      <c r="AN867" s="9"/>
      <c r="AO867" s="9"/>
      <c r="AP867" s="9"/>
      <c r="AQ867" s="9"/>
      <c r="AR867" s="9"/>
      <c r="AS867" s="9"/>
      <c r="AT867" s="9"/>
      <c r="AU867" s="9"/>
      <c r="AV867" s="9"/>
      <c r="AW867" s="9"/>
      <c r="AX867" s="9"/>
      <c r="AY867" s="9"/>
    </row>
    <row r="868" spans="1:51" ht="12" customHeight="1">
      <c r="A868" s="9"/>
      <c r="B868" s="9"/>
      <c r="C868" s="9"/>
      <c r="D868" s="9"/>
      <c r="E868" s="9"/>
      <c r="F868" s="9"/>
      <c r="G868" s="70"/>
      <c r="H868" s="71"/>
      <c r="I868" s="9"/>
      <c r="J868" s="9"/>
      <c r="K868" s="9"/>
      <c r="L868" s="71"/>
      <c r="M868" s="71"/>
      <c r="N868" s="9"/>
      <c r="O868" s="9"/>
      <c r="P868" s="71"/>
      <c r="Q868" s="71"/>
      <c r="R868" s="9"/>
      <c r="S868" s="72"/>
      <c r="T868" s="72"/>
      <c r="U868" s="72"/>
      <c r="V868" s="9"/>
      <c r="W868" s="9"/>
      <c r="X868" s="9"/>
      <c r="Y868" s="72"/>
      <c r="Z868" s="72"/>
      <c r="AA868" s="9"/>
      <c r="AB868" s="72"/>
      <c r="AC868" s="72"/>
      <c r="AD868" s="72"/>
      <c r="AE868" s="9"/>
      <c r="AF868" s="9"/>
      <c r="AH868" s="9"/>
      <c r="AI868" s="9"/>
      <c r="AJ868" s="9"/>
      <c r="AK868" s="9"/>
      <c r="AL868" s="9"/>
      <c r="AM868" s="9"/>
      <c r="AN868" s="9"/>
      <c r="AO868" s="9"/>
      <c r="AP868" s="9"/>
      <c r="AQ868" s="9"/>
      <c r="AR868" s="9"/>
      <c r="AS868" s="9"/>
      <c r="AT868" s="9"/>
      <c r="AU868" s="9"/>
      <c r="AV868" s="9"/>
      <c r="AW868" s="9"/>
      <c r="AX868" s="9"/>
      <c r="AY868" s="9"/>
    </row>
    <row r="869" spans="1:51" ht="12" customHeight="1">
      <c r="A869" s="9"/>
      <c r="B869" s="9"/>
      <c r="C869" s="9"/>
      <c r="D869" s="9"/>
      <c r="E869" s="9"/>
      <c r="F869" s="9"/>
      <c r="G869" s="70"/>
      <c r="H869" s="71"/>
      <c r="I869" s="9"/>
      <c r="J869" s="9"/>
      <c r="K869" s="9"/>
      <c r="L869" s="71"/>
      <c r="M869" s="71"/>
      <c r="N869" s="9"/>
      <c r="O869" s="9"/>
      <c r="P869" s="71"/>
      <c r="Q869" s="71"/>
      <c r="R869" s="9"/>
      <c r="S869" s="72"/>
      <c r="T869" s="72"/>
      <c r="U869" s="72"/>
      <c r="V869" s="9"/>
      <c r="W869" s="9"/>
      <c r="X869" s="9"/>
      <c r="Y869" s="72"/>
      <c r="Z869" s="72"/>
      <c r="AA869" s="9"/>
      <c r="AB869" s="72"/>
      <c r="AC869" s="72"/>
      <c r="AD869" s="72"/>
      <c r="AE869" s="9"/>
      <c r="AF869" s="9"/>
      <c r="AH869" s="9"/>
      <c r="AI869" s="9"/>
      <c r="AJ869" s="9"/>
      <c r="AK869" s="9"/>
      <c r="AL869" s="9"/>
      <c r="AM869" s="9"/>
      <c r="AN869" s="9"/>
      <c r="AO869" s="9"/>
      <c r="AP869" s="9"/>
      <c r="AQ869" s="9"/>
      <c r="AR869" s="9"/>
      <c r="AS869" s="9"/>
      <c r="AT869" s="9"/>
      <c r="AU869" s="9"/>
      <c r="AV869" s="9"/>
      <c r="AW869" s="9"/>
      <c r="AX869" s="9"/>
      <c r="AY869" s="9"/>
    </row>
    <row r="870" spans="1:51" ht="12" customHeight="1">
      <c r="A870" s="9"/>
      <c r="B870" s="9"/>
      <c r="C870" s="9"/>
      <c r="D870" s="9"/>
      <c r="E870" s="9"/>
      <c r="F870" s="9"/>
      <c r="G870" s="70"/>
      <c r="H870" s="71"/>
      <c r="I870" s="9"/>
      <c r="J870" s="9"/>
      <c r="K870" s="9"/>
      <c r="L870" s="71"/>
      <c r="M870" s="71"/>
      <c r="N870" s="9"/>
      <c r="O870" s="9"/>
      <c r="P870" s="71"/>
      <c r="Q870" s="71"/>
      <c r="R870" s="9"/>
      <c r="S870" s="72"/>
      <c r="T870" s="72"/>
      <c r="U870" s="72"/>
      <c r="V870" s="9"/>
      <c r="W870" s="9"/>
      <c r="X870" s="9"/>
      <c r="Y870" s="72"/>
      <c r="Z870" s="72"/>
      <c r="AA870" s="9"/>
      <c r="AB870" s="72"/>
      <c r="AC870" s="72"/>
      <c r="AD870" s="72"/>
      <c r="AE870" s="9"/>
      <c r="AF870" s="9"/>
      <c r="AH870" s="9"/>
      <c r="AI870" s="9"/>
      <c r="AJ870" s="9"/>
      <c r="AK870" s="9"/>
      <c r="AL870" s="9"/>
      <c r="AM870" s="9"/>
      <c r="AN870" s="9"/>
      <c r="AO870" s="9"/>
      <c r="AP870" s="9"/>
      <c r="AQ870" s="9"/>
      <c r="AR870" s="9"/>
      <c r="AS870" s="9"/>
      <c r="AT870" s="9"/>
      <c r="AU870" s="9"/>
      <c r="AV870" s="9"/>
      <c r="AW870" s="9"/>
      <c r="AX870" s="9"/>
      <c r="AY870" s="9"/>
    </row>
    <row r="871" spans="1:51" ht="12" customHeight="1">
      <c r="A871" s="9"/>
      <c r="B871" s="9"/>
      <c r="C871" s="9"/>
      <c r="D871" s="9"/>
      <c r="E871" s="9"/>
      <c r="F871" s="9"/>
      <c r="G871" s="70"/>
      <c r="H871" s="71"/>
      <c r="I871" s="9"/>
      <c r="J871" s="9"/>
      <c r="K871" s="9"/>
      <c r="L871" s="71"/>
      <c r="M871" s="71"/>
      <c r="N871" s="9"/>
      <c r="O871" s="9"/>
      <c r="P871" s="71"/>
      <c r="Q871" s="71"/>
      <c r="R871" s="9"/>
      <c r="S871" s="72"/>
      <c r="T871" s="72"/>
      <c r="U871" s="72"/>
      <c r="V871" s="9"/>
      <c r="W871" s="9"/>
      <c r="X871" s="9"/>
      <c r="Y871" s="72"/>
      <c r="Z871" s="72"/>
      <c r="AA871" s="9"/>
      <c r="AB871" s="72"/>
      <c r="AC871" s="72"/>
      <c r="AD871" s="72"/>
      <c r="AE871" s="9"/>
      <c r="AF871" s="9"/>
      <c r="AH871" s="9"/>
      <c r="AI871" s="9"/>
      <c r="AJ871" s="9"/>
      <c r="AK871" s="9"/>
      <c r="AL871" s="9"/>
      <c r="AM871" s="9"/>
      <c r="AN871" s="9"/>
      <c r="AO871" s="9"/>
      <c r="AP871" s="9"/>
      <c r="AQ871" s="9"/>
      <c r="AR871" s="9"/>
      <c r="AS871" s="9"/>
      <c r="AT871" s="9"/>
      <c r="AU871" s="9"/>
      <c r="AV871" s="9"/>
      <c r="AW871" s="9"/>
      <c r="AX871" s="9"/>
      <c r="AY871" s="9"/>
    </row>
    <row r="872" spans="1:51" ht="12" customHeight="1">
      <c r="A872" s="9"/>
      <c r="B872" s="9"/>
      <c r="C872" s="9"/>
      <c r="D872" s="9"/>
      <c r="E872" s="9"/>
      <c r="F872" s="9"/>
      <c r="G872" s="70"/>
      <c r="H872" s="71"/>
      <c r="I872" s="9"/>
      <c r="J872" s="9"/>
      <c r="K872" s="9"/>
      <c r="L872" s="71"/>
      <c r="M872" s="71"/>
      <c r="N872" s="9"/>
      <c r="O872" s="9"/>
      <c r="P872" s="71"/>
      <c r="Q872" s="71"/>
      <c r="R872" s="9"/>
      <c r="S872" s="72"/>
      <c r="T872" s="72"/>
      <c r="U872" s="72"/>
      <c r="V872" s="9"/>
      <c r="W872" s="9"/>
      <c r="X872" s="9"/>
      <c r="Y872" s="72"/>
      <c r="Z872" s="72"/>
      <c r="AA872" s="9"/>
      <c r="AB872" s="72"/>
      <c r="AC872" s="72"/>
      <c r="AD872" s="72"/>
      <c r="AE872" s="9"/>
      <c r="AF872" s="9"/>
      <c r="AH872" s="9"/>
      <c r="AI872" s="9"/>
      <c r="AJ872" s="9"/>
      <c r="AK872" s="9"/>
      <c r="AL872" s="9"/>
      <c r="AM872" s="9"/>
      <c r="AN872" s="9"/>
      <c r="AO872" s="9"/>
      <c r="AP872" s="9"/>
      <c r="AQ872" s="9"/>
      <c r="AR872" s="9"/>
      <c r="AS872" s="9"/>
      <c r="AT872" s="9"/>
      <c r="AU872" s="9"/>
      <c r="AV872" s="9"/>
      <c r="AW872" s="9"/>
      <c r="AX872" s="9"/>
      <c r="AY872" s="9"/>
    </row>
    <row r="873" spans="1:51" ht="12" customHeight="1">
      <c r="A873" s="9"/>
      <c r="B873" s="9"/>
      <c r="C873" s="9"/>
      <c r="D873" s="9"/>
      <c r="E873" s="9"/>
      <c r="F873" s="9"/>
      <c r="G873" s="70"/>
      <c r="H873" s="71"/>
      <c r="I873" s="9"/>
      <c r="J873" s="9"/>
      <c r="K873" s="9"/>
      <c r="L873" s="71"/>
      <c r="M873" s="71"/>
      <c r="N873" s="9"/>
      <c r="O873" s="9"/>
      <c r="P873" s="71"/>
      <c r="Q873" s="71"/>
      <c r="R873" s="9"/>
      <c r="S873" s="72"/>
      <c r="T873" s="72"/>
      <c r="U873" s="72"/>
      <c r="V873" s="9"/>
      <c r="W873" s="9"/>
      <c r="X873" s="9"/>
      <c r="Y873" s="72"/>
      <c r="Z873" s="72"/>
      <c r="AA873" s="9"/>
      <c r="AB873" s="72"/>
      <c r="AC873" s="72"/>
      <c r="AD873" s="72"/>
      <c r="AE873" s="9"/>
      <c r="AF873" s="9"/>
      <c r="AH873" s="9"/>
      <c r="AI873" s="9"/>
      <c r="AJ873" s="9"/>
      <c r="AK873" s="9"/>
      <c r="AL873" s="9"/>
      <c r="AM873" s="9"/>
      <c r="AN873" s="9"/>
      <c r="AO873" s="9"/>
      <c r="AP873" s="9"/>
      <c r="AQ873" s="9"/>
      <c r="AR873" s="9"/>
      <c r="AS873" s="9"/>
      <c r="AT873" s="9"/>
      <c r="AU873" s="9"/>
      <c r="AV873" s="9"/>
      <c r="AW873" s="9"/>
      <c r="AX873" s="9"/>
      <c r="AY873" s="9"/>
    </row>
    <row r="874" spans="1:51" ht="12" customHeight="1">
      <c r="A874" s="9"/>
      <c r="B874" s="9"/>
      <c r="C874" s="9"/>
      <c r="D874" s="9"/>
      <c r="E874" s="9"/>
      <c r="F874" s="9"/>
      <c r="G874" s="70"/>
      <c r="H874" s="71"/>
      <c r="I874" s="9"/>
      <c r="J874" s="9"/>
      <c r="K874" s="9"/>
      <c r="L874" s="71"/>
      <c r="M874" s="71"/>
      <c r="N874" s="9"/>
      <c r="O874" s="9"/>
      <c r="P874" s="71"/>
      <c r="Q874" s="71"/>
      <c r="R874" s="9"/>
      <c r="S874" s="72"/>
      <c r="T874" s="72"/>
      <c r="U874" s="72"/>
      <c r="V874" s="9"/>
      <c r="W874" s="9"/>
      <c r="X874" s="9"/>
      <c r="Y874" s="72"/>
      <c r="Z874" s="72"/>
      <c r="AA874" s="9"/>
      <c r="AB874" s="72"/>
      <c r="AC874" s="72"/>
      <c r="AD874" s="72"/>
      <c r="AE874" s="9"/>
      <c r="AF874" s="9"/>
      <c r="AH874" s="9"/>
      <c r="AI874" s="9"/>
      <c r="AJ874" s="9"/>
      <c r="AK874" s="9"/>
      <c r="AL874" s="9"/>
      <c r="AM874" s="9"/>
      <c r="AN874" s="9"/>
      <c r="AO874" s="9"/>
      <c r="AP874" s="9"/>
      <c r="AQ874" s="9"/>
      <c r="AR874" s="9"/>
      <c r="AS874" s="9"/>
      <c r="AT874" s="9"/>
      <c r="AU874" s="9"/>
      <c r="AV874" s="9"/>
      <c r="AW874" s="9"/>
      <c r="AX874" s="9"/>
      <c r="AY874" s="9"/>
    </row>
    <row r="875" spans="1:51" ht="12" customHeight="1">
      <c r="A875" s="9"/>
      <c r="B875" s="9"/>
      <c r="C875" s="9"/>
      <c r="D875" s="9"/>
      <c r="E875" s="9"/>
      <c r="F875" s="9"/>
      <c r="G875" s="70"/>
      <c r="H875" s="71"/>
      <c r="I875" s="9"/>
      <c r="J875" s="9"/>
      <c r="K875" s="9"/>
      <c r="L875" s="71"/>
      <c r="M875" s="71"/>
      <c r="N875" s="9"/>
      <c r="O875" s="9"/>
      <c r="P875" s="71"/>
      <c r="Q875" s="71"/>
      <c r="R875" s="9"/>
      <c r="S875" s="72"/>
      <c r="T875" s="72"/>
      <c r="U875" s="72"/>
      <c r="V875" s="9"/>
      <c r="W875" s="9"/>
      <c r="X875" s="9"/>
      <c r="Y875" s="72"/>
      <c r="Z875" s="72"/>
      <c r="AA875" s="9"/>
      <c r="AB875" s="72"/>
      <c r="AC875" s="72"/>
      <c r="AD875" s="72"/>
      <c r="AE875" s="9"/>
      <c r="AF875" s="9"/>
      <c r="AH875" s="9"/>
      <c r="AI875" s="9"/>
      <c r="AJ875" s="9"/>
      <c r="AK875" s="9"/>
      <c r="AL875" s="9"/>
      <c r="AM875" s="9"/>
      <c r="AN875" s="9"/>
      <c r="AO875" s="9"/>
      <c r="AP875" s="9"/>
      <c r="AQ875" s="9"/>
      <c r="AR875" s="9"/>
      <c r="AS875" s="9"/>
      <c r="AT875" s="9"/>
      <c r="AU875" s="9"/>
      <c r="AV875" s="9"/>
      <c r="AW875" s="9"/>
      <c r="AX875" s="9"/>
      <c r="AY875" s="9"/>
    </row>
    <row r="876" spans="1:51" ht="12" customHeight="1">
      <c r="A876" s="9"/>
      <c r="B876" s="9"/>
      <c r="C876" s="9"/>
      <c r="D876" s="9"/>
      <c r="E876" s="9"/>
      <c r="F876" s="9"/>
      <c r="G876" s="70"/>
      <c r="H876" s="71"/>
      <c r="I876" s="9"/>
      <c r="J876" s="9"/>
      <c r="K876" s="9"/>
      <c r="L876" s="71"/>
      <c r="M876" s="71"/>
      <c r="N876" s="9"/>
      <c r="O876" s="9"/>
      <c r="P876" s="71"/>
      <c r="Q876" s="71"/>
      <c r="R876" s="9"/>
      <c r="S876" s="72"/>
      <c r="T876" s="72"/>
      <c r="U876" s="72"/>
      <c r="V876" s="9"/>
      <c r="W876" s="9"/>
      <c r="X876" s="9"/>
      <c r="Y876" s="72"/>
      <c r="Z876" s="72"/>
      <c r="AA876" s="9"/>
      <c r="AB876" s="72"/>
      <c r="AC876" s="72"/>
      <c r="AD876" s="72"/>
      <c r="AE876" s="9"/>
      <c r="AF876" s="9"/>
      <c r="AH876" s="9"/>
      <c r="AI876" s="9"/>
      <c r="AJ876" s="9"/>
      <c r="AK876" s="9"/>
      <c r="AL876" s="9"/>
      <c r="AM876" s="9"/>
      <c r="AN876" s="9"/>
      <c r="AO876" s="9"/>
      <c r="AP876" s="9"/>
      <c r="AQ876" s="9"/>
      <c r="AR876" s="9"/>
      <c r="AS876" s="9"/>
      <c r="AT876" s="9"/>
      <c r="AU876" s="9"/>
      <c r="AV876" s="9"/>
      <c r="AW876" s="9"/>
      <c r="AX876" s="9"/>
      <c r="AY876" s="9"/>
    </row>
    <row r="877" spans="1:51" ht="12" customHeight="1">
      <c r="A877" s="9"/>
      <c r="B877" s="9"/>
      <c r="C877" s="9"/>
      <c r="D877" s="9"/>
      <c r="E877" s="9"/>
      <c r="F877" s="9"/>
      <c r="G877" s="70"/>
      <c r="H877" s="71"/>
      <c r="I877" s="9"/>
      <c r="J877" s="9"/>
      <c r="K877" s="9"/>
      <c r="L877" s="71"/>
      <c r="M877" s="71"/>
      <c r="N877" s="9"/>
      <c r="O877" s="9"/>
      <c r="P877" s="71"/>
      <c r="Q877" s="71"/>
      <c r="R877" s="9"/>
      <c r="S877" s="72"/>
      <c r="T877" s="72"/>
      <c r="U877" s="72"/>
      <c r="V877" s="9"/>
      <c r="W877" s="9"/>
      <c r="X877" s="9"/>
      <c r="Y877" s="72"/>
      <c r="Z877" s="72"/>
      <c r="AA877" s="9"/>
      <c r="AB877" s="72"/>
      <c r="AC877" s="72"/>
      <c r="AD877" s="72"/>
      <c r="AE877" s="9"/>
      <c r="AF877" s="9"/>
      <c r="AH877" s="9"/>
      <c r="AI877" s="9"/>
      <c r="AJ877" s="9"/>
      <c r="AK877" s="9"/>
      <c r="AL877" s="9"/>
      <c r="AM877" s="9"/>
      <c r="AN877" s="9"/>
      <c r="AO877" s="9"/>
      <c r="AP877" s="9"/>
      <c r="AQ877" s="9"/>
      <c r="AR877" s="9"/>
      <c r="AS877" s="9"/>
      <c r="AT877" s="9"/>
      <c r="AU877" s="9"/>
      <c r="AV877" s="9"/>
      <c r="AW877" s="9"/>
      <c r="AX877" s="9"/>
      <c r="AY877" s="9"/>
    </row>
    <row r="878" spans="1:51" ht="12" customHeight="1">
      <c r="A878" s="9"/>
      <c r="B878" s="9"/>
      <c r="C878" s="9"/>
      <c r="D878" s="9"/>
      <c r="E878" s="9"/>
      <c r="F878" s="9"/>
      <c r="G878" s="70"/>
      <c r="H878" s="71"/>
      <c r="I878" s="9"/>
      <c r="J878" s="9"/>
      <c r="K878" s="9"/>
      <c r="L878" s="71"/>
      <c r="M878" s="71"/>
      <c r="N878" s="9"/>
      <c r="O878" s="9"/>
      <c r="P878" s="71"/>
      <c r="Q878" s="71"/>
      <c r="R878" s="9"/>
      <c r="S878" s="72"/>
      <c r="T878" s="72"/>
      <c r="U878" s="72"/>
      <c r="V878" s="9"/>
      <c r="W878" s="9"/>
      <c r="X878" s="9"/>
      <c r="Y878" s="72"/>
      <c r="Z878" s="72"/>
      <c r="AA878" s="9"/>
      <c r="AB878" s="72"/>
      <c r="AC878" s="72"/>
      <c r="AD878" s="72"/>
      <c r="AE878" s="9"/>
      <c r="AF878" s="9"/>
      <c r="AH878" s="9"/>
      <c r="AI878" s="9"/>
      <c r="AJ878" s="9"/>
      <c r="AK878" s="9"/>
      <c r="AL878" s="9"/>
      <c r="AM878" s="9"/>
      <c r="AN878" s="9"/>
      <c r="AO878" s="9"/>
      <c r="AP878" s="9"/>
      <c r="AQ878" s="9"/>
      <c r="AR878" s="9"/>
      <c r="AS878" s="9"/>
      <c r="AT878" s="9"/>
      <c r="AU878" s="9"/>
      <c r="AV878" s="9"/>
      <c r="AW878" s="9"/>
      <c r="AX878" s="9"/>
      <c r="AY878" s="9"/>
    </row>
    <row r="879" spans="1:51" ht="12" customHeight="1">
      <c r="A879" s="9"/>
      <c r="B879" s="9"/>
      <c r="C879" s="9"/>
      <c r="D879" s="9"/>
      <c r="E879" s="9"/>
      <c r="F879" s="9"/>
      <c r="G879" s="70"/>
      <c r="H879" s="71"/>
      <c r="I879" s="9"/>
      <c r="J879" s="9"/>
      <c r="K879" s="9"/>
      <c r="L879" s="71"/>
      <c r="M879" s="71"/>
      <c r="N879" s="9"/>
      <c r="O879" s="9"/>
      <c r="P879" s="71"/>
      <c r="Q879" s="71"/>
      <c r="R879" s="9"/>
      <c r="S879" s="72"/>
      <c r="T879" s="72"/>
      <c r="U879" s="72"/>
      <c r="V879" s="9"/>
      <c r="W879" s="9"/>
      <c r="X879" s="9"/>
      <c r="Y879" s="72"/>
      <c r="Z879" s="72"/>
      <c r="AA879" s="9"/>
      <c r="AB879" s="72"/>
      <c r="AC879" s="72"/>
      <c r="AD879" s="72"/>
      <c r="AE879" s="9"/>
      <c r="AF879" s="9"/>
      <c r="AH879" s="9"/>
      <c r="AI879" s="9"/>
      <c r="AJ879" s="9"/>
      <c r="AK879" s="9"/>
      <c r="AL879" s="9"/>
      <c r="AM879" s="9"/>
      <c r="AN879" s="9"/>
      <c r="AO879" s="9"/>
      <c r="AP879" s="9"/>
      <c r="AQ879" s="9"/>
      <c r="AR879" s="9"/>
      <c r="AS879" s="9"/>
      <c r="AT879" s="9"/>
      <c r="AU879" s="9"/>
      <c r="AV879" s="9"/>
      <c r="AW879" s="9"/>
      <c r="AX879" s="9"/>
      <c r="AY879" s="9"/>
    </row>
    <row r="880" spans="1:51" ht="12" customHeight="1">
      <c r="A880" s="9"/>
      <c r="B880" s="9"/>
      <c r="C880" s="9"/>
      <c r="D880" s="9"/>
      <c r="E880" s="9"/>
      <c r="F880" s="9"/>
      <c r="G880" s="70"/>
      <c r="H880" s="71"/>
      <c r="I880" s="9"/>
      <c r="J880" s="9"/>
      <c r="K880" s="9"/>
      <c r="L880" s="71"/>
      <c r="M880" s="71"/>
      <c r="N880" s="9"/>
      <c r="O880" s="9"/>
      <c r="P880" s="71"/>
      <c r="Q880" s="71"/>
      <c r="R880" s="9"/>
      <c r="S880" s="72"/>
      <c r="T880" s="72"/>
      <c r="U880" s="72"/>
      <c r="V880" s="9"/>
      <c r="W880" s="9"/>
      <c r="X880" s="9"/>
      <c r="Y880" s="72"/>
      <c r="Z880" s="72"/>
      <c r="AA880" s="9"/>
      <c r="AB880" s="72"/>
      <c r="AC880" s="72"/>
      <c r="AD880" s="72"/>
      <c r="AE880" s="9"/>
      <c r="AF880" s="9"/>
      <c r="AH880" s="9"/>
      <c r="AI880" s="9"/>
      <c r="AJ880" s="9"/>
      <c r="AK880" s="9"/>
      <c r="AL880" s="9"/>
      <c r="AM880" s="9"/>
      <c r="AN880" s="9"/>
      <c r="AO880" s="9"/>
      <c r="AP880" s="9"/>
      <c r="AQ880" s="9"/>
      <c r="AR880" s="9"/>
      <c r="AS880" s="9"/>
      <c r="AT880" s="9"/>
      <c r="AU880" s="9"/>
      <c r="AV880" s="9"/>
      <c r="AW880" s="9"/>
      <c r="AX880" s="9"/>
      <c r="AY880" s="9"/>
    </row>
    <row r="881" spans="1:51" ht="12" customHeight="1">
      <c r="A881" s="9"/>
      <c r="B881" s="9"/>
      <c r="C881" s="9"/>
      <c r="D881" s="9"/>
      <c r="E881" s="9"/>
      <c r="F881" s="9"/>
      <c r="G881" s="70"/>
      <c r="H881" s="71"/>
      <c r="I881" s="9"/>
      <c r="J881" s="9"/>
      <c r="K881" s="9"/>
      <c r="L881" s="71"/>
      <c r="M881" s="71"/>
      <c r="N881" s="9"/>
      <c r="O881" s="9"/>
      <c r="P881" s="71"/>
      <c r="Q881" s="71"/>
      <c r="R881" s="9"/>
      <c r="S881" s="72"/>
      <c r="T881" s="72"/>
      <c r="U881" s="72"/>
      <c r="V881" s="9"/>
      <c r="W881" s="9"/>
      <c r="X881" s="9"/>
      <c r="Y881" s="72"/>
      <c r="Z881" s="72"/>
      <c r="AA881" s="9"/>
      <c r="AB881" s="72"/>
      <c r="AC881" s="72"/>
      <c r="AD881" s="72"/>
      <c r="AE881" s="9"/>
      <c r="AF881" s="9"/>
      <c r="AH881" s="9"/>
      <c r="AI881" s="9"/>
      <c r="AJ881" s="9"/>
      <c r="AK881" s="9"/>
      <c r="AL881" s="9"/>
      <c r="AM881" s="9"/>
      <c r="AN881" s="9"/>
      <c r="AO881" s="9"/>
      <c r="AP881" s="9"/>
      <c r="AQ881" s="9"/>
      <c r="AR881" s="9"/>
      <c r="AS881" s="9"/>
      <c r="AT881" s="9"/>
      <c r="AU881" s="9"/>
      <c r="AV881" s="9"/>
      <c r="AW881" s="9"/>
      <c r="AX881" s="9"/>
      <c r="AY881" s="9"/>
    </row>
    <row r="882" spans="1:51" ht="12" customHeight="1">
      <c r="A882" s="9"/>
      <c r="B882" s="9"/>
      <c r="C882" s="9"/>
      <c r="D882" s="9"/>
      <c r="E882" s="9"/>
      <c r="F882" s="9"/>
      <c r="G882" s="70"/>
      <c r="H882" s="71"/>
      <c r="I882" s="9"/>
      <c r="J882" s="9"/>
      <c r="K882" s="9"/>
      <c r="L882" s="71"/>
      <c r="M882" s="71"/>
      <c r="N882" s="9"/>
      <c r="O882" s="9"/>
      <c r="P882" s="71"/>
      <c r="Q882" s="71"/>
      <c r="R882" s="9"/>
      <c r="S882" s="72"/>
      <c r="T882" s="72"/>
      <c r="U882" s="72"/>
      <c r="V882" s="9"/>
      <c r="W882" s="9"/>
      <c r="X882" s="9"/>
      <c r="Y882" s="72"/>
      <c r="Z882" s="72"/>
      <c r="AA882" s="9"/>
      <c r="AB882" s="72"/>
      <c r="AC882" s="72"/>
      <c r="AD882" s="72"/>
      <c r="AE882" s="9"/>
      <c r="AF882" s="9"/>
      <c r="AH882" s="9"/>
      <c r="AI882" s="9"/>
      <c r="AJ882" s="9"/>
      <c r="AK882" s="9"/>
      <c r="AL882" s="9"/>
      <c r="AM882" s="9"/>
      <c r="AN882" s="9"/>
      <c r="AO882" s="9"/>
      <c r="AP882" s="9"/>
      <c r="AQ882" s="9"/>
      <c r="AR882" s="9"/>
      <c r="AS882" s="9"/>
      <c r="AT882" s="9"/>
      <c r="AU882" s="9"/>
      <c r="AV882" s="9"/>
      <c r="AW882" s="9"/>
      <c r="AX882" s="9"/>
      <c r="AY882" s="9"/>
    </row>
    <row r="883" spans="1:51" ht="12" customHeight="1">
      <c r="A883" s="9"/>
      <c r="B883" s="9"/>
      <c r="C883" s="9"/>
      <c r="D883" s="9"/>
      <c r="E883" s="9"/>
      <c r="F883" s="9"/>
      <c r="G883" s="70"/>
      <c r="H883" s="71"/>
      <c r="I883" s="9"/>
      <c r="J883" s="9"/>
      <c r="K883" s="9"/>
      <c r="L883" s="71"/>
      <c r="M883" s="71"/>
      <c r="N883" s="9"/>
      <c r="O883" s="9"/>
      <c r="P883" s="71"/>
      <c r="Q883" s="71"/>
      <c r="R883" s="9"/>
      <c r="S883" s="72"/>
      <c r="T883" s="72"/>
      <c r="U883" s="72"/>
      <c r="V883" s="9"/>
      <c r="W883" s="9"/>
      <c r="X883" s="9"/>
      <c r="Y883" s="72"/>
      <c r="Z883" s="72"/>
      <c r="AA883" s="9"/>
      <c r="AB883" s="72"/>
      <c r="AC883" s="72"/>
      <c r="AD883" s="72"/>
      <c r="AE883" s="9"/>
      <c r="AF883" s="9"/>
      <c r="AH883" s="9"/>
      <c r="AI883" s="9"/>
      <c r="AJ883" s="9"/>
      <c r="AK883" s="9"/>
      <c r="AL883" s="9"/>
      <c r="AM883" s="9"/>
      <c r="AN883" s="9"/>
      <c r="AO883" s="9"/>
      <c r="AP883" s="9"/>
      <c r="AQ883" s="9"/>
      <c r="AR883" s="9"/>
      <c r="AS883" s="9"/>
      <c r="AT883" s="9"/>
      <c r="AU883" s="9"/>
      <c r="AV883" s="9"/>
      <c r="AW883" s="9"/>
      <c r="AX883" s="9"/>
      <c r="AY883" s="9"/>
    </row>
    <row r="884" spans="1:51" ht="12" customHeight="1">
      <c r="A884" s="9"/>
      <c r="B884" s="9"/>
      <c r="C884" s="9"/>
      <c r="D884" s="9"/>
      <c r="E884" s="9"/>
      <c r="F884" s="9"/>
      <c r="G884" s="70"/>
      <c r="H884" s="71"/>
      <c r="I884" s="9"/>
      <c r="J884" s="9"/>
      <c r="K884" s="9"/>
      <c r="L884" s="71"/>
      <c r="M884" s="71"/>
      <c r="N884" s="9"/>
      <c r="O884" s="9"/>
      <c r="P884" s="71"/>
      <c r="Q884" s="71"/>
      <c r="R884" s="9"/>
      <c r="S884" s="72"/>
      <c r="T884" s="72"/>
      <c r="U884" s="72"/>
      <c r="V884" s="9"/>
      <c r="W884" s="9"/>
      <c r="X884" s="9"/>
      <c r="Y884" s="72"/>
      <c r="Z884" s="72"/>
      <c r="AA884" s="9"/>
      <c r="AB884" s="72"/>
      <c r="AC884" s="72"/>
      <c r="AD884" s="72"/>
      <c r="AE884" s="9"/>
      <c r="AF884" s="9"/>
      <c r="AH884" s="9"/>
      <c r="AI884" s="9"/>
      <c r="AJ884" s="9"/>
      <c r="AK884" s="9"/>
      <c r="AL884" s="9"/>
      <c r="AM884" s="9"/>
      <c r="AN884" s="9"/>
      <c r="AO884" s="9"/>
      <c r="AP884" s="9"/>
      <c r="AQ884" s="9"/>
      <c r="AR884" s="9"/>
      <c r="AS884" s="9"/>
      <c r="AT884" s="9"/>
      <c r="AU884" s="9"/>
      <c r="AV884" s="9"/>
      <c r="AW884" s="9"/>
      <c r="AX884" s="9"/>
      <c r="AY884" s="9"/>
    </row>
    <row r="885" spans="1:51" ht="12" customHeight="1">
      <c r="A885" s="9"/>
      <c r="B885" s="9"/>
      <c r="C885" s="9"/>
      <c r="D885" s="9"/>
      <c r="E885" s="9"/>
      <c r="F885" s="9"/>
      <c r="G885" s="70"/>
      <c r="H885" s="71"/>
      <c r="I885" s="9"/>
      <c r="J885" s="9"/>
      <c r="K885" s="9"/>
      <c r="L885" s="71"/>
      <c r="M885" s="71"/>
      <c r="N885" s="9"/>
      <c r="O885" s="9"/>
      <c r="P885" s="71"/>
      <c r="Q885" s="71"/>
      <c r="R885" s="9"/>
      <c r="S885" s="72"/>
      <c r="T885" s="72"/>
      <c r="U885" s="72"/>
      <c r="V885" s="9"/>
      <c r="W885" s="9"/>
      <c r="X885" s="9"/>
      <c r="Y885" s="72"/>
      <c r="Z885" s="72"/>
      <c r="AA885" s="9"/>
      <c r="AB885" s="72"/>
      <c r="AC885" s="72"/>
      <c r="AD885" s="72"/>
      <c r="AE885" s="9"/>
      <c r="AF885" s="9"/>
      <c r="AH885" s="9"/>
      <c r="AI885" s="9"/>
      <c r="AJ885" s="9"/>
      <c r="AK885" s="9"/>
      <c r="AL885" s="9"/>
      <c r="AM885" s="9"/>
      <c r="AN885" s="9"/>
      <c r="AO885" s="9"/>
      <c r="AP885" s="9"/>
      <c r="AQ885" s="9"/>
      <c r="AR885" s="9"/>
      <c r="AS885" s="9"/>
      <c r="AT885" s="9"/>
      <c r="AU885" s="9"/>
      <c r="AV885" s="9"/>
      <c r="AW885" s="9"/>
      <c r="AX885" s="9"/>
      <c r="AY885" s="9"/>
    </row>
    <row r="886" spans="1:51" ht="12" customHeight="1">
      <c r="A886" s="9"/>
      <c r="B886" s="9"/>
      <c r="C886" s="9"/>
      <c r="D886" s="9"/>
      <c r="E886" s="9"/>
      <c r="F886" s="9"/>
      <c r="G886" s="70"/>
      <c r="H886" s="71"/>
      <c r="I886" s="9"/>
      <c r="J886" s="9"/>
      <c r="K886" s="9"/>
      <c r="L886" s="71"/>
      <c r="M886" s="71"/>
      <c r="N886" s="9"/>
      <c r="O886" s="9"/>
      <c r="P886" s="71"/>
      <c r="Q886" s="71"/>
      <c r="R886" s="9"/>
      <c r="S886" s="72"/>
      <c r="T886" s="72"/>
      <c r="U886" s="72"/>
      <c r="V886" s="9"/>
      <c r="W886" s="9"/>
      <c r="X886" s="9"/>
      <c r="Y886" s="72"/>
      <c r="Z886" s="72"/>
      <c r="AA886" s="9"/>
      <c r="AB886" s="72"/>
      <c r="AC886" s="72"/>
      <c r="AD886" s="72"/>
      <c r="AE886" s="9"/>
      <c r="AF886" s="9"/>
      <c r="AH886" s="9"/>
      <c r="AI886" s="9"/>
      <c r="AJ886" s="9"/>
      <c r="AK886" s="9"/>
      <c r="AL886" s="9"/>
      <c r="AM886" s="9"/>
      <c r="AN886" s="9"/>
      <c r="AO886" s="9"/>
      <c r="AP886" s="9"/>
      <c r="AQ886" s="9"/>
      <c r="AR886" s="9"/>
      <c r="AS886" s="9"/>
      <c r="AT886" s="9"/>
      <c r="AU886" s="9"/>
      <c r="AV886" s="9"/>
      <c r="AW886" s="9"/>
      <c r="AX886" s="9"/>
      <c r="AY886" s="9"/>
    </row>
    <row r="887" spans="1:51" ht="12" customHeight="1">
      <c r="A887" s="9"/>
      <c r="B887" s="9"/>
      <c r="C887" s="9"/>
      <c r="D887" s="9"/>
      <c r="E887" s="9"/>
      <c r="F887" s="9"/>
      <c r="G887" s="70"/>
      <c r="H887" s="71"/>
      <c r="I887" s="9"/>
      <c r="J887" s="9"/>
      <c r="K887" s="9"/>
      <c r="L887" s="71"/>
      <c r="M887" s="71"/>
      <c r="N887" s="9"/>
      <c r="O887" s="9"/>
      <c r="P887" s="71"/>
      <c r="Q887" s="71"/>
      <c r="R887" s="9"/>
      <c r="S887" s="72"/>
      <c r="T887" s="72"/>
      <c r="U887" s="72"/>
      <c r="V887" s="9"/>
      <c r="W887" s="9"/>
      <c r="X887" s="9"/>
      <c r="Y887" s="72"/>
      <c r="Z887" s="72"/>
      <c r="AA887" s="9"/>
      <c r="AB887" s="72"/>
      <c r="AC887" s="72"/>
      <c r="AD887" s="72"/>
      <c r="AE887" s="9"/>
      <c r="AF887" s="9"/>
      <c r="AH887" s="9"/>
      <c r="AI887" s="9"/>
      <c r="AJ887" s="9"/>
      <c r="AK887" s="9"/>
      <c r="AL887" s="9"/>
      <c r="AM887" s="9"/>
      <c r="AN887" s="9"/>
      <c r="AO887" s="9"/>
      <c r="AP887" s="9"/>
      <c r="AQ887" s="9"/>
      <c r="AR887" s="9"/>
      <c r="AS887" s="9"/>
      <c r="AT887" s="9"/>
      <c r="AU887" s="9"/>
      <c r="AV887" s="9"/>
      <c r="AW887" s="9"/>
      <c r="AX887" s="9"/>
      <c r="AY887" s="9"/>
    </row>
    <row r="888" spans="1:51" ht="12" customHeight="1">
      <c r="A888" s="9"/>
      <c r="B888" s="9"/>
      <c r="C888" s="9"/>
      <c r="D888" s="9"/>
      <c r="E888" s="9"/>
      <c r="F888" s="9"/>
      <c r="G888" s="70"/>
      <c r="H888" s="71"/>
      <c r="I888" s="9"/>
      <c r="J888" s="9"/>
      <c r="K888" s="9"/>
      <c r="L888" s="71"/>
      <c r="M888" s="71"/>
      <c r="N888" s="9"/>
      <c r="O888" s="9"/>
      <c r="P888" s="71"/>
      <c r="Q888" s="71"/>
      <c r="R888" s="9"/>
      <c r="S888" s="72"/>
      <c r="T888" s="72"/>
      <c r="U888" s="72"/>
      <c r="V888" s="9"/>
      <c r="W888" s="9"/>
      <c r="X888" s="9"/>
      <c r="Y888" s="72"/>
      <c r="Z888" s="72"/>
      <c r="AA888" s="9"/>
      <c r="AB888" s="72"/>
      <c r="AC888" s="72"/>
      <c r="AD888" s="72"/>
      <c r="AE888" s="9"/>
      <c r="AF888" s="9"/>
      <c r="AH888" s="9"/>
      <c r="AI888" s="9"/>
      <c r="AJ888" s="9"/>
      <c r="AK888" s="9"/>
      <c r="AL888" s="9"/>
      <c r="AM888" s="9"/>
      <c r="AN888" s="9"/>
      <c r="AO888" s="9"/>
      <c r="AP888" s="9"/>
      <c r="AQ888" s="9"/>
      <c r="AR888" s="9"/>
      <c r="AS888" s="9"/>
      <c r="AT888" s="9"/>
      <c r="AU888" s="9"/>
      <c r="AV888" s="9"/>
      <c r="AW888" s="9"/>
      <c r="AX888" s="9"/>
      <c r="AY888" s="9"/>
    </row>
    <row r="889" spans="1:51" ht="12" customHeight="1">
      <c r="A889" s="9"/>
      <c r="B889" s="9"/>
      <c r="C889" s="9"/>
      <c r="D889" s="9"/>
      <c r="E889" s="9"/>
      <c r="F889" s="9"/>
      <c r="G889" s="70"/>
      <c r="H889" s="71"/>
      <c r="I889" s="9"/>
      <c r="J889" s="9"/>
      <c r="K889" s="9"/>
      <c r="L889" s="71"/>
      <c r="M889" s="71"/>
      <c r="N889" s="9"/>
      <c r="O889" s="9"/>
      <c r="P889" s="71"/>
      <c r="Q889" s="71"/>
      <c r="R889" s="9"/>
      <c r="S889" s="72"/>
      <c r="T889" s="72"/>
      <c r="U889" s="72"/>
      <c r="V889" s="9"/>
      <c r="W889" s="9"/>
      <c r="X889" s="9"/>
      <c r="Y889" s="72"/>
      <c r="Z889" s="72"/>
      <c r="AA889" s="9"/>
      <c r="AB889" s="72"/>
      <c r="AC889" s="72"/>
      <c r="AD889" s="72"/>
      <c r="AE889" s="9"/>
      <c r="AF889" s="9"/>
      <c r="AH889" s="9"/>
      <c r="AI889" s="9"/>
      <c r="AJ889" s="9"/>
      <c r="AK889" s="9"/>
      <c r="AL889" s="9"/>
      <c r="AM889" s="9"/>
      <c r="AN889" s="9"/>
      <c r="AO889" s="9"/>
      <c r="AP889" s="9"/>
      <c r="AQ889" s="9"/>
      <c r="AR889" s="9"/>
      <c r="AS889" s="9"/>
      <c r="AT889" s="9"/>
      <c r="AU889" s="9"/>
      <c r="AV889" s="9"/>
      <c r="AW889" s="9"/>
      <c r="AX889" s="9"/>
      <c r="AY889" s="9"/>
    </row>
    <row r="890" spans="1:51" ht="12" customHeight="1">
      <c r="A890" s="9"/>
      <c r="B890" s="9"/>
      <c r="C890" s="9"/>
      <c r="D890" s="9"/>
      <c r="E890" s="9"/>
      <c r="F890" s="9"/>
      <c r="G890" s="70"/>
      <c r="H890" s="71"/>
      <c r="I890" s="9"/>
      <c r="J890" s="9"/>
      <c r="K890" s="9"/>
      <c r="L890" s="71"/>
      <c r="M890" s="71"/>
      <c r="N890" s="9"/>
      <c r="O890" s="9"/>
      <c r="P890" s="71"/>
      <c r="Q890" s="71"/>
      <c r="R890" s="9"/>
      <c r="S890" s="72"/>
      <c r="T890" s="72"/>
      <c r="U890" s="72"/>
      <c r="V890" s="9"/>
      <c r="W890" s="9"/>
      <c r="X890" s="9"/>
      <c r="Y890" s="72"/>
      <c r="Z890" s="72"/>
      <c r="AA890" s="9"/>
      <c r="AB890" s="72"/>
      <c r="AC890" s="72"/>
      <c r="AD890" s="72"/>
      <c r="AE890" s="9"/>
      <c r="AF890" s="9"/>
      <c r="AH890" s="9"/>
      <c r="AI890" s="9"/>
      <c r="AJ890" s="9"/>
      <c r="AK890" s="9"/>
      <c r="AL890" s="9"/>
      <c r="AM890" s="9"/>
      <c r="AN890" s="9"/>
      <c r="AO890" s="9"/>
      <c r="AP890" s="9"/>
      <c r="AQ890" s="9"/>
      <c r="AR890" s="9"/>
      <c r="AS890" s="9"/>
      <c r="AT890" s="9"/>
      <c r="AU890" s="9"/>
      <c r="AV890" s="9"/>
      <c r="AW890" s="9"/>
      <c r="AX890" s="9"/>
      <c r="AY890" s="9"/>
    </row>
    <row r="891" spans="1:51" ht="12" customHeight="1">
      <c r="A891" s="9"/>
      <c r="B891" s="9"/>
      <c r="C891" s="9"/>
      <c r="D891" s="9"/>
      <c r="E891" s="9"/>
      <c r="F891" s="9"/>
      <c r="G891" s="70"/>
      <c r="H891" s="71"/>
      <c r="I891" s="9"/>
      <c r="J891" s="9"/>
      <c r="K891" s="9"/>
      <c r="L891" s="71"/>
      <c r="M891" s="71"/>
      <c r="N891" s="9"/>
      <c r="O891" s="9"/>
      <c r="P891" s="71"/>
      <c r="Q891" s="71"/>
      <c r="R891" s="9"/>
      <c r="S891" s="72"/>
      <c r="T891" s="72"/>
      <c r="U891" s="72"/>
      <c r="V891" s="9"/>
      <c r="W891" s="9"/>
      <c r="X891" s="9"/>
      <c r="Y891" s="72"/>
      <c r="Z891" s="72"/>
      <c r="AA891" s="9"/>
      <c r="AB891" s="72"/>
      <c r="AC891" s="72"/>
      <c r="AD891" s="72"/>
      <c r="AE891" s="9"/>
      <c r="AF891" s="9"/>
      <c r="AH891" s="9"/>
      <c r="AI891" s="9"/>
      <c r="AJ891" s="9"/>
      <c r="AK891" s="9"/>
      <c r="AL891" s="9"/>
      <c r="AM891" s="9"/>
      <c r="AN891" s="9"/>
      <c r="AO891" s="9"/>
      <c r="AP891" s="9"/>
      <c r="AQ891" s="9"/>
      <c r="AR891" s="9"/>
      <c r="AS891" s="9"/>
      <c r="AT891" s="9"/>
      <c r="AU891" s="9"/>
      <c r="AV891" s="9"/>
      <c r="AW891" s="9"/>
      <c r="AX891" s="9"/>
      <c r="AY891" s="9"/>
    </row>
    <row r="892" spans="1:51" ht="12" customHeight="1">
      <c r="A892" s="9"/>
      <c r="B892" s="9"/>
      <c r="C892" s="9"/>
      <c r="D892" s="9"/>
      <c r="E892" s="9"/>
      <c r="F892" s="9"/>
      <c r="G892" s="70"/>
      <c r="H892" s="71"/>
      <c r="I892" s="9"/>
      <c r="J892" s="9"/>
      <c r="K892" s="9"/>
      <c r="L892" s="71"/>
      <c r="M892" s="71"/>
      <c r="N892" s="9"/>
      <c r="O892" s="9"/>
      <c r="P892" s="71"/>
      <c r="Q892" s="71"/>
      <c r="R892" s="9"/>
      <c r="S892" s="72"/>
      <c r="T892" s="72"/>
      <c r="U892" s="72"/>
      <c r="V892" s="9"/>
      <c r="W892" s="9"/>
      <c r="X892" s="9"/>
      <c r="Y892" s="72"/>
      <c r="Z892" s="72"/>
      <c r="AA892" s="9"/>
      <c r="AB892" s="72"/>
      <c r="AC892" s="72"/>
      <c r="AD892" s="72"/>
      <c r="AE892" s="9"/>
      <c r="AF892" s="9"/>
      <c r="AH892" s="9"/>
      <c r="AI892" s="9"/>
      <c r="AJ892" s="9"/>
      <c r="AK892" s="9"/>
      <c r="AL892" s="9"/>
      <c r="AM892" s="9"/>
      <c r="AN892" s="9"/>
      <c r="AO892" s="9"/>
      <c r="AP892" s="9"/>
      <c r="AQ892" s="9"/>
      <c r="AR892" s="9"/>
      <c r="AS892" s="9"/>
      <c r="AT892" s="9"/>
      <c r="AU892" s="9"/>
      <c r="AV892" s="9"/>
      <c r="AW892" s="9"/>
      <c r="AX892" s="9"/>
      <c r="AY892" s="9"/>
    </row>
    <row r="893" spans="1:51" ht="12" customHeight="1">
      <c r="A893" s="9"/>
      <c r="B893" s="9"/>
      <c r="C893" s="9"/>
      <c r="D893" s="9"/>
      <c r="E893" s="9"/>
      <c r="F893" s="9"/>
      <c r="G893" s="70"/>
      <c r="H893" s="71"/>
      <c r="I893" s="9"/>
      <c r="J893" s="9"/>
      <c r="K893" s="9"/>
      <c r="L893" s="71"/>
      <c r="M893" s="71"/>
      <c r="N893" s="9"/>
      <c r="O893" s="9"/>
      <c r="P893" s="71"/>
      <c r="Q893" s="71"/>
      <c r="R893" s="9"/>
      <c r="S893" s="72"/>
      <c r="T893" s="72"/>
      <c r="U893" s="72"/>
      <c r="V893" s="9"/>
      <c r="W893" s="9"/>
      <c r="X893" s="9"/>
      <c r="Y893" s="72"/>
      <c r="Z893" s="72"/>
      <c r="AA893" s="9"/>
      <c r="AB893" s="72"/>
      <c r="AC893" s="72"/>
      <c r="AD893" s="72"/>
      <c r="AE893" s="9"/>
      <c r="AF893" s="9"/>
      <c r="AH893" s="9"/>
      <c r="AI893" s="9"/>
      <c r="AJ893" s="9"/>
      <c r="AK893" s="9"/>
      <c r="AL893" s="9"/>
      <c r="AM893" s="9"/>
      <c r="AN893" s="9"/>
      <c r="AO893" s="9"/>
      <c r="AP893" s="9"/>
      <c r="AQ893" s="9"/>
      <c r="AR893" s="9"/>
      <c r="AS893" s="9"/>
      <c r="AT893" s="9"/>
      <c r="AU893" s="9"/>
      <c r="AV893" s="9"/>
      <c r="AW893" s="9"/>
      <c r="AX893" s="9"/>
      <c r="AY893" s="9"/>
    </row>
    <row r="894" spans="1:51" ht="12" customHeight="1">
      <c r="A894" s="9"/>
      <c r="B894" s="9"/>
      <c r="C894" s="9"/>
      <c r="D894" s="9"/>
      <c r="E894" s="9"/>
      <c r="F894" s="9"/>
      <c r="G894" s="70"/>
      <c r="H894" s="71"/>
      <c r="I894" s="9"/>
      <c r="J894" s="9"/>
      <c r="K894" s="9"/>
      <c r="L894" s="71"/>
      <c r="M894" s="71"/>
      <c r="N894" s="9"/>
      <c r="O894" s="9"/>
      <c r="P894" s="71"/>
      <c r="Q894" s="71"/>
      <c r="R894" s="9"/>
      <c r="S894" s="72"/>
      <c r="T894" s="72"/>
      <c r="U894" s="72"/>
      <c r="V894" s="9"/>
      <c r="W894" s="9"/>
      <c r="X894" s="9"/>
      <c r="Y894" s="72"/>
      <c r="Z894" s="72"/>
      <c r="AA894" s="9"/>
      <c r="AB894" s="72"/>
      <c r="AC894" s="72"/>
      <c r="AD894" s="72"/>
      <c r="AE894" s="9"/>
      <c r="AF894" s="9"/>
      <c r="AH894" s="9"/>
      <c r="AI894" s="9"/>
      <c r="AJ894" s="9"/>
      <c r="AK894" s="9"/>
      <c r="AL894" s="9"/>
      <c r="AM894" s="9"/>
      <c r="AN894" s="9"/>
      <c r="AO894" s="9"/>
      <c r="AP894" s="9"/>
      <c r="AQ894" s="9"/>
      <c r="AR894" s="9"/>
      <c r="AS894" s="9"/>
      <c r="AT894" s="9"/>
      <c r="AU894" s="9"/>
      <c r="AV894" s="9"/>
      <c r="AW894" s="9"/>
      <c r="AX894" s="9"/>
      <c r="AY894" s="9"/>
    </row>
    <row r="895" spans="1:51" ht="12" customHeight="1">
      <c r="A895" s="9"/>
      <c r="B895" s="9"/>
      <c r="C895" s="9"/>
      <c r="D895" s="9"/>
      <c r="E895" s="9"/>
      <c r="F895" s="9"/>
      <c r="G895" s="70"/>
      <c r="H895" s="71"/>
      <c r="I895" s="9"/>
      <c r="J895" s="9"/>
      <c r="K895" s="9"/>
      <c r="L895" s="71"/>
      <c r="M895" s="71"/>
      <c r="N895" s="9"/>
      <c r="O895" s="9"/>
      <c r="P895" s="71"/>
      <c r="Q895" s="71"/>
      <c r="R895" s="9"/>
      <c r="S895" s="72"/>
      <c r="T895" s="72"/>
      <c r="U895" s="72"/>
      <c r="V895" s="9"/>
      <c r="W895" s="9"/>
      <c r="X895" s="9"/>
      <c r="Y895" s="72"/>
      <c r="Z895" s="72"/>
      <c r="AA895" s="9"/>
      <c r="AB895" s="72"/>
      <c r="AC895" s="72"/>
      <c r="AD895" s="72"/>
      <c r="AE895" s="9"/>
      <c r="AF895" s="9"/>
      <c r="AH895" s="9"/>
      <c r="AI895" s="9"/>
      <c r="AJ895" s="9"/>
      <c r="AK895" s="9"/>
      <c r="AL895" s="9"/>
      <c r="AM895" s="9"/>
      <c r="AN895" s="9"/>
      <c r="AO895" s="9"/>
      <c r="AP895" s="9"/>
      <c r="AQ895" s="9"/>
      <c r="AR895" s="9"/>
      <c r="AS895" s="9"/>
      <c r="AT895" s="9"/>
      <c r="AU895" s="9"/>
      <c r="AV895" s="9"/>
      <c r="AW895" s="9"/>
      <c r="AX895" s="9"/>
      <c r="AY895" s="9"/>
    </row>
    <row r="896" spans="1:51" ht="12" customHeight="1">
      <c r="A896" s="9"/>
      <c r="B896" s="9"/>
      <c r="C896" s="9"/>
      <c r="D896" s="9"/>
      <c r="E896" s="9"/>
      <c r="F896" s="9"/>
      <c r="G896" s="70"/>
      <c r="H896" s="71"/>
      <c r="I896" s="9"/>
      <c r="J896" s="9"/>
      <c r="K896" s="9"/>
      <c r="L896" s="71"/>
      <c r="M896" s="71"/>
      <c r="N896" s="9"/>
      <c r="O896" s="9"/>
      <c r="P896" s="71"/>
      <c r="Q896" s="71"/>
      <c r="R896" s="9"/>
      <c r="S896" s="72"/>
      <c r="T896" s="72"/>
      <c r="U896" s="72"/>
      <c r="V896" s="9"/>
      <c r="W896" s="9"/>
      <c r="X896" s="9"/>
      <c r="Y896" s="72"/>
      <c r="Z896" s="72"/>
      <c r="AA896" s="9"/>
      <c r="AB896" s="72"/>
      <c r="AC896" s="72"/>
      <c r="AD896" s="72"/>
      <c r="AE896" s="9"/>
      <c r="AF896" s="9"/>
      <c r="AH896" s="9"/>
      <c r="AI896" s="9"/>
      <c r="AJ896" s="9"/>
      <c r="AK896" s="9"/>
      <c r="AL896" s="9"/>
      <c r="AM896" s="9"/>
      <c r="AN896" s="9"/>
      <c r="AO896" s="9"/>
      <c r="AP896" s="9"/>
      <c r="AQ896" s="9"/>
      <c r="AR896" s="9"/>
      <c r="AS896" s="9"/>
      <c r="AT896" s="9"/>
      <c r="AU896" s="9"/>
      <c r="AV896" s="9"/>
      <c r="AW896" s="9"/>
      <c r="AX896" s="9"/>
      <c r="AY896" s="9"/>
    </row>
    <row r="897" spans="1:51" ht="12" customHeight="1">
      <c r="A897" s="9"/>
      <c r="B897" s="9"/>
      <c r="C897" s="9"/>
      <c r="D897" s="9"/>
      <c r="E897" s="9"/>
      <c r="F897" s="9"/>
      <c r="G897" s="70"/>
      <c r="H897" s="71"/>
      <c r="I897" s="9"/>
      <c r="J897" s="9"/>
      <c r="K897" s="9"/>
      <c r="L897" s="71"/>
      <c r="M897" s="71"/>
      <c r="N897" s="9"/>
      <c r="O897" s="9"/>
      <c r="P897" s="71"/>
      <c r="Q897" s="71"/>
      <c r="R897" s="9"/>
      <c r="S897" s="72"/>
      <c r="T897" s="72"/>
      <c r="U897" s="72"/>
      <c r="V897" s="9"/>
      <c r="W897" s="9"/>
      <c r="X897" s="9"/>
      <c r="Y897" s="72"/>
      <c r="Z897" s="72"/>
      <c r="AA897" s="9"/>
      <c r="AB897" s="72"/>
      <c r="AC897" s="72"/>
      <c r="AD897" s="72"/>
      <c r="AE897" s="9"/>
      <c r="AF897" s="9"/>
      <c r="AH897" s="9"/>
      <c r="AI897" s="9"/>
      <c r="AJ897" s="9"/>
      <c r="AK897" s="9"/>
      <c r="AL897" s="9"/>
      <c r="AM897" s="9"/>
      <c r="AN897" s="9"/>
      <c r="AO897" s="9"/>
      <c r="AP897" s="9"/>
      <c r="AQ897" s="9"/>
      <c r="AR897" s="9"/>
      <c r="AS897" s="9"/>
      <c r="AT897" s="9"/>
      <c r="AU897" s="9"/>
      <c r="AV897" s="9"/>
      <c r="AW897" s="9"/>
      <c r="AX897" s="9"/>
      <c r="AY897" s="9"/>
    </row>
    <row r="898" spans="1:51" ht="12" customHeight="1">
      <c r="A898" s="9"/>
      <c r="B898" s="9"/>
      <c r="C898" s="9"/>
      <c r="D898" s="9"/>
      <c r="E898" s="9"/>
      <c r="F898" s="9"/>
      <c r="G898" s="70"/>
      <c r="H898" s="71"/>
      <c r="I898" s="9"/>
      <c r="J898" s="9"/>
      <c r="K898" s="9"/>
      <c r="L898" s="71"/>
      <c r="M898" s="71"/>
      <c r="N898" s="9"/>
      <c r="O898" s="9"/>
      <c r="P898" s="71"/>
      <c r="Q898" s="71"/>
      <c r="R898" s="9"/>
      <c r="S898" s="72"/>
      <c r="T898" s="72"/>
      <c r="U898" s="72"/>
      <c r="V898" s="9"/>
      <c r="W898" s="9"/>
      <c r="X898" s="9"/>
      <c r="Y898" s="72"/>
      <c r="Z898" s="72"/>
      <c r="AA898" s="9"/>
      <c r="AB898" s="72"/>
      <c r="AC898" s="72"/>
      <c r="AD898" s="72"/>
      <c r="AE898" s="9"/>
      <c r="AF898" s="9"/>
      <c r="AH898" s="9"/>
      <c r="AI898" s="9"/>
      <c r="AJ898" s="9"/>
      <c r="AK898" s="9"/>
      <c r="AL898" s="9"/>
      <c r="AM898" s="9"/>
      <c r="AN898" s="9"/>
      <c r="AO898" s="9"/>
      <c r="AP898" s="9"/>
      <c r="AQ898" s="9"/>
      <c r="AR898" s="9"/>
      <c r="AS898" s="9"/>
      <c r="AT898" s="9"/>
      <c r="AU898" s="9"/>
      <c r="AV898" s="9"/>
      <c r="AW898" s="9"/>
      <c r="AX898" s="9"/>
      <c r="AY898" s="9"/>
    </row>
    <row r="899" spans="1:51" ht="12" customHeight="1">
      <c r="A899" s="9"/>
      <c r="B899" s="9"/>
      <c r="C899" s="9"/>
      <c r="D899" s="9"/>
      <c r="E899" s="9"/>
      <c r="F899" s="9"/>
      <c r="G899" s="70"/>
      <c r="H899" s="71"/>
      <c r="I899" s="9"/>
      <c r="J899" s="9"/>
      <c r="K899" s="9"/>
      <c r="L899" s="71"/>
      <c r="M899" s="71"/>
      <c r="N899" s="9"/>
      <c r="O899" s="9"/>
      <c r="P899" s="71"/>
      <c r="Q899" s="71"/>
      <c r="R899" s="9"/>
      <c r="S899" s="72"/>
      <c r="T899" s="72"/>
      <c r="U899" s="72"/>
      <c r="V899" s="9"/>
      <c r="W899" s="9"/>
      <c r="X899" s="9"/>
      <c r="Y899" s="72"/>
      <c r="Z899" s="72"/>
      <c r="AA899" s="9"/>
      <c r="AB899" s="72"/>
      <c r="AC899" s="72"/>
      <c r="AD899" s="72"/>
      <c r="AE899" s="9"/>
      <c r="AF899" s="9"/>
      <c r="AH899" s="9"/>
      <c r="AI899" s="9"/>
      <c r="AJ899" s="9"/>
      <c r="AK899" s="9"/>
      <c r="AL899" s="9"/>
      <c r="AM899" s="9"/>
      <c r="AN899" s="9"/>
      <c r="AO899" s="9"/>
      <c r="AP899" s="9"/>
      <c r="AQ899" s="9"/>
      <c r="AR899" s="9"/>
      <c r="AS899" s="9"/>
      <c r="AT899" s="9"/>
      <c r="AU899" s="9"/>
      <c r="AV899" s="9"/>
      <c r="AW899" s="9"/>
      <c r="AX899" s="9"/>
      <c r="AY899" s="9"/>
    </row>
    <row r="900" spans="1:51" ht="12" customHeight="1">
      <c r="A900" s="9"/>
      <c r="B900" s="9"/>
      <c r="C900" s="9"/>
      <c r="D900" s="9"/>
      <c r="E900" s="9"/>
      <c r="F900" s="9"/>
      <c r="G900" s="70"/>
      <c r="H900" s="71"/>
      <c r="I900" s="9"/>
      <c r="J900" s="9"/>
      <c r="K900" s="9"/>
      <c r="L900" s="71"/>
      <c r="M900" s="71"/>
      <c r="N900" s="9"/>
      <c r="O900" s="9"/>
      <c r="P900" s="71"/>
      <c r="Q900" s="71"/>
      <c r="R900" s="9"/>
      <c r="S900" s="72"/>
      <c r="T900" s="72"/>
      <c r="U900" s="72"/>
      <c r="V900" s="9"/>
      <c r="W900" s="9"/>
      <c r="X900" s="9"/>
      <c r="Y900" s="72"/>
      <c r="Z900" s="72"/>
      <c r="AA900" s="9"/>
      <c r="AB900" s="72"/>
      <c r="AC900" s="72"/>
      <c r="AD900" s="72"/>
      <c r="AE900" s="9"/>
      <c r="AF900" s="9"/>
      <c r="AH900" s="9"/>
      <c r="AI900" s="9"/>
      <c r="AJ900" s="9"/>
      <c r="AK900" s="9"/>
      <c r="AL900" s="9"/>
      <c r="AM900" s="9"/>
      <c r="AN900" s="9"/>
      <c r="AO900" s="9"/>
      <c r="AP900" s="9"/>
      <c r="AQ900" s="9"/>
      <c r="AR900" s="9"/>
      <c r="AS900" s="9"/>
      <c r="AT900" s="9"/>
      <c r="AU900" s="9"/>
      <c r="AV900" s="9"/>
      <c r="AW900" s="9"/>
      <c r="AX900" s="9"/>
      <c r="AY900" s="9"/>
    </row>
    <row r="901" spans="1:51" ht="12" customHeight="1">
      <c r="A901" s="9"/>
      <c r="B901" s="9"/>
      <c r="C901" s="9"/>
      <c r="D901" s="9"/>
      <c r="E901" s="9"/>
      <c r="F901" s="9"/>
      <c r="G901" s="70"/>
      <c r="H901" s="71"/>
      <c r="I901" s="9"/>
      <c r="J901" s="9"/>
      <c r="K901" s="9"/>
      <c r="L901" s="71"/>
      <c r="M901" s="71"/>
      <c r="N901" s="9"/>
      <c r="O901" s="9"/>
      <c r="P901" s="71"/>
      <c r="Q901" s="71"/>
      <c r="R901" s="9"/>
      <c r="S901" s="72"/>
      <c r="T901" s="72"/>
      <c r="U901" s="72"/>
      <c r="V901" s="9"/>
      <c r="W901" s="9"/>
      <c r="X901" s="9"/>
      <c r="Y901" s="72"/>
      <c r="Z901" s="72"/>
      <c r="AA901" s="9"/>
      <c r="AB901" s="72"/>
      <c r="AC901" s="72"/>
      <c r="AD901" s="72"/>
      <c r="AE901" s="9"/>
      <c r="AF901" s="9"/>
      <c r="AH901" s="9"/>
      <c r="AI901" s="9"/>
      <c r="AJ901" s="9"/>
      <c r="AK901" s="9"/>
      <c r="AL901" s="9"/>
      <c r="AM901" s="9"/>
      <c r="AN901" s="9"/>
      <c r="AO901" s="9"/>
      <c r="AP901" s="9"/>
      <c r="AQ901" s="9"/>
      <c r="AR901" s="9"/>
      <c r="AS901" s="9"/>
      <c r="AT901" s="9"/>
      <c r="AU901" s="9"/>
      <c r="AV901" s="9"/>
      <c r="AW901" s="9"/>
      <c r="AX901" s="9"/>
      <c r="AY901" s="9"/>
    </row>
    <row r="902" spans="1:51" ht="12" customHeight="1">
      <c r="A902" s="9"/>
      <c r="B902" s="9"/>
      <c r="C902" s="9"/>
      <c r="D902" s="9"/>
      <c r="E902" s="9"/>
      <c r="F902" s="9"/>
      <c r="G902" s="70"/>
      <c r="H902" s="71"/>
      <c r="I902" s="9"/>
      <c r="J902" s="9"/>
      <c r="K902" s="9"/>
      <c r="L902" s="71"/>
      <c r="M902" s="71"/>
      <c r="N902" s="9"/>
      <c r="O902" s="9"/>
      <c r="P902" s="71"/>
      <c r="Q902" s="71"/>
      <c r="R902" s="9"/>
      <c r="S902" s="72"/>
      <c r="T902" s="72"/>
      <c r="U902" s="72"/>
      <c r="V902" s="9"/>
      <c r="W902" s="9"/>
      <c r="X902" s="9"/>
      <c r="Y902" s="72"/>
      <c r="Z902" s="72"/>
      <c r="AA902" s="9"/>
      <c r="AB902" s="72"/>
      <c r="AC902" s="72"/>
      <c r="AD902" s="72"/>
      <c r="AE902" s="9"/>
      <c r="AF902" s="9"/>
      <c r="AH902" s="9"/>
      <c r="AI902" s="9"/>
      <c r="AJ902" s="9"/>
      <c r="AK902" s="9"/>
      <c r="AL902" s="9"/>
      <c r="AM902" s="9"/>
      <c r="AN902" s="9"/>
      <c r="AO902" s="9"/>
      <c r="AP902" s="9"/>
      <c r="AQ902" s="9"/>
      <c r="AR902" s="9"/>
      <c r="AS902" s="9"/>
      <c r="AT902" s="9"/>
      <c r="AU902" s="9"/>
      <c r="AV902" s="9"/>
      <c r="AW902" s="9"/>
      <c r="AX902" s="9"/>
      <c r="AY902" s="9"/>
    </row>
    <row r="903" spans="1:51" ht="12" customHeight="1">
      <c r="A903" s="9"/>
      <c r="B903" s="9"/>
      <c r="C903" s="9"/>
      <c r="D903" s="9"/>
      <c r="E903" s="9"/>
      <c r="F903" s="9"/>
      <c r="G903" s="70"/>
      <c r="H903" s="71"/>
      <c r="I903" s="9"/>
      <c r="J903" s="9"/>
      <c r="K903" s="9"/>
      <c r="L903" s="71"/>
      <c r="M903" s="71"/>
      <c r="N903" s="9"/>
      <c r="O903" s="9"/>
      <c r="P903" s="71"/>
      <c r="Q903" s="71"/>
      <c r="R903" s="9"/>
      <c r="S903" s="72"/>
      <c r="T903" s="72"/>
      <c r="U903" s="72"/>
      <c r="V903" s="9"/>
      <c r="W903" s="9"/>
      <c r="X903" s="9"/>
      <c r="Y903" s="72"/>
      <c r="Z903" s="72"/>
      <c r="AA903" s="9"/>
      <c r="AB903" s="72"/>
      <c r="AC903" s="72"/>
      <c r="AD903" s="72"/>
      <c r="AE903" s="9"/>
      <c r="AF903" s="9"/>
      <c r="AH903" s="9"/>
      <c r="AI903" s="9"/>
      <c r="AJ903" s="9"/>
      <c r="AK903" s="9"/>
      <c r="AL903" s="9"/>
      <c r="AM903" s="9"/>
      <c r="AN903" s="9"/>
      <c r="AO903" s="9"/>
      <c r="AP903" s="9"/>
      <c r="AQ903" s="9"/>
      <c r="AR903" s="9"/>
      <c r="AS903" s="9"/>
      <c r="AT903" s="9"/>
      <c r="AU903" s="9"/>
      <c r="AV903" s="9"/>
      <c r="AW903" s="9"/>
      <c r="AX903" s="9"/>
      <c r="AY903" s="9"/>
    </row>
    <row r="904" spans="1:51" ht="12" customHeight="1">
      <c r="A904" s="9"/>
      <c r="B904" s="9"/>
      <c r="C904" s="9"/>
      <c r="D904" s="9"/>
      <c r="E904" s="9"/>
      <c r="F904" s="9"/>
      <c r="G904" s="70"/>
      <c r="H904" s="71"/>
      <c r="I904" s="9"/>
      <c r="J904" s="9"/>
      <c r="K904" s="9"/>
      <c r="L904" s="71"/>
      <c r="M904" s="71"/>
      <c r="N904" s="9"/>
      <c r="O904" s="9"/>
      <c r="P904" s="71"/>
      <c r="Q904" s="71"/>
      <c r="R904" s="9"/>
      <c r="S904" s="72"/>
      <c r="T904" s="72"/>
      <c r="U904" s="72"/>
      <c r="V904" s="9"/>
      <c r="W904" s="9"/>
      <c r="X904" s="9"/>
      <c r="Y904" s="72"/>
      <c r="Z904" s="72"/>
      <c r="AA904" s="9"/>
      <c r="AB904" s="72"/>
      <c r="AC904" s="72"/>
      <c r="AD904" s="72"/>
      <c r="AE904" s="9"/>
      <c r="AF904" s="9"/>
      <c r="AH904" s="9"/>
      <c r="AI904" s="9"/>
      <c r="AJ904" s="9"/>
      <c r="AK904" s="9"/>
      <c r="AL904" s="9"/>
      <c r="AM904" s="9"/>
      <c r="AN904" s="9"/>
      <c r="AO904" s="9"/>
      <c r="AP904" s="9"/>
      <c r="AQ904" s="9"/>
      <c r="AR904" s="9"/>
      <c r="AS904" s="9"/>
      <c r="AT904" s="9"/>
      <c r="AU904" s="9"/>
      <c r="AV904" s="9"/>
      <c r="AW904" s="9"/>
      <c r="AX904" s="9"/>
      <c r="AY904" s="9"/>
    </row>
    <row r="905" spans="1:51" ht="12" customHeight="1">
      <c r="A905" s="9"/>
      <c r="B905" s="9"/>
      <c r="C905" s="9"/>
      <c r="D905" s="9"/>
      <c r="E905" s="9"/>
      <c r="F905" s="9"/>
      <c r="G905" s="70"/>
      <c r="H905" s="71"/>
      <c r="I905" s="9"/>
      <c r="J905" s="9"/>
      <c r="K905" s="9"/>
      <c r="L905" s="71"/>
      <c r="M905" s="71"/>
      <c r="N905" s="9"/>
      <c r="O905" s="9"/>
      <c r="P905" s="71"/>
      <c r="Q905" s="71"/>
      <c r="R905" s="9"/>
      <c r="S905" s="72"/>
      <c r="T905" s="72"/>
      <c r="U905" s="72"/>
      <c r="V905" s="9"/>
      <c r="W905" s="9"/>
      <c r="X905" s="9"/>
      <c r="Y905" s="72"/>
      <c r="Z905" s="72"/>
      <c r="AA905" s="9"/>
      <c r="AB905" s="72"/>
      <c r="AC905" s="72"/>
      <c r="AD905" s="72"/>
      <c r="AE905" s="9"/>
      <c r="AF905" s="9"/>
      <c r="AH905" s="9"/>
      <c r="AI905" s="9"/>
      <c r="AJ905" s="9"/>
      <c r="AK905" s="9"/>
      <c r="AL905" s="9"/>
      <c r="AM905" s="9"/>
      <c r="AN905" s="9"/>
      <c r="AO905" s="9"/>
      <c r="AP905" s="9"/>
      <c r="AQ905" s="9"/>
      <c r="AR905" s="9"/>
      <c r="AS905" s="9"/>
      <c r="AT905" s="9"/>
      <c r="AU905" s="9"/>
      <c r="AV905" s="9"/>
      <c r="AW905" s="9"/>
      <c r="AX905" s="9"/>
      <c r="AY905" s="9"/>
    </row>
    <row r="906" spans="1:51" ht="12" customHeight="1">
      <c r="A906" s="9"/>
      <c r="B906" s="9"/>
      <c r="C906" s="9"/>
      <c r="D906" s="9"/>
      <c r="E906" s="9"/>
      <c r="F906" s="9"/>
      <c r="G906" s="70"/>
      <c r="H906" s="71"/>
      <c r="I906" s="9"/>
      <c r="J906" s="9"/>
      <c r="K906" s="9"/>
      <c r="L906" s="71"/>
      <c r="M906" s="71"/>
      <c r="N906" s="9"/>
      <c r="O906" s="9"/>
      <c r="P906" s="71"/>
      <c r="Q906" s="71"/>
      <c r="R906" s="9"/>
      <c r="S906" s="72"/>
      <c r="T906" s="72"/>
      <c r="U906" s="72"/>
      <c r="V906" s="9"/>
      <c r="W906" s="9"/>
      <c r="X906" s="9"/>
      <c r="Y906" s="72"/>
      <c r="Z906" s="72"/>
      <c r="AA906" s="9"/>
      <c r="AB906" s="72"/>
      <c r="AC906" s="72"/>
      <c r="AD906" s="72"/>
      <c r="AE906" s="9"/>
      <c r="AF906" s="9"/>
      <c r="AH906" s="9"/>
      <c r="AI906" s="9"/>
      <c r="AJ906" s="9"/>
      <c r="AK906" s="9"/>
      <c r="AL906" s="9"/>
      <c r="AM906" s="9"/>
      <c r="AN906" s="9"/>
      <c r="AO906" s="9"/>
      <c r="AP906" s="9"/>
      <c r="AQ906" s="9"/>
      <c r="AR906" s="9"/>
      <c r="AS906" s="9"/>
      <c r="AT906" s="9"/>
      <c r="AU906" s="9"/>
      <c r="AV906" s="9"/>
      <c r="AW906" s="9"/>
      <c r="AX906" s="9"/>
      <c r="AY906" s="9"/>
    </row>
    <row r="907" spans="1:51" ht="12" customHeight="1">
      <c r="A907" s="9"/>
      <c r="B907" s="9"/>
      <c r="C907" s="9"/>
      <c r="D907" s="9"/>
      <c r="E907" s="9"/>
      <c r="F907" s="9"/>
      <c r="G907" s="70"/>
      <c r="H907" s="71"/>
      <c r="I907" s="9"/>
      <c r="J907" s="9"/>
      <c r="K907" s="9"/>
      <c r="L907" s="71"/>
      <c r="M907" s="71"/>
      <c r="N907" s="9"/>
      <c r="O907" s="9"/>
      <c r="P907" s="71"/>
      <c r="Q907" s="71"/>
      <c r="R907" s="9"/>
      <c r="S907" s="72"/>
      <c r="T907" s="72"/>
      <c r="U907" s="72"/>
      <c r="V907" s="9"/>
      <c r="W907" s="9"/>
      <c r="X907" s="9"/>
      <c r="Y907" s="72"/>
      <c r="Z907" s="72"/>
      <c r="AA907" s="9"/>
      <c r="AB907" s="72"/>
      <c r="AC907" s="72"/>
      <c r="AD907" s="72"/>
      <c r="AE907" s="9"/>
      <c r="AF907" s="9"/>
      <c r="AH907" s="9"/>
      <c r="AI907" s="9"/>
      <c r="AJ907" s="9"/>
      <c r="AK907" s="9"/>
      <c r="AL907" s="9"/>
      <c r="AM907" s="9"/>
      <c r="AN907" s="9"/>
      <c r="AO907" s="9"/>
      <c r="AP907" s="9"/>
      <c r="AQ907" s="9"/>
      <c r="AR907" s="9"/>
      <c r="AS907" s="9"/>
      <c r="AT907" s="9"/>
      <c r="AU907" s="9"/>
      <c r="AV907" s="9"/>
      <c r="AW907" s="9"/>
      <c r="AX907" s="9"/>
      <c r="AY907" s="9"/>
    </row>
    <row r="908" spans="1:51" ht="12" customHeight="1">
      <c r="A908" s="9"/>
      <c r="B908" s="9"/>
      <c r="C908" s="9"/>
      <c r="D908" s="9"/>
      <c r="E908" s="9"/>
      <c r="F908" s="9"/>
      <c r="G908" s="70"/>
      <c r="H908" s="71"/>
      <c r="I908" s="9"/>
      <c r="J908" s="9"/>
      <c r="K908" s="9"/>
      <c r="L908" s="71"/>
      <c r="M908" s="71"/>
      <c r="N908" s="9"/>
      <c r="O908" s="9"/>
      <c r="P908" s="71"/>
      <c r="Q908" s="71"/>
      <c r="R908" s="9"/>
      <c r="S908" s="72"/>
      <c r="T908" s="72"/>
      <c r="U908" s="72"/>
      <c r="V908" s="9"/>
      <c r="W908" s="9"/>
      <c r="X908" s="9"/>
      <c r="Y908" s="72"/>
      <c r="Z908" s="72"/>
      <c r="AA908" s="9"/>
      <c r="AB908" s="72"/>
      <c r="AC908" s="72"/>
      <c r="AD908" s="72"/>
      <c r="AE908" s="9"/>
      <c r="AF908" s="9"/>
      <c r="AH908" s="9"/>
      <c r="AI908" s="9"/>
      <c r="AJ908" s="9"/>
      <c r="AK908" s="9"/>
      <c r="AL908" s="9"/>
      <c r="AM908" s="9"/>
      <c r="AN908" s="9"/>
      <c r="AO908" s="9"/>
      <c r="AP908" s="9"/>
      <c r="AQ908" s="9"/>
      <c r="AR908" s="9"/>
      <c r="AS908" s="9"/>
      <c r="AT908" s="9"/>
      <c r="AU908" s="9"/>
      <c r="AV908" s="9"/>
      <c r="AW908" s="9"/>
      <c r="AX908" s="9"/>
      <c r="AY908" s="9"/>
    </row>
    <row r="909" spans="1:51" ht="12" customHeight="1">
      <c r="A909" s="9"/>
      <c r="B909" s="9"/>
      <c r="C909" s="9"/>
      <c r="D909" s="9"/>
      <c r="E909" s="9"/>
      <c r="F909" s="9"/>
      <c r="G909" s="70"/>
      <c r="H909" s="71"/>
      <c r="I909" s="9"/>
      <c r="J909" s="9"/>
      <c r="K909" s="9"/>
      <c r="L909" s="71"/>
      <c r="M909" s="71"/>
      <c r="N909" s="9"/>
      <c r="O909" s="9"/>
      <c r="P909" s="71"/>
      <c r="Q909" s="71"/>
      <c r="R909" s="9"/>
      <c r="S909" s="72"/>
      <c r="T909" s="72"/>
      <c r="U909" s="72"/>
      <c r="V909" s="9"/>
      <c r="W909" s="9"/>
      <c r="X909" s="9"/>
      <c r="Y909" s="72"/>
      <c r="Z909" s="72"/>
      <c r="AA909" s="9"/>
      <c r="AB909" s="72"/>
      <c r="AC909" s="72"/>
      <c r="AD909" s="72"/>
      <c r="AE909" s="9"/>
      <c r="AF909" s="9"/>
      <c r="AH909" s="9"/>
      <c r="AI909" s="9"/>
      <c r="AJ909" s="9"/>
      <c r="AK909" s="9"/>
      <c r="AL909" s="9"/>
      <c r="AM909" s="9"/>
      <c r="AN909" s="9"/>
      <c r="AO909" s="9"/>
      <c r="AP909" s="9"/>
      <c r="AQ909" s="9"/>
      <c r="AR909" s="9"/>
      <c r="AS909" s="9"/>
      <c r="AT909" s="9"/>
      <c r="AU909" s="9"/>
      <c r="AV909" s="9"/>
      <c r="AW909" s="9"/>
      <c r="AX909" s="9"/>
      <c r="AY909" s="9"/>
    </row>
    <row r="910" spans="1:51" ht="12" customHeight="1">
      <c r="A910" s="9"/>
      <c r="B910" s="9"/>
      <c r="C910" s="9"/>
      <c r="D910" s="9"/>
      <c r="E910" s="9"/>
      <c r="F910" s="9"/>
      <c r="G910" s="70"/>
      <c r="H910" s="71"/>
      <c r="I910" s="9"/>
      <c r="J910" s="9"/>
      <c r="K910" s="9"/>
      <c r="L910" s="71"/>
      <c r="M910" s="71"/>
      <c r="N910" s="9"/>
      <c r="O910" s="9"/>
      <c r="P910" s="71"/>
      <c r="Q910" s="71"/>
      <c r="R910" s="9"/>
      <c r="S910" s="72"/>
      <c r="T910" s="72"/>
      <c r="U910" s="72"/>
      <c r="V910" s="9"/>
      <c r="W910" s="9"/>
      <c r="X910" s="9"/>
      <c r="Y910" s="72"/>
      <c r="Z910" s="72"/>
      <c r="AA910" s="9"/>
      <c r="AB910" s="72"/>
      <c r="AC910" s="72"/>
      <c r="AD910" s="72"/>
      <c r="AE910" s="9"/>
      <c r="AF910" s="9"/>
      <c r="AH910" s="9"/>
      <c r="AI910" s="9"/>
      <c r="AJ910" s="9"/>
      <c r="AK910" s="9"/>
      <c r="AL910" s="9"/>
      <c r="AM910" s="9"/>
      <c r="AN910" s="9"/>
      <c r="AO910" s="9"/>
      <c r="AP910" s="9"/>
      <c r="AQ910" s="9"/>
      <c r="AR910" s="9"/>
      <c r="AS910" s="9"/>
      <c r="AT910" s="9"/>
      <c r="AU910" s="9"/>
      <c r="AV910" s="9"/>
      <c r="AW910" s="9"/>
      <c r="AX910" s="9"/>
      <c r="AY910" s="9"/>
    </row>
    <row r="911" spans="1:51" ht="12" customHeight="1">
      <c r="A911" s="9"/>
      <c r="B911" s="9"/>
      <c r="C911" s="9"/>
      <c r="D911" s="9"/>
      <c r="E911" s="9"/>
      <c r="F911" s="9"/>
      <c r="G911" s="70"/>
      <c r="H911" s="71"/>
      <c r="I911" s="9"/>
      <c r="J911" s="9"/>
      <c r="K911" s="9"/>
      <c r="L911" s="71"/>
      <c r="M911" s="71"/>
      <c r="N911" s="9"/>
      <c r="O911" s="9"/>
      <c r="P911" s="71"/>
      <c r="Q911" s="71"/>
      <c r="R911" s="9"/>
      <c r="S911" s="72"/>
      <c r="T911" s="72"/>
      <c r="U911" s="72"/>
      <c r="V911" s="9"/>
      <c r="W911" s="9"/>
      <c r="X911" s="9"/>
      <c r="Y911" s="72"/>
      <c r="Z911" s="72"/>
      <c r="AA911" s="9"/>
      <c r="AB911" s="72"/>
      <c r="AC911" s="72"/>
      <c r="AD911" s="72"/>
      <c r="AE911" s="9"/>
      <c r="AF911" s="9"/>
      <c r="AH911" s="9"/>
      <c r="AI911" s="9"/>
      <c r="AJ911" s="9"/>
      <c r="AK911" s="9"/>
      <c r="AL911" s="9"/>
      <c r="AM911" s="9"/>
      <c r="AN911" s="9"/>
      <c r="AO911" s="9"/>
      <c r="AP911" s="9"/>
      <c r="AQ911" s="9"/>
      <c r="AR911" s="9"/>
      <c r="AS911" s="9"/>
      <c r="AT911" s="9"/>
      <c r="AU911" s="9"/>
      <c r="AV911" s="9"/>
      <c r="AW911" s="9"/>
      <c r="AX911" s="9"/>
      <c r="AY911" s="9"/>
    </row>
    <row r="912" spans="1:51" ht="12" customHeight="1">
      <c r="A912" s="9"/>
      <c r="B912" s="9"/>
      <c r="C912" s="9"/>
      <c r="D912" s="9"/>
      <c r="E912" s="9"/>
      <c r="F912" s="9"/>
      <c r="G912" s="70"/>
      <c r="H912" s="71"/>
      <c r="I912" s="9"/>
      <c r="J912" s="9"/>
      <c r="K912" s="9"/>
      <c r="L912" s="71"/>
      <c r="M912" s="71"/>
      <c r="N912" s="9"/>
      <c r="O912" s="9"/>
      <c r="P912" s="71"/>
      <c r="Q912" s="71"/>
      <c r="R912" s="9"/>
      <c r="S912" s="72"/>
      <c r="T912" s="72"/>
      <c r="U912" s="72"/>
      <c r="V912" s="9"/>
      <c r="W912" s="9"/>
      <c r="X912" s="9"/>
      <c r="Y912" s="72"/>
      <c r="Z912" s="72"/>
      <c r="AA912" s="9"/>
      <c r="AB912" s="72"/>
      <c r="AC912" s="72"/>
      <c r="AD912" s="72"/>
      <c r="AE912" s="9"/>
      <c r="AF912" s="9"/>
      <c r="AH912" s="9"/>
      <c r="AI912" s="9"/>
      <c r="AJ912" s="9"/>
      <c r="AK912" s="9"/>
      <c r="AL912" s="9"/>
      <c r="AM912" s="9"/>
      <c r="AN912" s="9"/>
      <c r="AO912" s="9"/>
      <c r="AP912" s="9"/>
      <c r="AQ912" s="9"/>
      <c r="AR912" s="9"/>
      <c r="AS912" s="9"/>
      <c r="AT912" s="9"/>
      <c r="AU912" s="9"/>
      <c r="AV912" s="9"/>
      <c r="AW912" s="9"/>
      <c r="AX912" s="9"/>
      <c r="AY912" s="9"/>
    </row>
    <row r="913" spans="1:51" ht="12" customHeight="1">
      <c r="A913" s="9"/>
      <c r="B913" s="9"/>
      <c r="C913" s="9"/>
      <c r="D913" s="9"/>
      <c r="E913" s="9"/>
      <c r="F913" s="9"/>
      <c r="G913" s="70"/>
      <c r="H913" s="71"/>
      <c r="I913" s="9"/>
      <c r="J913" s="9"/>
      <c r="K913" s="9"/>
      <c r="L913" s="71"/>
      <c r="M913" s="71"/>
      <c r="N913" s="9"/>
      <c r="O913" s="9"/>
      <c r="P913" s="71"/>
      <c r="Q913" s="71"/>
      <c r="R913" s="9"/>
      <c r="S913" s="72"/>
      <c r="T913" s="72"/>
      <c r="U913" s="72"/>
      <c r="V913" s="9"/>
      <c r="W913" s="9"/>
      <c r="X913" s="9"/>
      <c r="Y913" s="72"/>
      <c r="Z913" s="72"/>
      <c r="AA913" s="9"/>
      <c r="AB913" s="72"/>
      <c r="AC913" s="72"/>
      <c r="AD913" s="72"/>
      <c r="AE913" s="9"/>
      <c r="AF913" s="9"/>
      <c r="AH913" s="9"/>
      <c r="AI913" s="9"/>
      <c r="AJ913" s="9"/>
      <c r="AK913" s="9"/>
      <c r="AL913" s="9"/>
      <c r="AM913" s="9"/>
      <c r="AN913" s="9"/>
      <c r="AO913" s="9"/>
      <c r="AP913" s="9"/>
      <c r="AQ913" s="9"/>
      <c r="AR913" s="9"/>
      <c r="AS913" s="9"/>
      <c r="AT913" s="9"/>
      <c r="AU913" s="9"/>
      <c r="AV913" s="9"/>
      <c r="AW913" s="9"/>
      <c r="AX913" s="9"/>
      <c r="AY913" s="9"/>
    </row>
    <row r="914" spans="1:51" ht="12" customHeight="1">
      <c r="A914" s="9"/>
      <c r="B914" s="9"/>
      <c r="C914" s="9"/>
      <c r="D914" s="9"/>
      <c r="E914" s="9"/>
      <c r="F914" s="9"/>
      <c r="G914" s="70"/>
      <c r="H914" s="71"/>
      <c r="I914" s="9"/>
      <c r="J914" s="9"/>
      <c r="K914" s="9"/>
      <c r="L914" s="71"/>
      <c r="M914" s="71"/>
      <c r="N914" s="9"/>
      <c r="O914" s="9"/>
      <c r="P914" s="71"/>
      <c r="Q914" s="71"/>
      <c r="R914" s="9"/>
      <c r="S914" s="72"/>
      <c r="T914" s="72"/>
      <c r="U914" s="72"/>
      <c r="V914" s="9"/>
      <c r="W914" s="9"/>
      <c r="X914" s="9"/>
      <c r="Y914" s="72"/>
      <c r="Z914" s="72"/>
      <c r="AA914" s="9"/>
      <c r="AB914" s="72"/>
      <c r="AC914" s="72"/>
      <c r="AD914" s="72"/>
      <c r="AE914" s="9"/>
      <c r="AF914" s="9"/>
      <c r="AH914" s="9"/>
      <c r="AI914" s="9"/>
      <c r="AJ914" s="9"/>
      <c r="AK914" s="9"/>
      <c r="AL914" s="9"/>
      <c r="AM914" s="9"/>
      <c r="AN914" s="9"/>
      <c r="AO914" s="9"/>
      <c r="AP914" s="9"/>
      <c r="AQ914" s="9"/>
      <c r="AR914" s="9"/>
      <c r="AS914" s="9"/>
      <c r="AT914" s="9"/>
      <c r="AU914" s="9"/>
      <c r="AV914" s="9"/>
      <c r="AW914" s="9"/>
      <c r="AX914" s="9"/>
      <c r="AY914" s="9"/>
    </row>
    <row r="915" spans="1:51" ht="12" customHeight="1">
      <c r="A915" s="9"/>
      <c r="B915" s="9"/>
      <c r="C915" s="9"/>
      <c r="D915" s="9"/>
      <c r="E915" s="9"/>
      <c r="F915" s="9"/>
      <c r="G915" s="70"/>
      <c r="H915" s="71"/>
      <c r="I915" s="9"/>
      <c r="J915" s="9"/>
      <c r="K915" s="9"/>
      <c r="L915" s="71"/>
      <c r="M915" s="71"/>
      <c r="N915" s="9"/>
      <c r="O915" s="9"/>
      <c r="P915" s="71"/>
      <c r="Q915" s="71"/>
      <c r="R915" s="9"/>
      <c r="S915" s="72"/>
      <c r="T915" s="72"/>
      <c r="U915" s="72"/>
      <c r="V915" s="9"/>
      <c r="W915" s="9"/>
      <c r="X915" s="9"/>
      <c r="Y915" s="72"/>
      <c r="Z915" s="72"/>
      <c r="AA915" s="9"/>
      <c r="AB915" s="72"/>
      <c r="AC915" s="72"/>
      <c r="AD915" s="72"/>
      <c r="AE915" s="9"/>
      <c r="AF915" s="9"/>
      <c r="AH915" s="9"/>
      <c r="AI915" s="9"/>
      <c r="AJ915" s="9"/>
      <c r="AK915" s="9"/>
      <c r="AL915" s="9"/>
      <c r="AM915" s="9"/>
      <c r="AN915" s="9"/>
      <c r="AO915" s="9"/>
      <c r="AP915" s="9"/>
      <c r="AQ915" s="9"/>
      <c r="AR915" s="9"/>
      <c r="AS915" s="9"/>
      <c r="AT915" s="9"/>
      <c r="AU915" s="9"/>
      <c r="AV915" s="9"/>
      <c r="AW915" s="9"/>
      <c r="AX915" s="9"/>
      <c r="AY915" s="9"/>
    </row>
    <row r="916" spans="1:51" ht="12" customHeight="1">
      <c r="A916" s="9"/>
      <c r="B916" s="9"/>
      <c r="C916" s="9"/>
      <c r="D916" s="9"/>
      <c r="E916" s="9"/>
      <c r="F916" s="9"/>
      <c r="G916" s="70"/>
      <c r="H916" s="71"/>
      <c r="I916" s="9"/>
      <c r="J916" s="9"/>
      <c r="K916" s="9"/>
      <c r="L916" s="71"/>
      <c r="M916" s="71"/>
      <c r="N916" s="9"/>
      <c r="O916" s="9"/>
      <c r="P916" s="71"/>
      <c r="Q916" s="71"/>
      <c r="R916" s="9"/>
      <c r="S916" s="72"/>
      <c r="T916" s="72"/>
      <c r="U916" s="72"/>
      <c r="V916" s="9"/>
      <c r="W916" s="9"/>
      <c r="X916" s="9"/>
      <c r="Y916" s="72"/>
      <c r="Z916" s="72"/>
      <c r="AA916" s="9"/>
      <c r="AB916" s="72"/>
      <c r="AC916" s="72"/>
      <c r="AD916" s="72"/>
      <c r="AE916" s="9"/>
      <c r="AF916" s="9"/>
      <c r="AH916" s="9"/>
      <c r="AI916" s="9"/>
      <c r="AJ916" s="9"/>
      <c r="AK916" s="9"/>
      <c r="AL916" s="9"/>
      <c r="AM916" s="9"/>
      <c r="AN916" s="9"/>
      <c r="AO916" s="9"/>
      <c r="AP916" s="9"/>
      <c r="AQ916" s="9"/>
      <c r="AR916" s="9"/>
      <c r="AS916" s="9"/>
      <c r="AT916" s="9"/>
      <c r="AU916" s="9"/>
      <c r="AV916" s="9"/>
      <c r="AW916" s="9"/>
      <c r="AX916" s="9"/>
      <c r="AY916" s="9"/>
    </row>
    <row r="917" spans="1:51" ht="12" customHeight="1">
      <c r="A917" s="9"/>
      <c r="B917" s="9"/>
      <c r="C917" s="9"/>
      <c r="D917" s="9"/>
      <c r="E917" s="9"/>
      <c r="F917" s="9"/>
      <c r="G917" s="70"/>
      <c r="H917" s="71"/>
      <c r="I917" s="9"/>
      <c r="J917" s="9"/>
      <c r="K917" s="9"/>
      <c r="L917" s="71"/>
      <c r="M917" s="71"/>
      <c r="N917" s="9"/>
      <c r="O917" s="9"/>
      <c r="P917" s="71"/>
      <c r="Q917" s="71"/>
      <c r="R917" s="9"/>
      <c r="S917" s="72"/>
      <c r="T917" s="72"/>
      <c r="U917" s="72"/>
      <c r="V917" s="9"/>
      <c r="W917" s="9"/>
      <c r="X917" s="9"/>
      <c r="Y917" s="72"/>
      <c r="Z917" s="72"/>
      <c r="AA917" s="9"/>
      <c r="AB917" s="72"/>
      <c r="AC917" s="72"/>
      <c r="AD917" s="72"/>
      <c r="AE917" s="9"/>
      <c r="AF917" s="9"/>
      <c r="AH917" s="9"/>
      <c r="AI917" s="9"/>
      <c r="AJ917" s="9"/>
      <c r="AK917" s="9"/>
      <c r="AL917" s="9"/>
      <c r="AM917" s="9"/>
      <c r="AN917" s="9"/>
      <c r="AO917" s="9"/>
      <c r="AP917" s="9"/>
      <c r="AQ917" s="9"/>
      <c r="AR917" s="9"/>
      <c r="AS917" s="9"/>
      <c r="AT917" s="9"/>
      <c r="AU917" s="9"/>
      <c r="AV917" s="9"/>
      <c r="AW917" s="9"/>
      <c r="AX917" s="9"/>
      <c r="AY917" s="9"/>
    </row>
    <row r="918" spans="1:51" ht="12" customHeight="1">
      <c r="A918" s="9"/>
      <c r="B918" s="9"/>
      <c r="C918" s="9"/>
      <c r="D918" s="9"/>
      <c r="E918" s="9"/>
      <c r="F918" s="9"/>
      <c r="G918" s="70"/>
      <c r="H918" s="71"/>
      <c r="I918" s="9"/>
      <c r="J918" s="9"/>
      <c r="K918" s="9"/>
      <c r="L918" s="71"/>
      <c r="M918" s="71"/>
      <c r="N918" s="9"/>
      <c r="O918" s="9"/>
      <c r="P918" s="71"/>
      <c r="Q918" s="71"/>
      <c r="R918" s="9"/>
      <c r="S918" s="72"/>
      <c r="T918" s="72"/>
      <c r="U918" s="72"/>
      <c r="V918" s="9"/>
      <c r="W918" s="9"/>
      <c r="X918" s="9"/>
      <c r="Y918" s="72"/>
      <c r="Z918" s="72"/>
      <c r="AA918" s="9"/>
      <c r="AB918" s="72"/>
      <c r="AC918" s="72"/>
      <c r="AD918" s="72"/>
      <c r="AE918" s="9"/>
      <c r="AF918" s="9"/>
      <c r="AH918" s="9"/>
      <c r="AI918" s="9"/>
      <c r="AJ918" s="9"/>
      <c r="AK918" s="9"/>
      <c r="AL918" s="9"/>
      <c r="AM918" s="9"/>
      <c r="AN918" s="9"/>
      <c r="AO918" s="9"/>
      <c r="AP918" s="9"/>
      <c r="AQ918" s="9"/>
      <c r="AR918" s="9"/>
      <c r="AS918" s="9"/>
      <c r="AT918" s="9"/>
      <c r="AU918" s="9"/>
      <c r="AV918" s="9"/>
      <c r="AW918" s="9"/>
      <c r="AX918" s="9"/>
      <c r="AY918" s="9"/>
    </row>
    <row r="919" spans="1:51" ht="12" customHeight="1">
      <c r="A919" s="9"/>
      <c r="B919" s="9"/>
      <c r="C919" s="9"/>
      <c r="D919" s="9"/>
      <c r="E919" s="9"/>
      <c r="F919" s="9"/>
      <c r="G919" s="70"/>
      <c r="H919" s="71"/>
      <c r="I919" s="9"/>
      <c r="J919" s="9"/>
      <c r="K919" s="9"/>
      <c r="L919" s="71"/>
      <c r="M919" s="71"/>
      <c r="N919" s="9"/>
      <c r="O919" s="9"/>
      <c r="P919" s="71"/>
      <c r="Q919" s="71"/>
      <c r="R919" s="9"/>
      <c r="S919" s="72"/>
      <c r="T919" s="72"/>
      <c r="U919" s="72"/>
      <c r="V919" s="9"/>
      <c r="W919" s="9"/>
      <c r="X919" s="9"/>
      <c r="Y919" s="72"/>
      <c r="Z919" s="72"/>
      <c r="AA919" s="9"/>
      <c r="AB919" s="72"/>
      <c r="AC919" s="72"/>
      <c r="AD919" s="72"/>
      <c r="AE919" s="9"/>
      <c r="AF919" s="9"/>
      <c r="AH919" s="9"/>
      <c r="AI919" s="9"/>
      <c r="AJ919" s="9"/>
      <c r="AK919" s="9"/>
      <c r="AL919" s="9"/>
      <c r="AM919" s="9"/>
      <c r="AN919" s="9"/>
      <c r="AO919" s="9"/>
      <c r="AP919" s="9"/>
      <c r="AQ919" s="9"/>
      <c r="AR919" s="9"/>
      <c r="AS919" s="9"/>
      <c r="AT919" s="9"/>
      <c r="AU919" s="9"/>
      <c r="AV919" s="9"/>
      <c r="AW919" s="9"/>
      <c r="AX919" s="9"/>
      <c r="AY919" s="9"/>
    </row>
    <row r="920" spans="1:51" ht="12" customHeight="1">
      <c r="A920" s="9"/>
      <c r="B920" s="9"/>
      <c r="C920" s="9"/>
      <c r="D920" s="9"/>
      <c r="E920" s="9"/>
      <c r="F920" s="9"/>
      <c r="G920" s="70"/>
      <c r="H920" s="71"/>
      <c r="I920" s="9"/>
      <c r="J920" s="9"/>
      <c r="K920" s="9"/>
      <c r="L920" s="71"/>
      <c r="M920" s="71"/>
      <c r="N920" s="9"/>
      <c r="O920" s="9"/>
      <c r="P920" s="71"/>
      <c r="Q920" s="71"/>
      <c r="R920" s="9"/>
      <c r="S920" s="72"/>
      <c r="T920" s="72"/>
      <c r="U920" s="72"/>
      <c r="V920" s="9"/>
      <c r="W920" s="9"/>
      <c r="X920" s="9"/>
      <c r="Y920" s="72"/>
      <c r="Z920" s="72"/>
      <c r="AA920" s="9"/>
      <c r="AB920" s="72"/>
      <c r="AC920" s="72"/>
      <c r="AD920" s="72"/>
      <c r="AE920" s="9"/>
      <c r="AF920" s="9"/>
      <c r="AH920" s="9"/>
      <c r="AI920" s="9"/>
      <c r="AJ920" s="9"/>
      <c r="AK920" s="9"/>
      <c r="AL920" s="9"/>
      <c r="AM920" s="9"/>
      <c r="AN920" s="9"/>
      <c r="AO920" s="9"/>
      <c r="AP920" s="9"/>
      <c r="AQ920" s="9"/>
      <c r="AR920" s="9"/>
      <c r="AS920" s="9"/>
      <c r="AT920" s="9"/>
      <c r="AU920" s="9"/>
      <c r="AV920" s="9"/>
      <c r="AW920" s="9"/>
      <c r="AX920" s="9"/>
      <c r="AY920" s="9"/>
    </row>
    <row r="921" spans="1:51" ht="12" customHeight="1">
      <c r="A921" s="9"/>
      <c r="B921" s="9"/>
      <c r="C921" s="9"/>
      <c r="D921" s="9"/>
      <c r="E921" s="9"/>
      <c r="F921" s="9"/>
      <c r="G921" s="70"/>
      <c r="H921" s="71"/>
      <c r="I921" s="9"/>
      <c r="J921" s="9"/>
      <c r="K921" s="9"/>
      <c r="L921" s="71"/>
      <c r="M921" s="71"/>
      <c r="N921" s="9"/>
      <c r="O921" s="9"/>
      <c r="P921" s="71"/>
      <c r="Q921" s="71"/>
      <c r="R921" s="9"/>
      <c r="S921" s="72"/>
      <c r="T921" s="72"/>
      <c r="U921" s="72"/>
      <c r="V921" s="9"/>
      <c r="W921" s="9"/>
      <c r="X921" s="9"/>
      <c r="Y921" s="72"/>
      <c r="Z921" s="72"/>
      <c r="AA921" s="9"/>
      <c r="AB921" s="72"/>
      <c r="AC921" s="72"/>
      <c r="AD921" s="72"/>
      <c r="AE921" s="9"/>
      <c r="AF921" s="9"/>
      <c r="AH921" s="9"/>
      <c r="AI921" s="9"/>
      <c r="AJ921" s="9"/>
      <c r="AK921" s="9"/>
      <c r="AL921" s="9"/>
      <c r="AM921" s="9"/>
      <c r="AN921" s="9"/>
      <c r="AO921" s="9"/>
      <c r="AP921" s="9"/>
      <c r="AQ921" s="9"/>
      <c r="AR921" s="9"/>
      <c r="AS921" s="9"/>
      <c r="AT921" s="9"/>
      <c r="AU921" s="9"/>
      <c r="AV921" s="9"/>
      <c r="AW921" s="9"/>
      <c r="AX921" s="9"/>
      <c r="AY921" s="9"/>
    </row>
    <row r="922" spans="1:51" ht="12" customHeight="1">
      <c r="A922" s="9"/>
      <c r="B922" s="9"/>
      <c r="C922" s="9"/>
      <c r="D922" s="9"/>
      <c r="E922" s="9"/>
      <c r="F922" s="9"/>
      <c r="G922" s="70"/>
      <c r="H922" s="71"/>
      <c r="I922" s="9"/>
      <c r="J922" s="9"/>
      <c r="K922" s="9"/>
      <c r="L922" s="71"/>
      <c r="M922" s="71"/>
      <c r="N922" s="9"/>
      <c r="O922" s="9"/>
      <c r="P922" s="71"/>
      <c r="Q922" s="71"/>
      <c r="R922" s="9"/>
      <c r="S922" s="72"/>
      <c r="T922" s="72"/>
      <c r="U922" s="72"/>
      <c r="V922" s="9"/>
      <c r="W922" s="9"/>
      <c r="X922" s="9"/>
      <c r="Y922" s="72"/>
      <c r="Z922" s="72"/>
      <c r="AA922" s="9"/>
      <c r="AB922" s="72"/>
      <c r="AC922" s="72"/>
      <c r="AD922" s="72"/>
      <c r="AE922" s="9"/>
      <c r="AF922" s="9"/>
      <c r="AH922" s="9"/>
      <c r="AI922" s="9"/>
      <c r="AJ922" s="9"/>
      <c r="AK922" s="9"/>
      <c r="AL922" s="9"/>
      <c r="AM922" s="9"/>
      <c r="AN922" s="9"/>
      <c r="AO922" s="9"/>
      <c r="AP922" s="9"/>
      <c r="AQ922" s="9"/>
      <c r="AR922" s="9"/>
      <c r="AS922" s="9"/>
      <c r="AT922" s="9"/>
      <c r="AU922" s="9"/>
      <c r="AV922" s="9"/>
      <c r="AW922" s="9"/>
      <c r="AX922" s="9"/>
      <c r="AY922" s="9"/>
    </row>
    <row r="923" spans="1:51" ht="12" customHeight="1">
      <c r="A923" s="9"/>
      <c r="B923" s="9"/>
      <c r="C923" s="9"/>
      <c r="D923" s="9"/>
      <c r="E923" s="9"/>
      <c r="F923" s="9"/>
      <c r="G923" s="70"/>
      <c r="H923" s="71"/>
      <c r="I923" s="9"/>
      <c r="J923" s="9"/>
      <c r="K923" s="9"/>
      <c r="L923" s="71"/>
      <c r="M923" s="71"/>
      <c r="N923" s="9"/>
      <c r="O923" s="9"/>
      <c r="P923" s="71"/>
      <c r="Q923" s="71"/>
      <c r="R923" s="9"/>
      <c r="S923" s="72"/>
      <c r="T923" s="72"/>
      <c r="U923" s="72"/>
      <c r="V923" s="9"/>
      <c r="W923" s="9"/>
      <c r="X923" s="9"/>
      <c r="Y923" s="72"/>
      <c r="Z923" s="72"/>
      <c r="AA923" s="9"/>
      <c r="AB923" s="72"/>
      <c r="AC923" s="72"/>
      <c r="AD923" s="72"/>
      <c r="AE923" s="9"/>
      <c r="AF923" s="9"/>
      <c r="AH923" s="9"/>
      <c r="AI923" s="9"/>
      <c r="AJ923" s="9"/>
      <c r="AK923" s="9"/>
      <c r="AL923" s="9"/>
      <c r="AM923" s="9"/>
      <c r="AN923" s="9"/>
      <c r="AO923" s="9"/>
      <c r="AP923" s="9"/>
      <c r="AQ923" s="9"/>
      <c r="AR923" s="9"/>
      <c r="AS923" s="9"/>
      <c r="AT923" s="9"/>
      <c r="AU923" s="9"/>
      <c r="AV923" s="9"/>
      <c r="AW923" s="9"/>
      <c r="AX923" s="9"/>
      <c r="AY923" s="9"/>
    </row>
    <row r="924" spans="1:51" ht="12" customHeight="1">
      <c r="A924" s="9"/>
      <c r="B924" s="9"/>
      <c r="C924" s="9"/>
      <c r="D924" s="9"/>
      <c r="E924" s="9"/>
      <c r="F924" s="9"/>
      <c r="G924" s="70"/>
      <c r="H924" s="71"/>
      <c r="I924" s="9"/>
      <c r="J924" s="9"/>
      <c r="K924" s="9"/>
      <c r="L924" s="71"/>
      <c r="M924" s="71"/>
      <c r="N924" s="9"/>
      <c r="O924" s="9"/>
      <c r="P924" s="71"/>
      <c r="Q924" s="71"/>
      <c r="R924" s="9"/>
      <c r="S924" s="72"/>
      <c r="T924" s="72"/>
      <c r="U924" s="72"/>
      <c r="V924" s="9"/>
      <c r="W924" s="9"/>
      <c r="X924" s="9"/>
      <c r="Y924" s="72"/>
      <c r="Z924" s="72"/>
      <c r="AA924" s="9"/>
      <c r="AB924" s="72"/>
      <c r="AC924" s="72"/>
      <c r="AD924" s="72"/>
      <c r="AE924" s="9"/>
      <c r="AF924" s="9"/>
      <c r="AH924" s="9"/>
      <c r="AI924" s="9"/>
      <c r="AJ924" s="9"/>
      <c r="AK924" s="9"/>
      <c r="AL924" s="9"/>
      <c r="AM924" s="9"/>
      <c r="AN924" s="9"/>
      <c r="AO924" s="9"/>
      <c r="AP924" s="9"/>
      <c r="AQ924" s="9"/>
      <c r="AR924" s="9"/>
      <c r="AS924" s="9"/>
      <c r="AT924" s="9"/>
      <c r="AU924" s="9"/>
      <c r="AV924" s="9"/>
      <c r="AW924" s="9"/>
      <c r="AX924" s="9"/>
      <c r="AY924" s="9"/>
    </row>
    <row r="925" spans="1:51" ht="12" customHeight="1">
      <c r="A925" s="9"/>
      <c r="B925" s="9"/>
      <c r="C925" s="9"/>
      <c r="D925" s="9"/>
      <c r="E925" s="9"/>
      <c r="F925" s="9"/>
      <c r="G925" s="70"/>
      <c r="H925" s="71"/>
      <c r="I925" s="9"/>
      <c r="J925" s="9"/>
      <c r="K925" s="9"/>
      <c r="L925" s="71"/>
      <c r="M925" s="71"/>
      <c r="N925" s="9"/>
      <c r="O925" s="9"/>
      <c r="P925" s="71"/>
      <c r="Q925" s="71"/>
      <c r="R925" s="9"/>
      <c r="S925" s="72"/>
      <c r="T925" s="72"/>
      <c r="U925" s="72"/>
      <c r="V925" s="9"/>
      <c r="W925" s="9"/>
      <c r="X925" s="9"/>
      <c r="Y925" s="72"/>
      <c r="Z925" s="72"/>
      <c r="AA925" s="9"/>
      <c r="AB925" s="72"/>
      <c r="AC925" s="72"/>
      <c r="AD925" s="72"/>
      <c r="AE925" s="9"/>
      <c r="AF925" s="9"/>
      <c r="AH925" s="9"/>
      <c r="AI925" s="9"/>
      <c r="AJ925" s="9"/>
      <c r="AK925" s="9"/>
      <c r="AL925" s="9"/>
      <c r="AM925" s="9"/>
      <c r="AN925" s="9"/>
      <c r="AO925" s="9"/>
      <c r="AP925" s="9"/>
      <c r="AQ925" s="9"/>
      <c r="AR925" s="9"/>
      <c r="AS925" s="9"/>
      <c r="AT925" s="9"/>
      <c r="AU925" s="9"/>
      <c r="AV925" s="9"/>
      <c r="AW925" s="9"/>
      <c r="AX925" s="9"/>
      <c r="AY925" s="9"/>
    </row>
    <row r="926" spans="1:51" ht="12" customHeight="1">
      <c r="A926" s="9"/>
      <c r="B926" s="9"/>
      <c r="C926" s="9"/>
      <c r="D926" s="9"/>
      <c r="E926" s="9"/>
      <c r="F926" s="9"/>
      <c r="G926" s="70"/>
      <c r="H926" s="71"/>
      <c r="I926" s="9"/>
      <c r="J926" s="9"/>
      <c r="K926" s="9"/>
      <c r="L926" s="71"/>
      <c r="M926" s="71"/>
      <c r="N926" s="9"/>
      <c r="O926" s="9"/>
      <c r="P926" s="71"/>
      <c r="Q926" s="71"/>
      <c r="R926" s="9"/>
      <c r="S926" s="72"/>
      <c r="T926" s="72"/>
      <c r="U926" s="72"/>
      <c r="V926" s="9"/>
      <c r="W926" s="9"/>
      <c r="X926" s="9"/>
      <c r="Y926" s="72"/>
      <c r="Z926" s="72"/>
      <c r="AA926" s="9"/>
      <c r="AB926" s="72"/>
      <c r="AC926" s="72"/>
      <c r="AD926" s="72"/>
      <c r="AE926" s="9"/>
      <c r="AF926" s="9"/>
      <c r="AH926" s="9"/>
      <c r="AI926" s="9"/>
      <c r="AJ926" s="9"/>
      <c r="AK926" s="9"/>
      <c r="AL926" s="9"/>
      <c r="AM926" s="9"/>
      <c r="AN926" s="9"/>
      <c r="AO926" s="9"/>
      <c r="AP926" s="9"/>
      <c r="AQ926" s="9"/>
      <c r="AR926" s="9"/>
      <c r="AS926" s="9"/>
      <c r="AT926" s="9"/>
      <c r="AU926" s="9"/>
      <c r="AV926" s="9"/>
      <c r="AW926" s="9"/>
      <c r="AX926" s="9"/>
      <c r="AY926" s="9"/>
    </row>
    <row r="927" spans="1:51" ht="12" customHeight="1">
      <c r="A927" s="9"/>
      <c r="B927" s="9"/>
      <c r="C927" s="9"/>
      <c r="D927" s="9"/>
      <c r="E927" s="9"/>
      <c r="F927" s="9"/>
      <c r="G927" s="70"/>
      <c r="H927" s="71"/>
      <c r="I927" s="9"/>
      <c r="J927" s="9"/>
      <c r="K927" s="9"/>
      <c r="L927" s="71"/>
      <c r="M927" s="71"/>
      <c r="N927" s="9"/>
      <c r="O927" s="9"/>
      <c r="P927" s="71"/>
      <c r="Q927" s="71"/>
      <c r="R927" s="9"/>
      <c r="S927" s="72"/>
      <c r="T927" s="72"/>
      <c r="U927" s="72"/>
      <c r="V927" s="9"/>
      <c r="W927" s="9"/>
      <c r="X927" s="9"/>
      <c r="Y927" s="72"/>
      <c r="Z927" s="72"/>
      <c r="AA927" s="9"/>
      <c r="AB927" s="72"/>
      <c r="AC927" s="72"/>
      <c r="AD927" s="72"/>
      <c r="AE927" s="9"/>
      <c r="AF927" s="9"/>
      <c r="AH927" s="9"/>
      <c r="AI927" s="9"/>
      <c r="AJ927" s="9"/>
      <c r="AK927" s="9"/>
      <c r="AL927" s="9"/>
      <c r="AM927" s="9"/>
      <c r="AN927" s="9"/>
      <c r="AO927" s="9"/>
      <c r="AP927" s="9"/>
      <c r="AQ927" s="9"/>
      <c r="AR927" s="9"/>
      <c r="AS927" s="9"/>
      <c r="AT927" s="9"/>
      <c r="AU927" s="9"/>
      <c r="AV927" s="9"/>
      <c r="AW927" s="9"/>
      <c r="AX927" s="9"/>
      <c r="AY927" s="9"/>
    </row>
    <row r="928" spans="1:51" ht="12" customHeight="1">
      <c r="A928" s="9"/>
      <c r="B928" s="9"/>
      <c r="C928" s="9"/>
      <c r="D928" s="9"/>
      <c r="E928" s="9"/>
      <c r="F928" s="9"/>
      <c r="G928" s="70"/>
      <c r="H928" s="71"/>
      <c r="I928" s="9"/>
      <c r="J928" s="9"/>
      <c r="K928" s="9"/>
      <c r="L928" s="71"/>
      <c r="M928" s="71"/>
      <c r="N928" s="9"/>
      <c r="O928" s="9"/>
      <c r="P928" s="71"/>
      <c r="Q928" s="71"/>
      <c r="R928" s="9"/>
      <c r="S928" s="72"/>
      <c r="T928" s="72"/>
      <c r="U928" s="72"/>
      <c r="V928" s="9"/>
      <c r="W928" s="9"/>
      <c r="X928" s="9"/>
      <c r="Y928" s="72"/>
      <c r="Z928" s="72"/>
      <c r="AA928" s="9"/>
      <c r="AB928" s="72"/>
      <c r="AC928" s="72"/>
      <c r="AD928" s="72"/>
      <c r="AE928" s="9"/>
      <c r="AF928" s="9"/>
      <c r="AH928" s="9"/>
      <c r="AI928" s="9"/>
      <c r="AJ928" s="9"/>
      <c r="AK928" s="9"/>
      <c r="AL928" s="9"/>
      <c r="AM928" s="9"/>
      <c r="AN928" s="9"/>
      <c r="AO928" s="9"/>
      <c r="AP928" s="9"/>
      <c r="AQ928" s="9"/>
      <c r="AR928" s="9"/>
      <c r="AS928" s="9"/>
      <c r="AT928" s="9"/>
      <c r="AU928" s="9"/>
      <c r="AV928" s="9"/>
      <c r="AW928" s="9"/>
      <c r="AX928" s="9"/>
      <c r="AY928" s="9"/>
    </row>
    <row r="929" spans="1:51" ht="12" customHeight="1">
      <c r="A929" s="9"/>
      <c r="B929" s="9"/>
      <c r="C929" s="9"/>
      <c r="D929" s="9"/>
      <c r="E929" s="9"/>
      <c r="F929" s="9"/>
      <c r="G929" s="70"/>
      <c r="H929" s="71"/>
      <c r="I929" s="9"/>
      <c r="J929" s="9"/>
      <c r="K929" s="9"/>
      <c r="L929" s="71"/>
      <c r="M929" s="71"/>
      <c r="N929" s="9"/>
      <c r="O929" s="9"/>
      <c r="P929" s="71"/>
      <c r="Q929" s="71"/>
      <c r="R929" s="9"/>
      <c r="S929" s="72"/>
      <c r="T929" s="72"/>
      <c r="U929" s="72"/>
      <c r="V929" s="9"/>
      <c r="W929" s="9"/>
      <c r="X929" s="9"/>
      <c r="Y929" s="72"/>
      <c r="Z929" s="72"/>
      <c r="AA929" s="9"/>
      <c r="AB929" s="72"/>
      <c r="AC929" s="72"/>
      <c r="AD929" s="72"/>
      <c r="AE929" s="9"/>
      <c r="AF929" s="9"/>
      <c r="AH929" s="9"/>
      <c r="AI929" s="9"/>
      <c r="AJ929" s="9"/>
      <c r="AK929" s="9"/>
      <c r="AL929" s="9"/>
      <c r="AM929" s="9"/>
      <c r="AN929" s="9"/>
      <c r="AO929" s="9"/>
      <c r="AP929" s="9"/>
      <c r="AQ929" s="9"/>
      <c r="AR929" s="9"/>
      <c r="AS929" s="9"/>
      <c r="AT929" s="9"/>
      <c r="AU929" s="9"/>
      <c r="AV929" s="9"/>
      <c r="AW929" s="9"/>
      <c r="AX929" s="9"/>
      <c r="AY929" s="9"/>
    </row>
    <row r="930" spans="1:51" ht="12" customHeight="1">
      <c r="A930" s="9"/>
      <c r="B930" s="9"/>
      <c r="C930" s="9"/>
      <c r="D930" s="9"/>
      <c r="E930" s="9"/>
      <c r="F930" s="9"/>
      <c r="G930" s="70"/>
      <c r="H930" s="71"/>
      <c r="I930" s="9"/>
      <c r="J930" s="9"/>
      <c r="K930" s="9"/>
      <c r="L930" s="71"/>
      <c r="M930" s="71"/>
      <c r="N930" s="9"/>
      <c r="O930" s="9"/>
      <c r="P930" s="71"/>
      <c r="Q930" s="71"/>
      <c r="R930" s="9"/>
      <c r="S930" s="72"/>
      <c r="T930" s="72"/>
      <c r="U930" s="72"/>
      <c r="V930" s="9"/>
      <c r="W930" s="9"/>
      <c r="X930" s="9"/>
      <c r="Y930" s="72"/>
      <c r="Z930" s="72"/>
      <c r="AA930" s="9"/>
      <c r="AB930" s="72"/>
      <c r="AC930" s="72"/>
      <c r="AD930" s="72"/>
      <c r="AE930" s="9"/>
      <c r="AF930" s="9"/>
      <c r="AH930" s="9"/>
      <c r="AI930" s="9"/>
      <c r="AJ930" s="9"/>
      <c r="AK930" s="9"/>
      <c r="AL930" s="9"/>
      <c r="AM930" s="9"/>
      <c r="AN930" s="9"/>
      <c r="AO930" s="9"/>
      <c r="AP930" s="9"/>
      <c r="AQ930" s="9"/>
      <c r="AR930" s="9"/>
      <c r="AS930" s="9"/>
      <c r="AT930" s="9"/>
      <c r="AU930" s="9"/>
      <c r="AV930" s="9"/>
      <c r="AW930" s="9"/>
      <c r="AX930" s="9"/>
      <c r="AY930" s="9"/>
    </row>
    <row r="931" spans="1:51" ht="12" customHeight="1">
      <c r="A931" s="9"/>
      <c r="B931" s="9"/>
      <c r="C931" s="9"/>
      <c r="D931" s="9"/>
      <c r="E931" s="9"/>
      <c r="F931" s="9"/>
      <c r="G931" s="70"/>
      <c r="H931" s="71"/>
      <c r="I931" s="9"/>
      <c r="J931" s="9"/>
      <c r="K931" s="9"/>
      <c r="L931" s="71"/>
      <c r="M931" s="71"/>
      <c r="N931" s="9"/>
      <c r="O931" s="9"/>
      <c r="P931" s="71"/>
      <c r="Q931" s="71"/>
      <c r="R931" s="9"/>
      <c r="S931" s="72"/>
      <c r="T931" s="72"/>
      <c r="U931" s="72"/>
      <c r="V931" s="9"/>
      <c r="W931" s="9"/>
      <c r="X931" s="9"/>
      <c r="Y931" s="72"/>
      <c r="Z931" s="72"/>
      <c r="AA931" s="9"/>
      <c r="AB931" s="72"/>
      <c r="AC931" s="72"/>
      <c r="AD931" s="72"/>
      <c r="AE931" s="9"/>
      <c r="AF931" s="9"/>
      <c r="AH931" s="9"/>
      <c r="AI931" s="9"/>
      <c r="AJ931" s="9"/>
      <c r="AK931" s="9"/>
      <c r="AL931" s="9"/>
      <c r="AM931" s="9"/>
      <c r="AN931" s="9"/>
      <c r="AO931" s="9"/>
      <c r="AP931" s="9"/>
      <c r="AQ931" s="9"/>
      <c r="AR931" s="9"/>
      <c r="AS931" s="9"/>
      <c r="AT931" s="9"/>
      <c r="AU931" s="9"/>
      <c r="AV931" s="9"/>
      <c r="AW931" s="9"/>
      <c r="AX931" s="9"/>
      <c r="AY931" s="9"/>
    </row>
    <row r="932" spans="1:51" ht="12" customHeight="1">
      <c r="A932" s="9"/>
      <c r="B932" s="9"/>
      <c r="C932" s="9"/>
      <c r="D932" s="9"/>
      <c r="E932" s="9"/>
      <c r="F932" s="9"/>
      <c r="G932" s="70"/>
      <c r="H932" s="71"/>
      <c r="I932" s="9"/>
      <c r="J932" s="9"/>
      <c r="K932" s="9"/>
      <c r="L932" s="71"/>
      <c r="M932" s="71"/>
      <c r="N932" s="9"/>
      <c r="O932" s="9"/>
      <c r="P932" s="71"/>
      <c r="Q932" s="71"/>
      <c r="R932" s="9"/>
      <c r="S932" s="72"/>
      <c r="T932" s="72"/>
      <c r="U932" s="72"/>
      <c r="V932" s="9"/>
      <c r="W932" s="9"/>
      <c r="X932" s="9"/>
      <c r="Y932" s="72"/>
      <c r="Z932" s="72"/>
      <c r="AA932" s="9"/>
      <c r="AB932" s="72"/>
      <c r="AC932" s="72"/>
      <c r="AD932" s="72"/>
      <c r="AE932" s="9"/>
      <c r="AF932" s="9"/>
      <c r="AH932" s="9"/>
      <c r="AI932" s="9"/>
      <c r="AJ932" s="9"/>
      <c r="AK932" s="9"/>
      <c r="AL932" s="9"/>
      <c r="AM932" s="9"/>
      <c r="AN932" s="9"/>
      <c r="AO932" s="9"/>
      <c r="AP932" s="9"/>
      <c r="AQ932" s="9"/>
      <c r="AR932" s="9"/>
      <c r="AS932" s="9"/>
      <c r="AT932" s="9"/>
      <c r="AU932" s="9"/>
      <c r="AV932" s="9"/>
      <c r="AW932" s="9"/>
      <c r="AX932" s="9"/>
      <c r="AY932" s="9"/>
    </row>
    <row r="933" spans="1:51" ht="12" customHeight="1">
      <c r="A933" s="9"/>
      <c r="B933" s="9"/>
      <c r="C933" s="9"/>
      <c r="D933" s="9"/>
      <c r="E933" s="9"/>
      <c r="F933" s="9"/>
      <c r="G933" s="70"/>
      <c r="H933" s="71"/>
      <c r="I933" s="9"/>
      <c r="J933" s="9"/>
      <c r="K933" s="9"/>
      <c r="L933" s="71"/>
      <c r="M933" s="71"/>
      <c r="N933" s="9"/>
      <c r="O933" s="9"/>
      <c r="P933" s="71"/>
      <c r="Q933" s="71"/>
      <c r="R933" s="9"/>
      <c r="S933" s="72"/>
      <c r="T933" s="72"/>
      <c r="U933" s="72"/>
      <c r="V933" s="9"/>
      <c r="W933" s="9"/>
      <c r="X933" s="9"/>
      <c r="Y933" s="72"/>
      <c r="Z933" s="72"/>
      <c r="AA933" s="9"/>
      <c r="AB933" s="72"/>
      <c r="AC933" s="72"/>
      <c r="AD933" s="72"/>
      <c r="AE933" s="9"/>
      <c r="AF933" s="9"/>
      <c r="AH933" s="9"/>
      <c r="AI933" s="9"/>
      <c r="AJ933" s="9"/>
      <c r="AK933" s="9"/>
      <c r="AL933" s="9"/>
      <c r="AM933" s="9"/>
      <c r="AN933" s="9"/>
      <c r="AO933" s="9"/>
      <c r="AP933" s="9"/>
      <c r="AQ933" s="9"/>
      <c r="AR933" s="9"/>
      <c r="AS933" s="9"/>
      <c r="AT933" s="9"/>
      <c r="AU933" s="9"/>
      <c r="AV933" s="9"/>
      <c r="AW933" s="9"/>
      <c r="AX933" s="9"/>
      <c r="AY933" s="9"/>
    </row>
    <row r="934" spans="1:51" ht="12" customHeight="1">
      <c r="A934" s="9"/>
      <c r="B934" s="9"/>
      <c r="C934" s="9"/>
      <c r="D934" s="9"/>
      <c r="E934" s="9"/>
      <c r="F934" s="9"/>
      <c r="G934" s="70"/>
      <c r="H934" s="71"/>
      <c r="I934" s="9"/>
      <c r="J934" s="9"/>
      <c r="K934" s="9"/>
      <c r="L934" s="71"/>
      <c r="M934" s="71"/>
      <c r="N934" s="9"/>
      <c r="O934" s="9"/>
      <c r="P934" s="71"/>
      <c r="Q934" s="71"/>
      <c r="R934" s="9"/>
      <c r="S934" s="72"/>
      <c r="T934" s="72"/>
      <c r="U934" s="72"/>
      <c r="V934" s="9"/>
      <c r="W934" s="9"/>
      <c r="X934" s="9"/>
      <c r="Y934" s="72"/>
      <c r="Z934" s="72"/>
      <c r="AA934" s="9"/>
      <c r="AB934" s="72"/>
      <c r="AC934" s="72"/>
      <c r="AD934" s="72"/>
      <c r="AE934" s="9"/>
      <c r="AF934" s="9"/>
      <c r="AH934" s="9"/>
      <c r="AI934" s="9"/>
      <c r="AJ934" s="9"/>
      <c r="AK934" s="9"/>
      <c r="AL934" s="9"/>
      <c r="AM934" s="9"/>
      <c r="AN934" s="9"/>
      <c r="AO934" s="9"/>
      <c r="AP934" s="9"/>
      <c r="AQ934" s="9"/>
      <c r="AR934" s="9"/>
      <c r="AS934" s="9"/>
      <c r="AT934" s="9"/>
      <c r="AU934" s="9"/>
      <c r="AV934" s="9"/>
      <c r="AW934" s="9"/>
      <c r="AX934" s="9"/>
      <c r="AY934" s="9"/>
    </row>
    <row r="935" spans="1:51" ht="12" customHeight="1">
      <c r="A935" s="9"/>
      <c r="B935" s="9"/>
      <c r="C935" s="9"/>
      <c r="D935" s="9"/>
      <c r="E935" s="9"/>
      <c r="F935" s="9"/>
      <c r="G935" s="70"/>
      <c r="H935" s="71"/>
      <c r="I935" s="9"/>
      <c r="J935" s="9"/>
      <c r="K935" s="9"/>
      <c r="L935" s="71"/>
      <c r="M935" s="71"/>
      <c r="N935" s="9"/>
      <c r="O935" s="9"/>
      <c r="P935" s="71"/>
      <c r="Q935" s="71"/>
      <c r="R935" s="9"/>
      <c r="S935" s="72"/>
      <c r="T935" s="72"/>
      <c r="U935" s="72"/>
      <c r="V935" s="9"/>
      <c r="W935" s="9"/>
      <c r="X935" s="9"/>
      <c r="Y935" s="72"/>
      <c r="Z935" s="72"/>
      <c r="AA935" s="9"/>
      <c r="AB935" s="72"/>
      <c r="AC935" s="72"/>
      <c r="AD935" s="72"/>
      <c r="AE935" s="9"/>
      <c r="AF935" s="9"/>
      <c r="AH935" s="9"/>
      <c r="AI935" s="9"/>
      <c r="AJ935" s="9"/>
      <c r="AK935" s="9"/>
      <c r="AL935" s="9"/>
      <c r="AM935" s="9"/>
      <c r="AN935" s="9"/>
      <c r="AO935" s="9"/>
      <c r="AP935" s="9"/>
      <c r="AQ935" s="9"/>
      <c r="AR935" s="9"/>
      <c r="AS935" s="9"/>
      <c r="AT935" s="9"/>
      <c r="AU935" s="9"/>
      <c r="AV935" s="9"/>
      <c r="AW935" s="9"/>
      <c r="AX935" s="9"/>
      <c r="AY935" s="9"/>
    </row>
    <row r="936" spans="1:51" ht="12" customHeight="1">
      <c r="A936" s="9"/>
      <c r="B936" s="9"/>
      <c r="C936" s="9"/>
      <c r="D936" s="9"/>
      <c r="E936" s="9"/>
      <c r="F936" s="9"/>
      <c r="G936" s="70"/>
      <c r="H936" s="71"/>
      <c r="I936" s="9"/>
      <c r="J936" s="9"/>
      <c r="K936" s="9"/>
      <c r="L936" s="71"/>
      <c r="M936" s="71"/>
      <c r="N936" s="9"/>
      <c r="O936" s="9"/>
      <c r="P936" s="71"/>
      <c r="Q936" s="71"/>
      <c r="R936" s="9"/>
      <c r="S936" s="72"/>
      <c r="T936" s="72"/>
      <c r="U936" s="72"/>
      <c r="V936" s="9"/>
      <c r="W936" s="9"/>
      <c r="X936" s="9"/>
      <c r="Y936" s="72"/>
      <c r="Z936" s="72"/>
      <c r="AA936" s="9"/>
      <c r="AB936" s="72"/>
      <c r="AC936" s="72"/>
      <c r="AD936" s="72"/>
      <c r="AE936" s="9"/>
      <c r="AF936" s="9"/>
      <c r="AH936" s="9"/>
      <c r="AI936" s="9"/>
      <c r="AJ936" s="9"/>
      <c r="AK936" s="9"/>
      <c r="AL936" s="9"/>
      <c r="AM936" s="9"/>
      <c r="AN936" s="9"/>
      <c r="AO936" s="9"/>
      <c r="AP936" s="9"/>
      <c r="AQ936" s="9"/>
      <c r="AR936" s="9"/>
      <c r="AS936" s="9"/>
      <c r="AT936" s="9"/>
      <c r="AU936" s="9"/>
      <c r="AV936" s="9"/>
      <c r="AW936" s="9"/>
      <c r="AX936" s="9"/>
      <c r="AY936" s="9"/>
    </row>
    <row r="937" spans="1:51" ht="12" customHeight="1">
      <c r="A937" s="9"/>
      <c r="B937" s="9"/>
      <c r="C937" s="9"/>
      <c r="D937" s="9"/>
      <c r="E937" s="9"/>
      <c r="F937" s="9"/>
      <c r="G937" s="70"/>
      <c r="H937" s="71"/>
      <c r="I937" s="9"/>
      <c r="J937" s="9"/>
      <c r="K937" s="9"/>
      <c r="L937" s="71"/>
      <c r="M937" s="71"/>
      <c r="N937" s="9"/>
      <c r="O937" s="9"/>
      <c r="P937" s="71"/>
      <c r="Q937" s="71"/>
      <c r="R937" s="9"/>
      <c r="S937" s="72"/>
      <c r="T937" s="72"/>
      <c r="U937" s="72"/>
      <c r="V937" s="9"/>
      <c r="W937" s="9"/>
      <c r="X937" s="9"/>
      <c r="Y937" s="72"/>
      <c r="Z937" s="72"/>
      <c r="AA937" s="9"/>
      <c r="AB937" s="72"/>
      <c r="AC937" s="72"/>
      <c r="AD937" s="72"/>
      <c r="AE937" s="9"/>
      <c r="AF937" s="9"/>
      <c r="AH937" s="9"/>
      <c r="AI937" s="9"/>
      <c r="AJ937" s="9"/>
      <c r="AK937" s="9"/>
      <c r="AL937" s="9"/>
      <c r="AM937" s="9"/>
      <c r="AN937" s="9"/>
      <c r="AO937" s="9"/>
      <c r="AP937" s="9"/>
      <c r="AQ937" s="9"/>
      <c r="AR937" s="9"/>
      <c r="AS937" s="9"/>
      <c r="AT937" s="9"/>
      <c r="AU937" s="9"/>
      <c r="AV937" s="9"/>
      <c r="AW937" s="9"/>
      <c r="AX937" s="9"/>
      <c r="AY937" s="9"/>
    </row>
    <row r="938" spans="1:51" ht="12" customHeight="1">
      <c r="A938" s="9"/>
      <c r="B938" s="9"/>
      <c r="C938" s="9"/>
      <c r="D938" s="9"/>
      <c r="E938" s="9"/>
      <c r="F938" s="9"/>
      <c r="G938" s="70"/>
      <c r="H938" s="71"/>
      <c r="I938" s="9"/>
      <c r="J938" s="9"/>
      <c r="K938" s="9"/>
      <c r="L938" s="71"/>
      <c r="M938" s="71"/>
      <c r="N938" s="9"/>
      <c r="O938" s="9"/>
      <c r="P938" s="71"/>
      <c r="Q938" s="71"/>
      <c r="R938" s="9"/>
      <c r="S938" s="72"/>
      <c r="T938" s="72"/>
      <c r="U938" s="72"/>
      <c r="V938" s="9"/>
      <c r="W938" s="9"/>
      <c r="X938" s="9"/>
      <c r="Y938" s="72"/>
      <c r="Z938" s="72"/>
      <c r="AA938" s="9"/>
      <c r="AB938" s="72"/>
      <c r="AC938" s="72"/>
      <c r="AD938" s="72"/>
      <c r="AE938" s="9"/>
      <c r="AF938" s="9"/>
      <c r="AH938" s="9"/>
      <c r="AI938" s="9"/>
      <c r="AJ938" s="9"/>
      <c r="AK938" s="9"/>
      <c r="AL938" s="9"/>
      <c r="AM938" s="9"/>
      <c r="AN938" s="9"/>
      <c r="AO938" s="9"/>
      <c r="AP938" s="9"/>
      <c r="AQ938" s="9"/>
      <c r="AR938" s="9"/>
      <c r="AS938" s="9"/>
      <c r="AT938" s="9"/>
      <c r="AU938" s="9"/>
      <c r="AV938" s="9"/>
      <c r="AW938" s="9"/>
      <c r="AX938" s="9"/>
      <c r="AY938" s="9"/>
    </row>
    <row r="939" spans="1:51" ht="12" customHeight="1">
      <c r="A939" s="9"/>
      <c r="B939" s="9"/>
      <c r="C939" s="9"/>
      <c r="D939" s="9"/>
      <c r="E939" s="9"/>
      <c r="F939" s="9"/>
      <c r="G939" s="70"/>
      <c r="H939" s="71"/>
      <c r="I939" s="9"/>
      <c r="J939" s="9"/>
      <c r="K939" s="9"/>
      <c r="L939" s="71"/>
      <c r="M939" s="71"/>
      <c r="N939" s="9"/>
      <c r="O939" s="9"/>
      <c r="P939" s="71"/>
      <c r="Q939" s="71"/>
      <c r="R939" s="9"/>
      <c r="S939" s="72"/>
      <c r="T939" s="72"/>
      <c r="U939" s="72"/>
      <c r="V939" s="9"/>
      <c r="W939" s="9"/>
      <c r="X939" s="9"/>
      <c r="Y939" s="72"/>
      <c r="Z939" s="72"/>
      <c r="AA939" s="9"/>
      <c r="AB939" s="72"/>
      <c r="AC939" s="72"/>
      <c r="AD939" s="72"/>
      <c r="AE939" s="9"/>
      <c r="AF939" s="9"/>
      <c r="AH939" s="9"/>
      <c r="AI939" s="9"/>
      <c r="AJ939" s="9"/>
      <c r="AK939" s="9"/>
      <c r="AL939" s="9"/>
      <c r="AM939" s="9"/>
      <c r="AN939" s="9"/>
      <c r="AO939" s="9"/>
      <c r="AP939" s="9"/>
      <c r="AQ939" s="9"/>
      <c r="AR939" s="9"/>
      <c r="AS939" s="9"/>
      <c r="AT939" s="9"/>
      <c r="AU939" s="9"/>
      <c r="AV939" s="9"/>
      <c r="AW939" s="9"/>
      <c r="AX939" s="9"/>
      <c r="AY939" s="9"/>
    </row>
    <row r="940" spans="1:51" ht="12" customHeight="1">
      <c r="A940" s="9"/>
      <c r="B940" s="9"/>
      <c r="C940" s="9"/>
      <c r="D940" s="9"/>
      <c r="E940" s="9"/>
      <c r="F940" s="9"/>
      <c r="G940" s="70"/>
      <c r="H940" s="71"/>
      <c r="I940" s="9"/>
      <c r="J940" s="9"/>
      <c r="K940" s="9"/>
      <c r="L940" s="71"/>
      <c r="M940" s="71"/>
      <c r="N940" s="9"/>
      <c r="O940" s="9"/>
      <c r="P940" s="71"/>
      <c r="Q940" s="71"/>
      <c r="R940" s="9"/>
      <c r="S940" s="72"/>
      <c r="T940" s="72"/>
      <c r="U940" s="72"/>
      <c r="V940" s="9"/>
      <c r="W940" s="9"/>
      <c r="X940" s="9"/>
      <c r="Y940" s="72"/>
      <c r="Z940" s="72"/>
      <c r="AA940" s="9"/>
      <c r="AB940" s="72"/>
      <c r="AC940" s="72"/>
      <c r="AD940" s="72"/>
      <c r="AE940" s="9"/>
      <c r="AF940" s="9"/>
      <c r="AH940" s="9"/>
      <c r="AI940" s="9"/>
      <c r="AJ940" s="9"/>
      <c r="AK940" s="9"/>
      <c r="AL940" s="9"/>
      <c r="AM940" s="9"/>
      <c r="AN940" s="9"/>
      <c r="AO940" s="9"/>
      <c r="AP940" s="9"/>
      <c r="AQ940" s="9"/>
      <c r="AR940" s="9"/>
      <c r="AS940" s="9"/>
      <c r="AT940" s="9"/>
      <c r="AU940" s="9"/>
      <c r="AV940" s="9"/>
      <c r="AW940" s="9"/>
      <c r="AX940" s="9"/>
      <c r="AY940" s="9"/>
    </row>
    <row r="941" spans="1:51" ht="12" customHeight="1">
      <c r="A941" s="9"/>
      <c r="B941" s="9"/>
      <c r="C941" s="9"/>
      <c r="D941" s="9"/>
      <c r="E941" s="9"/>
      <c r="F941" s="9"/>
      <c r="G941" s="70"/>
      <c r="H941" s="71"/>
      <c r="I941" s="9"/>
      <c r="J941" s="9"/>
      <c r="K941" s="9"/>
      <c r="L941" s="71"/>
      <c r="M941" s="71"/>
      <c r="N941" s="9"/>
      <c r="O941" s="9"/>
      <c r="P941" s="71"/>
      <c r="Q941" s="71"/>
      <c r="R941" s="9"/>
      <c r="S941" s="72"/>
      <c r="T941" s="72"/>
      <c r="U941" s="72"/>
      <c r="V941" s="9"/>
      <c r="W941" s="9"/>
      <c r="X941" s="9"/>
      <c r="Y941" s="72"/>
      <c r="Z941" s="72"/>
      <c r="AA941" s="9"/>
      <c r="AB941" s="72"/>
      <c r="AC941" s="72"/>
      <c r="AD941" s="72"/>
      <c r="AE941" s="9"/>
      <c r="AF941" s="9"/>
      <c r="AH941" s="9"/>
      <c r="AI941" s="9"/>
      <c r="AJ941" s="9"/>
      <c r="AK941" s="9"/>
      <c r="AL941" s="9"/>
      <c r="AM941" s="9"/>
      <c r="AN941" s="9"/>
      <c r="AO941" s="9"/>
      <c r="AP941" s="9"/>
      <c r="AQ941" s="9"/>
      <c r="AR941" s="9"/>
      <c r="AS941" s="9"/>
      <c r="AT941" s="9"/>
      <c r="AU941" s="9"/>
      <c r="AV941" s="9"/>
      <c r="AW941" s="9"/>
      <c r="AX941" s="9"/>
      <c r="AY941" s="9"/>
    </row>
    <row r="942" spans="1:51" ht="12" customHeight="1">
      <c r="A942" s="9"/>
      <c r="B942" s="9"/>
      <c r="C942" s="9"/>
      <c r="D942" s="9"/>
      <c r="E942" s="9"/>
      <c r="F942" s="9"/>
      <c r="G942" s="70"/>
      <c r="H942" s="71"/>
      <c r="I942" s="9"/>
      <c r="J942" s="9"/>
      <c r="K942" s="9"/>
      <c r="L942" s="71"/>
      <c r="M942" s="71"/>
      <c r="N942" s="9"/>
      <c r="O942" s="9"/>
      <c r="P942" s="71"/>
      <c r="Q942" s="71"/>
      <c r="R942" s="9"/>
      <c r="S942" s="72"/>
      <c r="T942" s="72"/>
      <c r="U942" s="72"/>
      <c r="V942" s="9"/>
      <c r="W942" s="9"/>
      <c r="X942" s="9"/>
      <c r="Y942" s="72"/>
      <c r="Z942" s="72"/>
      <c r="AA942" s="9"/>
      <c r="AB942" s="72"/>
      <c r="AC942" s="72"/>
      <c r="AD942" s="72"/>
      <c r="AE942" s="9"/>
      <c r="AF942" s="9"/>
      <c r="AH942" s="9"/>
      <c r="AI942" s="9"/>
      <c r="AJ942" s="9"/>
      <c r="AK942" s="9"/>
      <c r="AL942" s="9"/>
      <c r="AM942" s="9"/>
      <c r="AN942" s="9"/>
      <c r="AO942" s="9"/>
      <c r="AP942" s="9"/>
      <c r="AQ942" s="9"/>
      <c r="AR942" s="9"/>
      <c r="AS942" s="9"/>
      <c r="AT942" s="9"/>
      <c r="AU942" s="9"/>
      <c r="AV942" s="9"/>
      <c r="AW942" s="9"/>
      <c r="AX942" s="9"/>
      <c r="AY942" s="9"/>
    </row>
    <row r="943" spans="1:51" ht="12" customHeight="1">
      <c r="A943" s="9"/>
      <c r="B943" s="9"/>
      <c r="C943" s="9"/>
      <c r="D943" s="9"/>
      <c r="E943" s="9"/>
      <c r="F943" s="9"/>
      <c r="G943" s="70"/>
      <c r="H943" s="71"/>
      <c r="I943" s="9"/>
      <c r="J943" s="9"/>
      <c r="K943" s="9"/>
      <c r="L943" s="71"/>
      <c r="M943" s="71"/>
      <c r="N943" s="9"/>
      <c r="O943" s="9"/>
      <c r="P943" s="71"/>
      <c r="Q943" s="71"/>
      <c r="R943" s="9"/>
      <c r="S943" s="72"/>
      <c r="T943" s="72"/>
      <c r="U943" s="72"/>
      <c r="V943" s="9"/>
      <c r="W943" s="9"/>
      <c r="X943" s="9"/>
      <c r="Y943" s="72"/>
      <c r="Z943" s="72"/>
      <c r="AA943" s="9"/>
      <c r="AB943" s="72"/>
      <c r="AC943" s="72"/>
      <c r="AD943" s="72"/>
      <c r="AE943" s="9"/>
      <c r="AF943" s="9"/>
      <c r="AH943" s="9"/>
      <c r="AI943" s="9"/>
      <c r="AJ943" s="9"/>
      <c r="AK943" s="9"/>
      <c r="AL943" s="9"/>
      <c r="AM943" s="9"/>
      <c r="AN943" s="9"/>
      <c r="AO943" s="9"/>
      <c r="AP943" s="9"/>
      <c r="AQ943" s="9"/>
      <c r="AR943" s="9"/>
      <c r="AS943" s="9"/>
      <c r="AT943" s="9"/>
      <c r="AU943" s="9"/>
      <c r="AV943" s="9"/>
      <c r="AW943" s="9"/>
      <c r="AX943" s="9"/>
      <c r="AY943" s="9"/>
    </row>
    <row r="944" spans="1:51" ht="12" customHeight="1">
      <c r="A944" s="9"/>
      <c r="B944" s="9"/>
      <c r="C944" s="9"/>
      <c r="D944" s="9"/>
      <c r="E944" s="9"/>
      <c r="F944" s="9"/>
      <c r="G944" s="70"/>
      <c r="H944" s="71"/>
      <c r="I944" s="9"/>
      <c r="J944" s="9"/>
      <c r="K944" s="9"/>
      <c r="L944" s="71"/>
      <c r="M944" s="71"/>
      <c r="N944" s="9"/>
      <c r="O944" s="9"/>
      <c r="P944" s="71"/>
      <c r="Q944" s="71"/>
      <c r="R944" s="9"/>
      <c r="S944" s="72"/>
      <c r="T944" s="72"/>
      <c r="U944" s="72"/>
      <c r="V944" s="9"/>
      <c r="W944" s="9"/>
      <c r="X944" s="9"/>
      <c r="Y944" s="72"/>
      <c r="Z944" s="72"/>
      <c r="AA944" s="9"/>
      <c r="AB944" s="72"/>
      <c r="AC944" s="72"/>
      <c r="AD944" s="72"/>
      <c r="AE944" s="9"/>
      <c r="AF944" s="9"/>
      <c r="AH944" s="9"/>
      <c r="AI944" s="9"/>
      <c r="AJ944" s="9"/>
      <c r="AK944" s="9"/>
      <c r="AL944" s="9"/>
      <c r="AM944" s="9"/>
      <c r="AN944" s="9"/>
      <c r="AO944" s="9"/>
      <c r="AP944" s="9"/>
      <c r="AQ944" s="9"/>
      <c r="AR944" s="9"/>
      <c r="AS944" s="9"/>
      <c r="AT944" s="9"/>
      <c r="AU944" s="9"/>
      <c r="AV944" s="9"/>
      <c r="AW944" s="9"/>
      <c r="AX944" s="9"/>
      <c r="AY944" s="9"/>
    </row>
    <row r="945" spans="1:51" ht="12" customHeight="1">
      <c r="A945" s="9"/>
      <c r="B945" s="9"/>
      <c r="C945" s="9"/>
      <c r="D945" s="9"/>
      <c r="E945" s="9"/>
      <c r="F945" s="9"/>
      <c r="G945" s="70"/>
      <c r="H945" s="71"/>
      <c r="I945" s="9"/>
      <c r="J945" s="9"/>
      <c r="K945" s="9"/>
      <c r="L945" s="71"/>
      <c r="M945" s="71"/>
      <c r="N945" s="9"/>
      <c r="O945" s="9"/>
      <c r="P945" s="71"/>
      <c r="Q945" s="71"/>
      <c r="R945" s="9"/>
      <c r="S945" s="72"/>
      <c r="T945" s="72"/>
      <c r="U945" s="72"/>
      <c r="V945" s="9"/>
      <c r="W945" s="9"/>
      <c r="X945" s="9"/>
      <c r="Y945" s="72"/>
      <c r="Z945" s="72"/>
      <c r="AA945" s="9"/>
      <c r="AB945" s="72"/>
      <c r="AC945" s="72"/>
      <c r="AD945" s="72"/>
      <c r="AE945" s="9"/>
      <c r="AF945" s="9"/>
      <c r="AH945" s="9"/>
      <c r="AI945" s="9"/>
      <c r="AJ945" s="9"/>
      <c r="AK945" s="9"/>
      <c r="AL945" s="9"/>
      <c r="AM945" s="9"/>
      <c r="AN945" s="9"/>
      <c r="AO945" s="9"/>
      <c r="AP945" s="9"/>
      <c r="AQ945" s="9"/>
      <c r="AR945" s="9"/>
      <c r="AS945" s="9"/>
      <c r="AT945" s="9"/>
      <c r="AU945" s="9"/>
      <c r="AV945" s="9"/>
      <c r="AW945" s="9"/>
      <c r="AX945" s="9"/>
      <c r="AY945" s="9"/>
    </row>
    <row r="946" spans="1:51" ht="12" customHeight="1">
      <c r="A946" s="9"/>
      <c r="B946" s="9"/>
      <c r="C946" s="9"/>
      <c r="D946" s="9"/>
      <c r="E946" s="9"/>
      <c r="F946" s="9"/>
      <c r="G946" s="70"/>
      <c r="H946" s="71"/>
      <c r="I946" s="9"/>
      <c r="J946" s="9"/>
      <c r="K946" s="9"/>
      <c r="L946" s="71"/>
      <c r="M946" s="71"/>
      <c r="N946" s="9"/>
      <c r="O946" s="9"/>
      <c r="P946" s="71"/>
      <c r="Q946" s="71"/>
      <c r="R946" s="9"/>
      <c r="S946" s="72"/>
      <c r="T946" s="72"/>
      <c r="U946" s="72"/>
      <c r="V946" s="9"/>
      <c r="W946" s="9"/>
      <c r="X946" s="9"/>
      <c r="Y946" s="72"/>
      <c r="Z946" s="72"/>
      <c r="AA946" s="9"/>
      <c r="AB946" s="72"/>
      <c r="AC946" s="72"/>
      <c r="AD946" s="72"/>
      <c r="AE946" s="9"/>
      <c r="AF946" s="9"/>
      <c r="AH946" s="9"/>
      <c r="AI946" s="9"/>
      <c r="AJ946" s="9"/>
      <c r="AK946" s="9"/>
      <c r="AL946" s="9"/>
      <c r="AM946" s="9"/>
      <c r="AN946" s="9"/>
      <c r="AO946" s="9"/>
      <c r="AP946" s="9"/>
      <c r="AQ946" s="9"/>
      <c r="AR946" s="9"/>
      <c r="AS946" s="9"/>
      <c r="AT946" s="9"/>
      <c r="AU946" s="9"/>
      <c r="AV946" s="9"/>
      <c r="AW946" s="9"/>
      <c r="AX946" s="9"/>
      <c r="AY946" s="9"/>
    </row>
    <row r="947" spans="1:51" ht="12" customHeight="1">
      <c r="A947" s="9"/>
      <c r="B947" s="9"/>
      <c r="C947" s="9"/>
      <c r="D947" s="9"/>
      <c r="E947" s="9"/>
      <c r="F947" s="9"/>
      <c r="G947" s="70"/>
      <c r="H947" s="71"/>
      <c r="I947" s="9"/>
      <c r="J947" s="9"/>
      <c r="K947" s="9"/>
      <c r="L947" s="71"/>
      <c r="M947" s="71"/>
      <c r="N947" s="9"/>
      <c r="O947" s="9"/>
      <c r="P947" s="71"/>
      <c r="Q947" s="71"/>
      <c r="R947" s="9"/>
      <c r="S947" s="72"/>
      <c r="T947" s="72"/>
      <c r="U947" s="72"/>
      <c r="V947" s="9"/>
      <c r="W947" s="9"/>
      <c r="X947" s="9"/>
      <c r="Y947" s="72"/>
      <c r="Z947" s="72"/>
      <c r="AA947" s="9"/>
      <c r="AB947" s="72"/>
      <c r="AC947" s="72"/>
      <c r="AD947" s="72"/>
      <c r="AE947" s="9"/>
      <c r="AF947" s="9"/>
      <c r="AH947" s="9"/>
      <c r="AI947" s="9"/>
      <c r="AJ947" s="9"/>
      <c r="AK947" s="9"/>
      <c r="AL947" s="9"/>
      <c r="AM947" s="9"/>
      <c r="AN947" s="9"/>
      <c r="AO947" s="9"/>
      <c r="AP947" s="9"/>
      <c r="AQ947" s="9"/>
      <c r="AR947" s="9"/>
      <c r="AS947" s="9"/>
      <c r="AT947" s="9"/>
      <c r="AU947" s="9"/>
      <c r="AV947" s="9"/>
      <c r="AW947" s="9"/>
      <c r="AX947" s="9"/>
      <c r="AY947" s="9"/>
    </row>
    <row r="948" spans="1:51" ht="12" customHeight="1">
      <c r="A948" s="9"/>
      <c r="B948" s="9"/>
      <c r="C948" s="9"/>
      <c r="D948" s="9"/>
      <c r="E948" s="9"/>
      <c r="F948" s="9"/>
      <c r="G948" s="70"/>
      <c r="H948" s="71"/>
      <c r="I948" s="9"/>
      <c r="J948" s="9"/>
      <c r="K948" s="9"/>
      <c r="L948" s="71"/>
      <c r="M948" s="71"/>
      <c r="N948" s="9"/>
      <c r="O948" s="9"/>
      <c r="P948" s="71"/>
      <c r="Q948" s="71"/>
      <c r="R948" s="9"/>
      <c r="S948" s="72"/>
      <c r="T948" s="72"/>
      <c r="U948" s="72"/>
      <c r="V948" s="9"/>
      <c r="W948" s="9"/>
      <c r="X948" s="9"/>
      <c r="Y948" s="72"/>
      <c r="Z948" s="72"/>
      <c r="AA948" s="9"/>
      <c r="AB948" s="72"/>
      <c r="AC948" s="72"/>
      <c r="AD948" s="72"/>
      <c r="AE948" s="9"/>
      <c r="AF948" s="9"/>
      <c r="AH948" s="9"/>
      <c r="AI948" s="9"/>
      <c r="AJ948" s="9"/>
      <c r="AK948" s="9"/>
      <c r="AL948" s="9"/>
      <c r="AM948" s="9"/>
      <c r="AN948" s="9"/>
      <c r="AO948" s="9"/>
      <c r="AP948" s="9"/>
      <c r="AQ948" s="9"/>
      <c r="AR948" s="9"/>
      <c r="AS948" s="9"/>
      <c r="AT948" s="9"/>
      <c r="AU948" s="9"/>
      <c r="AV948" s="9"/>
      <c r="AW948" s="9"/>
      <c r="AX948" s="9"/>
      <c r="AY948" s="9"/>
    </row>
    <row r="949" spans="1:51" ht="12" customHeight="1">
      <c r="A949" s="9"/>
      <c r="B949" s="9"/>
      <c r="C949" s="9"/>
      <c r="D949" s="9"/>
      <c r="E949" s="9"/>
      <c r="F949" s="9"/>
      <c r="G949" s="70"/>
      <c r="H949" s="71"/>
      <c r="I949" s="9"/>
      <c r="J949" s="9"/>
      <c r="K949" s="9"/>
      <c r="L949" s="71"/>
      <c r="M949" s="71"/>
      <c r="N949" s="9"/>
      <c r="O949" s="9"/>
      <c r="P949" s="71"/>
      <c r="Q949" s="71"/>
      <c r="R949" s="9"/>
      <c r="S949" s="72"/>
      <c r="T949" s="72"/>
      <c r="U949" s="72"/>
      <c r="V949" s="9"/>
      <c r="W949" s="9"/>
      <c r="X949" s="9"/>
      <c r="Y949" s="72"/>
      <c r="Z949" s="72"/>
      <c r="AA949" s="9"/>
      <c r="AB949" s="72"/>
      <c r="AC949" s="72"/>
      <c r="AD949" s="72"/>
      <c r="AE949" s="9"/>
      <c r="AF949" s="9"/>
      <c r="AH949" s="9"/>
      <c r="AI949" s="9"/>
      <c r="AJ949" s="9"/>
      <c r="AK949" s="9"/>
      <c r="AL949" s="9"/>
      <c r="AM949" s="9"/>
      <c r="AN949" s="9"/>
      <c r="AO949" s="9"/>
      <c r="AP949" s="9"/>
      <c r="AQ949" s="9"/>
      <c r="AR949" s="9"/>
      <c r="AS949" s="9"/>
      <c r="AT949" s="9"/>
      <c r="AU949" s="9"/>
      <c r="AV949" s="9"/>
      <c r="AW949" s="9"/>
      <c r="AX949" s="9"/>
      <c r="AY949" s="9"/>
    </row>
    <row r="950" spans="1:51" ht="12" customHeight="1">
      <c r="A950" s="9"/>
      <c r="B950" s="9"/>
      <c r="C950" s="9"/>
      <c r="D950" s="9"/>
      <c r="E950" s="9"/>
      <c r="F950" s="9"/>
      <c r="G950" s="70"/>
      <c r="H950" s="71"/>
      <c r="I950" s="9"/>
      <c r="J950" s="9"/>
      <c r="K950" s="9"/>
      <c r="L950" s="71"/>
      <c r="M950" s="71"/>
      <c r="N950" s="9"/>
      <c r="O950" s="9"/>
      <c r="P950" s="71"/>
      <c r="Q950" s="71"/>
      <c r="R950" s="9"/>
      <c r="S950" s="72"/>
      <c r="T950" s="72"/>
      <c r="U950" s="72"/>
      <c r="V950" s="9"/>
      <c r="W950" s="9"/>
      <c r="X950" s="9"/>
      <c r="Y950" s="72"/>
      <c r="Z950" s="72"/>
      <c r="AA950" s="9"/>
      <c r="AB950" s="72"/>
      <c r="AC950" s="72"/>
      <c r="AD950" s="72"/>
      <c r="AE950" s="9"/>
      <c r="AF950" s="9"/>
      <c r="AH950" s="9"/>
      <c r="AI950" s="9"/>
      <c r="AJ950" s="9"/>
      <c r="AK950" s="9"/>
      <c r="AL950" s="9"/>
      <c r="AM950" s="9"/>
      <c r="AN950" s="9"/>
      <c r="AO950" s="9"/>
      <c r="AP950" s="9"/>
      <c r="AQ950" s="9"/>
      <c r="AR950" s="9"/>
      <c r="AS950" s="9"/>
      <c r="AT950" s="9"/>
      <c r="AU950" s="9"/>
      <c r="AV950" s="9"/>
      <c r="AW950" s="9"/>
      <c r="AX950" s="9"/>
      <c r="AY950" s="9"/>
    </row>
    <row r="951" spans="1:51" ht="12" customHeight="1">
      <c r="A951" s="9"/>
      <c r="B951" s="9"/>
      <c r="C951" s="9"/>
      <c r="D951" s="9"/>
      <c r="E951" s="9"/>
      <c r="F951" s="9"/>
      <c r="G951" s="70"/>
      <c r="H951" s="71"/>
      <c r="I951" s="9"/>
      <c r="J951" s="9"/>
      <c r="K951" s="9"/>
      <c r="L951" s="71"/>
      <c r="M951" s="71"/>
      <c r="N951" s="9"/>
      <c r="O951" s="9"/>
      <c r="P951" s="71"/>
      <c r="Q951" s="71"/>
      <c r="R951" s="9"/>
      <c r="S951" s="72"/>
      <c r="T951" s="72"/>
      <c r="U951" s="72"/>
      <c r="V951" s="9"/>
      <c r="W951" s="9"/>
      <c r="X951" s="9"/>
      <c r="Y951" s="72"/>
      <c r="Z951" s="72"/>
      <c r="AA951" s="9"/>
      <c r="AB951" s="72"/>
      <c r="AC951" s="72"/>
      <c r="AD951" s="72"/>
      <c r="AE951" s="9"/>
      <c r="AF951" s="9"/>
      <c r="AH951" s="9"/>
      <c r="AI951" s="9"/>
      <c r="AJ951" s="9"/>
      <c r="AK951" s="9"/>
      <c r="AL951" s="9"/>
      <c r="AM951" s="9"/>
      <c r="AN951" s="9"/>
      <c r="AO951" s="9"/>
      <c r="AP951" s="9"/>
      <c r="AQ951" s="9"/>
      <c r="AR951" s="9"/>
      <c r="AS951" s="9"/>
      <c r="AT951" s="9"/>
      <c r="AU951" s="9"/>
      <c r="AV951" s="9"/>
      <c r="AW951" s="9"/>
      <c r="AX951" s="9"/>
      <c r="AY951" s="9"/>
    </row>
    <row r="952" spans="1:51" ht="12" customHeight="1">
      <c r="A952" s="9"/>
      <c r="B952" s="9"/>
      <c r="C952" s="9"/>
      <c r="D952" s="9"/>
      <c r="E952" s="9"/>
      <c r="F952" s="9"/>
      <c r="G952" s="70"/>
      <c r="H952" s="71"/>
      <c r="I952" s="9"/>
      <c r="J952" s="9"/>
      <c r="K952" s="9"/>
      <c r="L952" s="71"/>
      <c r="M952" s="71"/>
      <c r="N952" s="9"/>
      <c r="O952" s="9"/>
      <c r="P952" s="71"/>
      <c r="Q952" s="71"/>
      <c r="R952" s="9"/>
      <c r="S952" s="72"/>
      <c r="T952" s="72"/>
      <c r="U952" s="72"/>
      <c r="V952" s="9"/>
      <c r="W952" s="9"/>
      <c r="X952" s="9"/>
      <c r="Y952" s="72"/>
      <c r="Z952" s="72"/>
      <c r="AA952" s="9"/>
      <c r="AB952" s="72"/>
      <c r="AC952" s="72"/>
      <c r="AD952" s="72"/>
      <c r="AE952" s="9"/>
      <c r="AF952" s="9"/>
      <c r="AH952" s="9"/>
      <c r="AI952" s="9"/>
      <c r="AJ952" s="9"/>
      <c r="AK952" s="9"/>
      <c r="AL952" s="9"/>
      <c r="AM952" s="9"/>
      <c r="AN952" s="9"/>
      <c r="AO952" s="9"/>
      <c r="AP952" s="9"/>
      <c r="AQ952" s="9"/>
      <c r="AR952" s="9"/>
      <c r="AS952" s="9"/>
      <c r="AT952" s="9"/>
      <c r="AU952" s="9"/>
      <c r="AV952" s="9"/>
      <c r="AW952" s="9"/>
      <c r="AX952" s="9"/>
      <c r="AY952" s="9"/>
    </row>
    <row r="953" spans="1:51" ht="12" customHeight="1">
      <c r="A953" s="9"/>
      <c r="B953" s="9"/>
      <c r="C953" s="9"/>
      <c r="D953" s="9"/>
      <c r="E953" s="9"/>
      <c r="F953" s="9"/>
      <c r="G953" s="70"/>
      <c r="H953" s="71"/>
      <c r="I953" s="9"/>
      <c r="J953" s="9"/>
      <c r="K953" s="9"/>
      <c r="L953" s="71"/>
      <c r="M953" s="71"/>
      <c r="N953" s="9"/>
      <c r="O953" s="9"/>
      <c r="P953" s="71"/>
      <c r="Q953" s="71"/>
      <c r="R953" s="9"/>
      <c r="S953" s="72"/>
      <c r="T953" s="72"/>
      <c r="U953" s="72"/>
      <c r="V953" s="9"/>
      <c r="W953" s="9"/>
      <c r="X953" s="9"/>
      <c r="Y953" s="72"/>
      <c r="Z953" s="72"/>
      <c r="AA953" s="9"/>
      <c r="AB953" s="72"/>
      <c r="AC953" s="72"/>
      <c r="AD953" s="72"/>
      <c r="AE953" s="9"/>
      <c r="AF953" s="9"/>
      <c r="AH953" s="9"/>
      <c r="AI953" s="9"/>
      <c r="AJ953" s="9"/>
      <c r="AK953" s="9"/>
      <c r="AL953" s="9"/>
      <c r="AM953" s="9"/>
      <c r="AN953" s="9"/>
      <c r="AO953" s="9"/>
      <c r="AP953" s="9"/>
      <c r="AQ953" s="9"/>
      <c r="AR953" s="9"/>
      <c r="AS953" s="9"/>
      <c r="AT953" s="9"/>
      <c r="AU953" s="9"/>
      <c r="AV953" s="9"/>
      <c r="AW953" s="9"/>
      <c r="AX953" s="9"/>
      <c r="AY953" s="9"/>
    </row>
    <row r="954" spans="1:51" ht="12" customHeight="1">
      <c r="A954" s="9"/>
      <c r="B954" s="9"/>
      <c r="C954" s="9"/>
      <c r="D954" s="9"/>
      <c r="E954" s="9"/>
      <c r="F954" s="9"/>
      <c r="G954" s="70"/>
      <c r="H954" s="71"/>
      <c r="I954" s="9"/>
      <c r="J954" s="9"/>
      <c r="K954" s="9"/>
      <c r="L954" s="71"/>
      <c r="M954" s="71"/>
      <c r="N954" s="9"/>
      <c r="O954" s="9"/>
      <c r="P954" s="71"/>
      <c r="Q954" s="71"/>
      <c r="R954" s="9"/>
      <c r="S954" s="72"/>
      <c r="T954" s="72"/>
      <c r="U954" s="72"/>
      <c r="V954" s="9"/>
      <c r="W954" s="9"/>
      <c r="X954" s="9"/>
      <c r="Y954" s="72"/>
      <c r="Z954" s="72"/>
      <c r="AA954" s="9"/>
      <c r="AB954" s="72"/>
      <c r="AC954" s="72"/>
      <c r="AD954" s="72"/>
      <c r="AE954" s="9"/>
      <c r="AF954" s="9"/>
      <c r="AH954" s="9"/>
      <c r="AI954" s="9"/>
      <c r="AJ954" s="9"/>
      <c r="AK954" s="9"/>
      <c r="AL954" s="9"/>
      <c r="AM954" s="9"/>
      <c r="AN954" s="9"/>
      <c r="AO954" s="9"/>
      <c r="AP954" s="9"/>
      <c r="AQ954" s="9"/>
      <c r="AR954" s="9"/>
      <c r="AS954" s="9"/>
      <c r="AT954" s="9"/>
      <c r="AU954" s="9"/>
      <c r="AV954" s="9"/>
      <c r="AW954" s="9"/>
      <c r="AX954" s="9"/>
      <c r="AY954" s="9"/>
    </row>
    <row r="955" spans="1:51" ht="12" customHeight="1">
      <c r="A955" s="9"/>
      <c r="B955" s="9"/>
      <c r="C955" s="9"/>
      <c r="D955" s="9"/>
      <c r="E955" s="9"/>
      <c r="F955" s="9"/>
      <c r="G955" s="70"/>
      <c r="H955" s="71"/>
      <c r="I955" s="9"/>
      <c r="J955" s="9"/>
      <c r="K955" s="9"/>
      <c r="L955" s="71"/>
      <c r="M955" s="71"/>
      <c r="N955" s="9"/>
      <c r="O955" s="9"/>
      <c r="P955" s="71"/>
      <c r="Q955" s="71"/>
      <c r="R955" s="9"/>
      <c r="S955" s="72"/>
      <c r="T955" s="72"/>
      <c r="U955" s="72"/>
      <c r="V955" s="9"/>
      <c r="W955" s="9"/>
      <c r="X955" s="9"/>
      <c r="Y955" s="72"/>
      <c r="Z955" s="72"/>
      <c r="AA955" s="9"/>
      <c r="AB955" s="72"/>
      <c r="AC955" s="72"/>
      <c r="AD955" s="72"/>
      <c r="AE955" s="9"/>
      <c r="AF955" s="9"/>
      <c r="AH955" s="9"/>
      <c r="AI955" s="9"/>
      <c r="AJ955" s="9"/>
      <c r="AK955" s="9"/>
      <c r="AL955" s="9"/>
      <c r="AM955" s="9"/>
      <c r="AN955" s="9"/>
      <c r="AO955" s="9"/>
      <c r="AP955" s="9"/>
      <c r="AQ955" s="9"/>
      <c r="AR955" s="9"/>
      <c r="AS955" s="9"/>
      <c r="AT955" s="9"/>
      <c r="AU955" s="9"/>
      <c r="AV955" s="9"/>
      <c r="AW955" s="9"/>
      <c r="AX955" s="9"/>
      <c r="AY955" s="9"/>
    </row>
    <row r="956" spans="1:51" ht="12" customHeight="1">
      <c r="A956" s="9"/>
      <c r="B956" s="9"/>
      <c r="C956" s="9"/>
      <c r="D956" s="9"/>
      <c r="E956" s="9"/>
      <c r="F956" s="9"/>
      <c r="G956" s="70"/>
      <c r="H956" s="71"/>
      <c r="I956" s="9"/>
      <c r="J956" s="9"/>
      <c r="K956" s="9"/>
      <c r="L956" s="71"/>
      <c r="M956" s="71"/>
      <c r="N956" s="9"/>
      <c r="O956" s="9"/>
      <c r="P956" s="71"/>
      <c r="Q956" s="71"/>
      <c r="R956" s="9"/>
      <c r="S956" s="72"/>
      <c r="T956" s="72"/>
      <c r="U956" s="72"/>
      <c r="V956" s="9"/>
      <c r="W956" s="9"/>
      <c r="X956" s="9"/>
      <c r="Y956" s="72"/>
      <c r="Z956" s="72"/>
      <c r="AA956" s="9"/>
      <c r="AB956" s="72"/>
      <c r="AC956" s="72"/>
      <c r="AD956" s="72"/>
      <c r="AE956" s="9"/>
      <c r="AF956" s="9"/>
      <c r="AH956" s="9"/>
      <c r="AI956" s="9"/>
      <c r="AJ956" s="9"/>
      <c r="AK956" s="9"/>
      <c r="AL956" s="9"/>
      <c r="AM956" s="9"/>
      <c r="AN956" s="9"/>
      <c r="AO956" s="9"/>
      <c r="AP956" s="9"/>
      <c r="AQ956" s="9"/>
      <c r="AR956" s="9"/>
      <c r="AS956" s="9"/>
      <c r="AT956" s="9"/>
      <c r="AU956" s="9"/>
      <c r="AV956" s="9"/>
      <c r="AW956" s="9"/>
      <c r="AX956" s="9"/>
      <c r="AY956" s="9"/>
    </row>
    <row r="957" spans="1:51" ht="12" customHeight="1">
      <c r="A957" s="9"/>
      <c r="B957" s="9"/>
      <c r="C957" s="9"/>
      <c r="D957" s="9"/>
      <c r="E957" s="9"/>
      <c r="F957" s="9"/>
      <c r="G957" s="70"/>
      <c r="H957" s="71"/>
      <c r="I957" s="9"/>
      <c r="J957" s="9"/>
      <c r="K957" s="9"/>
      <c r="L957" s="71"/>
      <c r="M957" s="71"/>
      <c r="N957" s="9"/>
      <c r="O957" s="9"/>
      <c r="P957" s="71"/>
      <c r="Q957" s="71"/>
      <c r="R957" s="9"/>
      <c r="S957" s="72"/>
      <c r="T957" s="72"/>
      <c r="U957" s="72"/>
      <c r="V957" s="9"/>
      <c r="W957" s="9"/>
      <c r="X957" s="9"/>
      <c r="Y957" s="72"/>
      <c r="Z957" s="72"/>
      <c r="AA957" s="9"/>
      <c r="AB957" s="72"/>
      <c r="AC957" s="72"/>
      <c r="AD957" s="72"/>
      <c r="AE957" s="9"/>
      <c r="AF957" s="9"/>
      <c r="AH957" s="9"/>
      <c r="AI957" s="9"/>
      <c r="AJ957" s="9"/>
      <c r="AK957" s="9"/>
      <c r="AL957" s="9"/>
      <c r="AM957" s="9"/>
      <c r="AN957" s="9"/>
      <c r="AO957" s="9"/>
      <c r="AP957" s="9"/>
      <c r="AQ957" s="9"/>
      <c r="AR957" s="9"/>
      <c r="AS957" s="9"/>
      <c r="AT957" s="9"/>
      <c r="AU957" s="9"/>
      <c r="AV957" s="9"/>
      <c r="AW957" s="9"/>
      <c r="AX957" s="9"/>
      <c r="AY957" s="9"/>
    </row>
    <row r="958" spans="1:51" ht="12" customHeight="1">
      <c r="A958" s="9"/>
      <c r="B958" s="9"/>
      <c r="C958" s="9"/>
      <c r="D958" s="9"/>
      <c r="E958" s="9"/>
      <c r="F958" s="9"/>
      <c r="G958" s="70"/>
      <c r="H958" s="71"/>
      <c r="I958" s="9"/>
      <c r="J958" s="9"/>
      <c r="K958" s="9"/>
      <c r="L958" s="71"/>
      <c r="M958" s="71"/>
      <c r="N958" s="9"/>
      <c r="O958" s="9"/>
      <c r="P958" s="71"/>
      <c r="Q958" s="71"/>
      <c r="R958" s="9"/>
      <c r="S958" s="72"/>
      <c r="T958" s="72"/>
      <c r="U958" s="72"/>
      <c r="V958" s="9"/>
      <c r="W958" s="9"/>
      <c r="X958" s="9"/>
      <c r="Y958" s="72"/>
      <c r="Z958" s="72"/>
      <c r="AA958" s="9"/>
      <c r="AB958" s="72"/>
      <c r="AC958" s="72"/>
      <c r="AD958" s="72"/>
      <c r="AE958" s="9"/>
      <c r="AF958" s="9"/>
      <c r="AH958" s="9"/>
      <c r="AI958" s="9"/>
      <c r="AJ958" s="9"/>
      <c r="AK958" s="9"/>
      <c r="AL958" s="9"/>
      <c r="AM958" s="9"/>
      <c r="AN958" s="9"/>
      <c r="AO958" s="9"/>
      <c r="AP958" s="9"/>
      <c r="AQ958" s="9"/>
      <c r="AR958" s="9"/>
      <c r="AS958" s="9"/>
      <c r="AT958" s="9"/>
      <c r="AU958" s="9"/>
      <c r="AV958" s="9"/>
      <c r="AW958" s="9"/>
      <c r="AX958" s="9"/>
      <c r="AY958" s="9"/>
    </row>
    <row r="959" spans="1:51" ht="12" customHeight="1">
      <c r="A959" s="9"/>
      <c r="B959" s="9"/>
      <c r="C959" s="9"/>
      <c r="D959" s="9"/>
      <c r="E959" s="9"/>
      <c r="F959" s="9"/>
      <c r="G959" s="70"/>
      <c r="H959" s="71"/>
      <c r="I959" s="9"/>
      <c r="J959" s="9"/>
      <c r="K959" s="9"/>
      <c r="L959" s="71"/>
      <c r="M959" s="71"/>
      <c r="N959" s="9"/>
      <c r="O959" s="9"/>
      <c r="P959" s="71"/>
      <c r="Q959" s="71"/>
      <c r="R959" s="9"/>
      <c r="S959" s="72"/>
      <c r="T959" s="72"/>
      <c r="U959" s="72"/>
      <c r="V959" s="9"/>
      <c r="W959" s="9"/>
      <c r="X959" s="9"/>
      <c r="Y959" s="72"/>
      <c r="Z959" s="72"/>
      <c r="AA959" s="9"/>
      <c r="AB959" s="72"/>
      <c r="AC959" s="72"/>
      <c r="AD959" s="72"/>
      <c r="AE959" s="9"/>
      <c r="AF959" s="9"/>
      <c r="AH959" s="9"/>
      <c r="AI959" s="9"/>
      <c r="AJ959" s="9"/>
      <c r="AK959" s="9"/>
      <c r="AL959" s="9"/>
      <c r="AM959" s="9"/>
      <c r="AN959" s="9"/>
      <c r="AO959" s="9"/>
      <c r="AP959" s="9"/>
      <c r="AQ959" s="9"/>
      <c r="AR959" s="9"/>
      <c r="AS959" s="9"/>
      <c r="AT959" s="9"/>
      <c r="AU959" s="9"/>
      <c r="AV959" s="9"/>
      <c r="AW959" s="9"/>
      <c r="AX959" s="9"/>
      <c r="AY959" s="9"/>
    </row>
    <row r="960" spans="1:51" ht="12" customHeight="1">
      <c r="A960" s="9"/>
      <c r="B960" s="9"/>
      <c r="C960" s="9"/>
      <c r="D960" s="9"/>
      <c r="E960" s="9"/>
      <c r="F960" s="9"/>
      <c r="G960" s="70"/>
      <c r="H960" s="71"/>
      <c r="I960" s="9"/>
      <c r="J960" s="9"/>
      <c r="K960" s="9"/>
      <c r="L960" s="71"/>
      <c r="M960" s="71"/>
      <c r="N960" s="9"/>
      <c r="O960" s="9"/>
      <c r="P960" s="71"/>
      <c r="Q960" s="71"/>
      <c r="R960" s="9"/>
      <c r="S960" s="72"/>
      <c r="T960" s="72"/>
      <c r="U960" s="72"/>
      <c r="V960" s="9"/>
      <c r="W960" s="9"/>
      <c r="X960" s="9"/>
      <c r="Y960" s="72"/>
      <c r="Z960" s="72"/>
      <c r="AA960" s="9"/>
      <c r="AB960" s="72"/>
      <c r="AC960" s="72"/>
      <c r="AD960" s="72"/>
      <c r="AE960" s="9"/>
      <c r="AF960" s="9"/>
      <c r="AH960" s="9"/>
      <c r="AI960" s="9"/>
      <c r="AJ960" s="9"/>
      <c r="AK960" s="9"/>
      <c r="AL960" s="9"/>
      <c r="AM960" s="9"/>
      <c r="AN960" s="9"/>
      <c r="AO960" s="9"/>
      <c r="AP960" s="9"/>
      <c r="AQ960" s="9"/>
      <c r="AR960" s="9"/>
      <c r="AS960" s="9"/>
      <c r="AT960" s="9"/>
      <c r="AU960" s="9"/>
      <c r="AV960" s="9"/>
      <c r="AW960" s="9"/>
      <c r="AX960" s="9"/>
      <c r="AY960" s="9"/>
    </row>
    <row r="961" spans="1:51" ht="12" customHeight="1">
      <c r="A961" s="9"/>
      <c r="B961" s="9"/>
      <c r="C961" s="9"/>
      <c r="D961" s="9"/>
      <c r="E961" s="9"/>
      <c r="F961" s="9"/>
      <c r="G961" s="70"/>
      <c r="H961" s="71"/>
      <c r="I961" s="9"/>
      <c r="J961" s="9"/>
      <c r="K961" s="9"/>
      <c r="L961" s="71"/>
      <c r="M961" s="71"/>
      <c r="N961" s="9"/>
      <c r="O961" s="9"/>
      <c r="P961" s="71"/>
      <c r="Q961" s="71"/>
      <c r="R961" s="9"/>
      <c r="S961" s="72"/>
      <c r="T961" s="72"/>
      <c r="U961" s="72"/>
      <c r="V961" s="9"/>
      <c r="W961" s="9"/>
      <c r="X961" s="9"/>
      <c r="Y961" s="72"/>
      <c r="Z961" s="72"/>
      <c r="AA961" s="9"/>
      <c r="AB961" s="72"/>
      <c r="AC961" s="72"/>
      <c r="AD961" s="72"/>
      <c r="AE961" s="9"/>
      <c r="AF961" s="9"/>
      <c r="AH961" s="9"/>
      <c r="AI961" s="9"/>
      <c r="AJ961" s="9"/>
      <c r="AK961" s="9"/>
      <c r="AL961" s="9"/>
      <c r="AM961" s="9"/>
      <c r="AN961" s="9"/>
      <c r="AO961" s="9"/>
      <c r="AP961" s="9"/>
      <c r="AQ961" s="9"/>
      <c r="AR961" s="9"/>
      <c r="AS961" s="9"/>
      <c r="AT961" s="9"/>
      <c r="AU961" s="9"/>
      <c r="AV961" s="9"/>
      <c r="AW961" s="9"/>
      <c r="AX961" s="9"/>
      <c r="AY961" s="9"/>
    </row>
    <row r="962" spans="1:51" ht="12" customHeight="1">
      <c r="A962" s="9"/>
      <c r="B962" s="9"/>
      <c r="C962" s="9"/>
      <c r="D962" s="9"/>
      <c r="E962" s="9"/>
      <c r="F962" s="9"/>
      <c r="G962" s="70"/>
      <c r="H962" s="71"/>
      <c r="I962" s="9"/>
      <c r="J962" s="9"/>
      <c r="K962" s="9"/>
      <c r="L962" s="71"/>
      <c r="M962" s="71"/>
      <c r="N962" s="9"/>
      <c r="O962" s="9"/>
      <c r="P962" s="71"/>
      <c r="Q962" s="71"/>
      <c r="R962" s="9"/>
      <c r="S962" s="72"/>
      <c r="T962" s="72"/>
      <c r="U962" s="72"/>
      <c r="V962" s="9"/>
      <c r="W962" s="9"/>
      <c r="X962" s="9"/>
      <c r="Y962" s="72"/>
      <c r="Z962" s="72"/>
      <c r="AA962" s="9"/>
      <c r="AB962" s="72"/>
      <c r="AC962" s="72"/>
      <c r="AD962" s="72"/>
      <c r="AE962" s="9"/>
      <c r="AF962" s="9"/>
      <c r="AH962" s="9"/>
      <c r="AI962" s="9"/>
      <c r="AJ962" s="9"/>
      <c r="AK962" s="9"/>
      <c r="AL962" s="9"/>
      <c r="AM962" s="9"/>
      <c r="AN962" s="9"/>
      <c r="AO962" s="9"/>
      <c r="AP962" s="9"/>
      <c r="AQ962" s="9"/>
      <c r="AR962" s="9"/>
      <c r="AS962" s="9"/>
      <c r="AT962" s="9"/>
      <c r="AU962" s="9"/>
      <c r="AV962" s="9"/>
      <c r="AW962" s="9"/>
      <c r="AX962" s="9"/>
      <c r="AY962" s="9"/>
    </row>
    <row r="963" spans="1:51" ht="12" customHeight="1">
      <c r="A963" s="9"/>
      <c r="B963" s="9"/>
      <c r="C963" s="9"/>
      <c r="D963" s="9"/>
      <c r="E963" s="9"/>
      <c r="F963" s="9"/>
      <c r="G963" s="70"/>
      <c r="H963" s="71"/>
      <c r="I963" s="9"/>
      <c r="J963" s="9"/>
      <c r="K963" s="9"/>
      <c r="L963" s="71"/>
      <c r="M963" s="71"/>
      <c r="N963" s="9"/>
      <c r="O963" s="9"/>
      <c r="P963" s="71"/>
      <c r="Q963" s="71"/>
      <c r="R963" s="9"/>
      <c r="S963" s="72"/>
      <c r="T963" s="72"/>
      <c r="U963" s="72"/>
      <c r="V963" s="9"/>
      <c r="W963" s="9"/>
      <c r="X963" s="9"/>
      <c r="Y963" s="72"/>
      <c r="Z963" s="72"/>
      <c r="AA963" s="9"/>
      <c r="AB963" s="72"/>
      <c r="AC963" s="72"/>
      <c r="AD963" s="72"/>
      <c r="AE963" s="9"/>
      <c r="AF963" s="9"/>
      <c r="AH963" s="9"/>
      <c r="AI963" s="9"/>
      <c r="AJ963" s="9"/>
      <c r="AK963" s="9"/>
      <c r="AL963" s="9"/>
      <c r="AM963" s="9"/>
      <c r="AN963" s="9"/>
      <c r="AO963" s="9"/>
      <c r="AP963" s="9"/>
      <c r="AQ963" s="9"/>
      <c r="AR963" s="9"/>
      <c r="AS963" s="9"/>
      <c r="AT963" s="9"/>
      <c r="AU963" s="9"/>
      <c r="AV963" s="9"/>
      <c r="AW963" s="9"/>
      <c r="AX963" s="9"/>
      <c r="AY963" s="9"/>
    </row>
    <row r="964" spans="1:51" ht="12" customHeight="1">
      <c r="A964" s="9"/>
      <c r="B964" s="9"/>
      <c r="C964" s="9"/>
      <c r="D964" s="9"/>
      <c r="E964" s="9"/>
      <c r="F964" s="9"/>
      <c r="G964" s="70"/>
      <c r="H964" s="71"/>
      <c r="I964" s="9"/>
      <c r="J964" s="9"/>
      <c r="K964" s="9"/>
      <c r="L964" s="71"/>
      <c r="M964" s="71"/>
      <c r="N964" s="9"/>
      <c r="O964" s="9"/>
      <c r="P964" s="71"/>
      <c r="Q964" s="71"/>
      <c r="R964" s="9"/>
      <c r="S964" s="72"/>
      <c r="T964" s="72"/>
      <c r="U964" s="72"/>
      <c r="V964" s="9"/>
      <c r="W964" s="9"/>
      <c r="X964" s="9"/>
      <c r="Y964" s="72"/>
      <c r="Z964" s="72"/>
      <c r="AA964" s="9"/>
      <c r="AB964" s="72"/>
      <c r="AC964" s="72"/>
      <c r="AD964" s="72"/>
      <c r="AE964" s="9"/>
      <c r="AF964" s="9"/>
      <c r="AH964" s="9"/>
      <c r="AI964" s="9"/>
      <c r="AJ964" s="9"/>
      <c r="AK964" s="9"/>
      <c r="AL964" s="9"/>
      <c r="AM964" s="9"/>
      <c r="AN964" s="9"/>
      <c r="AO964" s="9"/>
      <c r="AP964" s="9"/>
      <c r="AQ964" s="9"/>
      <c r="AR964" s="9"/>
      <c r="AS964" s="9"/>
      <c r="AT964" s="9"/>
      <c r="AU964" s="9"/>
      <c r="AV964" s="9"/>
      <c r="AW964" s="9"/>
      <c r="AX964" s="9"/>
      <c r="AY964" s="9"/>
    </row>
    <row r="965" spans="1:51" ht="12" customHeight="1">
      <c r="A965" s="9"/>
      <c r="B965" s="9"/>
      <c r="C965" s="9"/>
      <c r="D965" s="9"/>
      <c r="E965" s="9"/>
      <c r="F965" s="9"/>
      <c r="G965" s="70"/>
      <c r="H965" s="71"/>
      <c r="I965" s="9"/>
      <c r="J965" s="9"/>
      <c r="K965" s="9"/>
      <c r="L965" s="71"/>
      <c r="M965" s="71"/>
      <c r="N965" s="9"/>
      <c r="O965" s="9"/>
      <c r="P965" s="71"/>
      <c r="Q965" s="71"/>
      <c r="R965" s="9"/>
      <c r="S965" s="72"/>
      <c r="T965" s="72"/>
      <c r="U965" s="72"/>
      <c r="V965" s="9"/>
      <c r="W965" s="9"/>
      <c r="X965" s="9"/>
      <c r="Y965" s="72"/>
      <c r="Z965" s="72"/>
      <c r="AA965" s="9"/>
      <c r="AB965" s="72"/>
      <c r="AC965" s="72"/>
      <c r="AD965" s="72"/>
      <c r="AE965" s="9"/>
      <c r="AF965" s="9"/>
      <c r="AH965" s="9"/>
      <c r="AI965" s="9"/>
      <c r="AJ965" s="9"/>
      <c r="AK965" s="9"/>
      <c r="AL965" s="9"/>
      <c r="AM965" s="9"/>
      <c r="AN965" s="9"/>
      <c r="AO965" s="9"/>
      <c r="AP965" s="9"/>
      <c r="AQ965" s="9"/>
      <c r="AR965" s="9"/>
      <c r="AS965" s="9"/>
      <c r="AT965" s="9"/>
      <c r="AU965" s="9"/>
      <c r="AV965" s="9"/>
      <c r="AW965" s="9"/>
      <c r="AX965" s="9"/>
      <c r="AY965" s="9"/>
    </row>
    <row r="966" spans="1:51" ht="12" customHeight="1">
      <c r="A966" s="9"/>
      <c r="B966" s="9"/>
      <c r="C966" s="9"/>
      <c r="D966" s="9"/>
      <c r="E966" s="9"/>
      <c r="F966" s="9"/>
      <c r="G966" s="70"/>
      <c r="H966" s="71"/>
      <c r="I966" s="9"/>
      <c r="J966" s="9"/>
      <c r="K966" s="9"/>
      <c r="L966" s="71"/>
      <c r="M966" s="71"/>
      <c r="N966" s="9"/>
      <c r="O966" s="9"/>
      <c r="P966" s="71"/>
      <c r="Q966" s="71"/>
      <c r="R966" s="9"/>
      <c r="S966" s="72"/>
      <c r="T966" s="72"/>
      <c r="U966" s="72"/>
      <c r="V966" s="9"/>
      <c r="W966" s="9"/>
      <c r="X966" s="9"/>
      <c r="Y966" s="72"/>
      <c r="Z966" s="72"/>
      <c r="AA966" s="9"/>
      <c r="AB966" s="72"/>
      <c r="AC966" s="72"/>
      <c r="AD966" s="72"/>
      <c r="AE966" s="9"/>
      <c r="AF966" s="9"/>
      <c r="AH966" s="9"/>
      <c r="AI966" s="9"/>
      <c r="AJ966" s="9"/>
      <c r="AK966" s="9"/>
      <c r="AL966" s="9"/>
      <c r="AM966" s="9"/>
      <c r="AN966" s="9"/>
      <c r="AO966" s="9"/>
      <c r="AP966" s="9"/>
      <c r="AQ966" s="9"/>
      <c r="AR966" s="9"/>
      <c r="AS966" s="9"/>
      <c r="AT966" s="9"/>
      <c r="AU966" s="9"/>
      <c r="AV966" s="9"/>
      <c r="AW966" s="9"/>
      <c r="AX966" s="9"/>
      <c r="AY966" s="9"/>
    </row>
    <row r="967" spans="1:51" ht="12" customHeight="1">
      <c r="A967" s="9"/>
      <c r="B967" s="9"/>
      <c r="C967" s="9"/>
      <c r="D967" s="9"/>
      <c r="E967" s="9"/>
      <c r="F967" s="9"/>
      <c r="G967" s="70"/>
      <c r="H967" s="71"/>
      <c r="I967" s="9"/>
      <c r="J967" s="9"/>
      <c r="K967" s="9"/>
      <c r="L967" s="71"/>
      <c r="M967" s="71"/>
      <c r="N967" s="9"/>
      <c r="O967" s="9"/>
      <c r="P967" s="71"/>
      <c r="Q967" s="71"/>
      <c r="R967" s="9"/>
      <c r="S967" s="72"/>
      <c r="T967" s="72"/>
      <c r="U967" s="72"/>
      <c r="V967" s="9"/>
      <c r="W967" s="9"/>
      <c r="X967" s="9"/>
      <c r="Y967" s="72"/>
      <c r="Z967" s="72"/>
      <c r="AA967" s="9"/>
      <c r="AB967" s="72"/>
      <c r="AC967" s="72"/>
      <c r="AD967" s="72"/>
      <c r="AE967" s="9"/>
      <c r="AF967" s="9"/>
      <c r="AH967" s="9"/>
      <c r="AI967" s="9"/>
      <c r="AJ967" s="9"/>
      <c r="AK967" s="9"/>
      <c r="AL967" s="9"/>
      <c r="AM967" s="9"/>
      <c r="AN967" s="9"/>
      <c r="AO967" s="9"/>
      <c r="AP967" s="9"/>
      <c r="AQ967" s="9"/>
      <c r="AR967" s="9"/>
      <c r="AS967" s="9"/>
      <c r="AT967" s="9"/>
      <c r="AU967" s="9"/>
      <c r="AV967" s="9"/>
      <c r="AW967" s="9"/>
      <c r="AX967" s="9"/>
      <c r="AY967" s="9"/>
    </row>
    <row r="968" spans="1:51" ht="12" customHeight="1">
      <c r="A968" s="9"/>
      <c r="B968" s="9"/>
      <c r="C968" s="9"/>
      <c r="D968" s="9"/>
      <c r="E968" s="9"/>
      <c r="F968" s="9"/>
      <c r="G968" s="70"/>
      <c r="H968" s="71"/>
      <c r="I968" s="9"/>
      <c r="J968" s="9"/>
      <c r="K968" s="9"/>
      <c r="L968" s="71"/>
      <c r="M968" s="71"/>
      <c r="N968" s="9"/>
      <c r="O968" s="9"/>
      <c r="P968" s="71"/>
      <c r="Q968" s="71"/>
      <c r="R968" s="9"/>
      <c r="S968" s="72"/>
      <c r="T968" s="72"/>
      <c r="U968" s="72"/>
      <c r="V968" s="9"/>
      <c r="W968" s="9"/>
      <c r="X968" s="9"/>
      <c r="Y968" s="72"/>
      <c r="Z968" s="72"/>
      <c r="AA968" s="9"/>
      <c r="AB968" s="72"/>
      <c r="AC968" s="72"/>
      <c r="AD968" s="72"/>
      <c r="AE968" s="9"/>
      <c r="AF968" s="9"/>
      <c r="AH968" s="9"/>
      <c r="AI968" s="9"/>
      <c r="AJ968" s="9"/>
      <c r="AK968" s="9"/>
      <c r="AL968" s="9"/>
      <c r="AM968" s="9"/>
      <c r="AN968" s="9"/>
      <c r="AO968" s="9"/>
      <c r="AP968" s="9"/>
      <c r="AQ968" s="9"/>
      <c r="AR968" s="9"/>
      <c r="AS968" s="9"/>
      <c r="AT968" s="9"/>
      <c r="AU968" s="9"/>
      <c r="AV968" s="9"/>
      <c r="AW968" s="9"/>
      <c r="AX968" s="9"/>
      <c r="AY968" s="9"/>
    </row>
    <row r="969" spans="1:51" ht="12" customHeight="1">
      <c r="A969" s="9"/>
      <c r="B969" s="9"/>
      <c r="C969" s="9"/>
      <c r="D969" s="9"/>
      <c r="E969" s="9"/>
      <c r="F969" s="9"/>
      <c r="G969" s="70"/>
      <c r="H969" s="71"/>
      <c r="I969" s="9"/>
      <c r="J969" s="9"/>
      <c r="K969" s="9"/>
      <c r="L969" s="71"/>
      <c r="M969" s="71"/>
      <c r="N969" s="9"/>
      <c r="O969" s="9"/>
      <c r="P969" s="71"/>
      <c r="Q969" s="71"/>
      <c r="R969" s="9"/>
      <c r="S969" s="72"/>
      <c r="T969" s="72"/>
      <c r="U969" s="72"/>
      <c r="V969" s="9"/>
      <c r="W969" s="9"/>
      <c r="X969" s="9"/>
      <c r="Y969" s="72"/>
      <c r="Z969" s="72"/>
      <c r="AA969" s="9"/>
      <c r="AB969" s="72"/>
      <c r="AC969" s="72"/>
      <c r="AD969" s="72"/>
      <c r="AE969" s="9"/>
      <c r="AF969" s="9"/>
      <c r="AH969" s="9"/>
      <c r="AI969" s="9"/>
      <c r="AJ969" s="9"/>
      <c r="AK969" s="9"/>
      <c r="AL969" s="9"/>
      <c r="AM969" s="9"/>
      <c r="AN969" s="9"/>
      <c r="AO969" s="9"/>
      <c r="AP969" s="9"/>
      <c r="AQ969" s="9"/>
      <c r="AR969" s="9"/>
      <c r="AS969" s="9"/>
      <c r="AT969" s="9"/>
      <c r="AU969" s="9"/>
      <c r="AV969" s="9"/>
      <c r="AW969" s="9"/>
      <c r="AX969" s="9"/>
      <c r="AY969" s="9"/>
    </row>
    <row r="970" spans="1:51" ht="12" customHeight="1">
      <c r="A970" s="9"/>
      <c r="B970" s="9"/>
      <c r="C970" s="9"/>
      <c r="D970" s="9"/>
      <c r="E970" s="9"/>
      <c r="F970" s="9"/>
      <c r="G970" s="70"/>
      <c r="H970" s="71"/>
      <c r="I970" s="9"/>
      <c r="J970" s="9"/>
      <c r="K970" s="9"/>
      <c r="L970" s="71"/>
      <c r="M970" s="71"/>
      <c r="N970" s="9"/>
      <c r="O970" s="9"/>
      <c r="P970" s="71"/>
      <c r="Q970" s="71"/>
      <c r="R970" s="9"/>
      <c r="S970" s="72"/>
      <c r="T970" s="72"/>
      <c r="U970" s="72"/>
      <c r="V970" s="9"/>
      <c r="W970" s="9"/>
      <c r="X970" s="9"/>
      <c r="Y970" s="72"/>
      <c r="Z970" s="72"/>
      <c r="AA970" s="9"/>
      <c r="AB970" s="72"/>
      <c r="AC970" s="72"/>
      <c r="AD970" s="72"/>
      <c r="AE970" s="9"/>
      <c r="AF970" s="9"/>
      <c r="AH970" s="9"/>
      <c r="AI970" s="9"/>
      <c r="AJ970" s="9"/>
      <c r="AK970" s="9"/>
      <c r="AL970" s="9"/>
      <c r="AM970" s="9"/>
      <c r="AN970" s="9"/>
      <c r="AO970" s="9"/>
      <c r="AP970" s="9"/>
      <c r="AQ970" s="9"/>
      <c r="AR970" s="9"/>
      <c r="AS970" s="9"/>
      <c r="AT970" s="9"/>
      <c r="AU970" s="9"/>
      <c r="AV970" s="9"/>
      <c r="AW970" s="9"/>
      <c r="AX970" s="9"/>
      <c r="AY970" s="9"/>
    </row>
    <row r="971" spans="1:51" ht="12" customHeight="1">
      <c r="A971" s="9"/>
      <c r="B971" s="9"/>
      <c r="C971" s="9"/>
      <c r="D971" s="9"/>
      <c r="E971" s="9"/>
      <c r="F971" s="9"/>
      <c r="G971" s="70"/>
      <c r="H971" s="71"/>
      <c r="I971" s="9"/>
      <c r="J971" s="9"/>
      <c r="K971" s="9"/>
      <c r="L971" s="71"/>
      <c r="M971" s="71"/>
      <c r="N971" s="9"/>
      <c r="O971" s="9"/>
      <c r="P971" s="71"/>
      <c r="Q971" s="71"/>
      <c r="R971" s="9"/>
      <c r="S971" s="72"/>
      <c r="T971" s="72"/>
      <c r="U971" s="72"/>
      <c r="V971" s="9"/>
      <c r="W971" s="9"/>
      <c r="X971" s="9"/>
      <c r="Y971" s="72"/>
      <c r="Z971" s="72"/>
      <c r="AA971" s="9"/>
      <c r="AB971" s="72"/>
      <c r="AC971" s="72"/>
      <c r="AD971" s="72"/>
      <c r="AE971" s="9"/>
      <c r="AF971" s="9"/>
      <c r="AH971" s="9"/>
      <c r="AI971" s="9"/>
      <c r="AJ971" s="9"/>
      <c r="AK971" s="9"/>
      <c r="AL971" s="9"/>
      <c r="AM971" s="9"/>
      <c r="AN971" s="9"/>
      <c r="AO971" s="9"/>
      <c r="AP971" s="9"/>
      <c r="AQ971" s="9"/>
      <c r="AR971" s="9"/>
      <c r="AS971" s="9"/>
      <c r="AT971" s="9"/>
      <c r="AU971" s="9"/>
      <c r="AV971" s="9"/>
      <c r="AW971" s="9"/>
      <c r="AX971" s="9"/>
      <c r="AY971" s="9"/>
    </row>
    <row r="972" spans="1:51" ht="12" customHeight="1">
      <c r="A972" s="9"/>
      <c r="B972" s="9"/>
      <c r="C972" s="9"/>
      <c r="D972" s="9"/>
      <c r="E972" s="9"/>
      <c r="F972" s="9"/>
      <c r="G972" s="70"/>
      <c r="H972" s="71"/>
      <c r="I972" s="9"/>
      <c r="J972" s="9"/>
      <c r="K972" s="9"/>
      <c r="L972" s="71"/>
      <c r="M972" s="71"/>
      <c r="N972" s="9"/>
      <c r="O972" s="9"/>
      <c r="P972" s="71"/>
      <c r="Q972" s="71"/>
      <c r="R972" s="9"/>
      <c r="S972" s="72"/>
      <c r="T972" s="72"/>
      <c r="U972" s="72"/>
      <c r="V972" s="9"/>
      <c r="W972" s="9"/>
      <c r="X972" s="9"/>
      <c r="Y972" s="72"/>
      <c r="Z972" s="72"/>
      <c r="AA972" s="9"/>
      <c r="AB972" s="72"/>
      <c r="AC972" s="72"/>
      <c r="AD972" s="72"/>
      <c r="AE972" s="9"/>
      <c r="AF972" s="9"/>
      <c r="AH972" s="9"/>
      <c r="AI972" s="9"/>
      <c r="AJ972" s="9"/>
      <c r="AK972" s="9"/>
      <c r="AL972" s="9"/>
      <c r="AM972" s="9"/>
      <c r="AN972" s="9"/>
      <c r="AO972" s="9"/>
      <c r="AP972" s="9"/>
      <c r="AQ972" s="9"/>
      <c r="AR972" s="9"/>
      <c r="AS972" s="9"/>
      <c r="AT972" s="9"/>
      <c r="AU972" s="9"/>
      <c r="AV972" s="9"/>
      <c r="AW972" s="9"/>
      <c r="AX972" s="9"/>
      <c r="AY972" s="9"/>
    </row>
    <row r="973" spans="1:51" ht="12" customHeight="1">
      <c r="A973" s="9"/>
      <c r="B973" s="9"/>
      <c r="C973" s="9"/>
      <c r="D973" s="9"/>
      <c r="E973" s="9"/>
      <c r="F973" s="9"/>
      <c r="G973" s="70"/>
      <c r="H973" s="71"/>
      <c r="I973" s="9"/>
      <c r="J973" s="9"/>
      <c r="K973" s="9"/>
      <c r="L973" s="71"/>
      <c r="M973" s="71"/>
      <c r="N973" s="9"/>
      <c r="O973" s="9"/>
      <c r="P973" s="71"/>
      <c r="Q973" s="71"/>
      <c r="R973" s="9"/>
      <c r="S973" s="72"/>
      <c r="T973" s="72"/>
      <c r="U973" s="72"/>
      <c r="V973" s="9"/>
      <c r="W973" s="9"/>
      <c r="X973" s="9"/>
      <c r="Y973" s="72"/>
      <c r="Z973" s="72"/>
      <c r="AA973" s="9"/>
      <c r="AB973" s="72"/>
      <c r="AC973" s="72"/>
      <c r="AD973" s="72"/>
      <c r="AE973" s="9"/>
      <c r="AF973" s="9"/>
      <c r="AH973" s="9"/>
      <c r="AI973" s="9"/>
      <c r="AJ973" s="9"/>
      <c r="AK973" s="9"/>
      <c r="AL973" s="9"/>
      <c r="AM973" s="9"/>
      <c r="AN973" s="9"/>
      <c r="AO973" s="9"/>
      <c r="AP973" s="9"/>
      <c r="AQ973" s="9"/>
      <c r="AR973" s="9"/>
      <c r="AS973" s="9"/>
      <c r="AT973" s="9"/>
      <c r="AU973" s="9"/>
      <c r="AV973" s="9"/>
      <c r="AW973" s="9"/>
      <c r="AX973" s="9"/>
      <c r="AY973" s="9"/>
    </row>
    <row r="974" spans="1:51" ht="12" customHeight="1">
      <c r="A974" s="9"/>
      <c r="B974" s="9"/>
      <c r="C974" s="9"/>
      <c r="D974" s="9"/>
      <c r="E974" s="9"/>
      <c r="F974" s="9"/>
      <c r="G974" s="70"/>
      <c r="H974" s="71"/>
      <c r="I974" s="9"/>
      <c r="J974" s="9"/>
      <c r="K974" s="9"/>
      <c r="L974" s="71"/>
      <c r="M974" s="71"/>
      <c r="N974" s="9"/>
      <c r="O974" s="9"/>
      <c r="P974" s="71"/>
      <c r="Q974" s="71"/>
      <c r="R974" s="9"/>
      <c r="S974" s="72"/>
      <c r="T974" s="72"/>
      <c r="U974" s="72"/>
      <c r="V974" s="9"/>
      <c r="W974" s="9"/>
      <c r="X974" s="9"/>
      <c r="Y974" s="72"/>
      <c r="Z974" s="72"/>
      <c r="AA974" s="9"/>
      <c r="AB974" s="72"/>
      <c r="AC974" s="72"/>
      <c r="AD974" s="72"/>
      <c r="AE974" s="9"/>
      <c r="AF974" s="9"/>
      <c r="AH974" s="9"/>
      <c r="AI974" s="9"/>
      <c r="AJ974" s="9"/>
      <c r="AK974" s="9"/>
      <c r="AL974" s="9"/>
      <c r="AM974" s="9"/>
      <c r="AN974" s="9"/>
      <c r="AO974" s="9"/>
      <c r="AP974" s="9"/>
      <c r="AQ974" s="9"/>
      <c r="AR974" s="9"/>
      <c r="AS974" s="9"/>
      <c r="AT974" s="9"/>
      <c r="AU974" s="9"/>
      <c r="AV974" s="9"/>
      <c r="AW974" s="9"/>
      <c r="AX974" s="9"/>
      <c r="AY974" s="9"/>
    </row>
    <row r="975" spans="1:51" ht="12" customHeight="1">
      <c r="A975" s="9"/>
      <c r="B975" s="9"/>
      <c r="C975" s="9"/>
      <c r="D975" s="9"/>
      <c r="E975" s="9"/>
      <c r="F975" s="9"/>
      <c r="G975" s="70"/>
      <c r="H975" s="71"/>
      <c r="I975" s="9"/>
      <c r="J975" s="9"/>
      <c r="K975" s="9"/>
      <c r="L975" s="71"/>
      <c r="M975" s="71"/>
      <c r="N975" s="9"/>
      <c r="O975" s="9"/>
      <c r="P975" s="71"/>
      <c r="Q975" s="71"/>
      <c r="R975" s="9"/>
      <c r="S975" s="72"/>
      <c r="T975" s="72"/>
      <c r="U975" s="72"/>
      <c r="V975" s="9"/>
      <c r="W975" s="9"/>
      <c r="X975" s="9"/>
      <c r="Y975" s="72"/>
      <c r="Z975" s="72"/>
      <c r="AA975" s="9"/>
      <c r="AB975" s="72"/>
      <c r="AC975" s="72"/>
      <c r="AD975" s="72"/>
      <c r="AE975" s="9"/>
      <c r="AF975" s="9"/>
      <c r="AH975" s="9"/>
      <c r="AI975" s="9"/>
      <c r="AJ975" s="9"/>
      <c r="AK975" s="9"/>
      <c r="AL975" s="9"/>
      <c r="AM975" s="9"/>
      <c r="AN975" s="9"/>
      <c r="AO975" s="9"/>
      <c r="AP975" s="9"/>
      <c r="AQ975" s="9"/>
      <c r="AR975" s="9"/>
      <c r="AS975" s="9"/>
      <c r="AT975" s="9"/>
      <c r="AU975" s="9"/>
      <c r="AV975" s="9"/>
      <c r="AW975" s="9"/>
      <c r="AX975" s="9"/>
      <c r="AY975" s="9"/>
    </row>
    <row r="976" spans="1:51" ht="12" customHeight="1">
      <c r="A976" s="9"/>
      <c r="B976" s="9"/>
      <c r="C976" s="9"/>
      <c r="D976" s="9"/>
      <c r="E976" s="9"/>
      <c r="F976" s="9"/>
      <c r="G976" s="70"/>
      <c r="H976" s="71"/>
      <c r="I976" s="9"/>
      <c r="J976" s="9"/>
      <c r="K976" s="9"/>
      <c r="L976" s="71"/>
      <c r="M976" s="71"/>
      <c r="N976" s="9"/>
      <c r="O976" s="9"/>
      <c r="P976" s="71"/>
      <c r="Q976" s="71"/>
      <c r="R976" s="9"/>
      <c r="S976" s="72"/>
      <c r="T976" s="72"/>
      <c r="U976" s="72"/>
      <c r="V976" s="9"/>
      <c r="W976" s="9"/>
      <c r="X976" s="9"/>
      <c r="Y976" s="72"/>
      <c r="Z976" s="72"/>
      <c r="AA976" s="9"/>
      <c r="AB976" s="72"/>
      <c r="AC976" s="72"/>
      <c r="AD976" s="72"/>
      <c r="AE976" s="9"/>
      <c r="AF976" s="9"/>
      <c r="AH976" s="9"/>
      <c r="AI976" s="9"/>
      <c r="AJ976" s="9"/>
      <c r="AK976" s="9"/>
      <c r="AL976" s="9"/>
      <c r="AM976" s="9"/>
      <c r="AN976" s="9"/>
      <c r="AO976" s="9"/>
      <c r="AP976" s="9"/>
      <c r="AQ976" s="9"/>
      <c r="AR976" s="9"/>
      <c r="AS976" s="9"/>
      <c r="AT976" s="9"/>
      <c r="AU976" s="9"/>
      <c r="AV976" s="9"/>
      <c r="AW976" s="9"/>
      <c r="AX976" s="9"/>
      <c r="AY976" s="9"/>
    </row>
    <row r="977" spans="1:51" ht="12" customHeight="1">
      <c r="A977" s="9"/>
      <c r="B977" s="9"/>
      <c r="C977" s="9"/>
      <c r="D977" s="9"/>
      <c r="E977" s="9"/>
      <c r="F977" s="9"/>
      <c r="G977" s="70"/>
      <c r="H977" s="71"/>
      <c r="I977" s="9"/>
      <c r="J977" s="9"/>
      <c r="K977" s="9"/>
      <c r="L977" s="71"/>
      <c r="M977" s="71"/>
      <c r="N977" s="9"/>
      <c r="O977" s="9"/>
      <c r="P977" s="71"/>
      <c r="Q977" s="71"/>
      <c r="R977" s="9"/>
      <c r="S977" s="72"/>
      <c r="T977" s="72"/>
      <c r="U977" s="72"/>
      <c r="V977" s="9"/>
      <c r="W977" s="9"/>
      <c r="X977" s="9"/>
      <c r="Y977" s="72"/>
      <c r="Z977" s="72"/>
      <c r="AA977" s="9"/>
      <c r="AB977" s="72"/>
      <c r="AC977" s="72"/>
      <c r="AD977" s="72"/>
      <c r="AE977" s="9"/>
      <c r="AF977" s="9"/>
      <c r="AH977" s="9"/>
      <c r="AI977" s="9"/>
      <c r="AJ977" s="9"/>
      <c r="AK977" s="9"/>
      <c r="AL977" s="9"/>
      <c r="AM977" s="9"/>
      <c r="AN977" s="9"/>
      <c r="AO977" s="9"/>
      <c r="AP977" s="9"/>
      <c r="AQ977" s="9"/>
      <c r="AR977" s="9"/>
      <c r="AS977" s="9"/>
      <c r="AT977" s="9"/>
      <c r="AU977" s="9"/>
      <c r="AV977" s="9"/>
      <c r="AW977" s="9"/>
      <c r="AX977" s="9"/>
      <c r="AY977" s="9"/>
    </row>
    <row r="978" spans="1:51" ht="12" customHeight="1">
      <c r="A978" s="9"/>
      <c r="B978" s="9"/>
      <c r="C978" s="9"/>
      <c r="D978" s="9"/>
      <c r="E978" s="9"/>
      <c r="F978" s="9"/>
      <c r="G978" s="70"/>
      <c r="H978" s="71"/>
      <c r="I978" s="9"/>
      <c r="J978" s="9"/>
      <c r="K978" s="9"/>
      <c r="L978" s="71"/>
      <c r="M978" s="71"/>
      <c r="N978" s="9"/>
      <c r="O978" s="9"/>
      <c r="P978" s="71"/>
      <c r="Q978" s="71"/>
      <c r="R978" s="9"/>
      <c r="S978" s="72"/>
      <c r="T978" s="72"/>
      <c r="U978" s="72"/>
      <c r="V978" s="9"/>
      <c r="W978" s="9"/>
      <c r="X978" s="9"/>
      <c r="Y978" s="72"/>
      <c r="Z978" s="72"/>
      <c r="AA978" s="9"/>
      <c r="AB978" s="72"/>
      <c r="AC978" s="72"/>
      <c r="AD978" s="72"/>
      <c r="AE978" s="9"/>
      <c r="AF978" s="9"/>
      <c r="AH978" s="9"/>
      <c r="AI978" s="9"/>
      <c r="AJ978" s="9"/>
      <c r="AK978" s="9"/>
      <c r="AL978" s="9"/>
      <c r="AM978" s="9"/>
      <c r="AN978" s="9"/>
      <c r="AO978" s="9"/>
      <c r="AP978" s="9"/>
      <c r="AQ978" s="9"/>
      <c r="AR978" s="9"/>
      <c r="AS978" s="9"/>
      <c r="AT978" s="9"/>
      <c r="AU978" s="9"/>
      <c r="AV978" s="9"/>
      <c r="AW978" s="9"/>
      <c r="AX978" s="9"/>
      <c r="AY978" s="9"/>
    </row>
    <row r="979" spans="1:51" ht="12" customHeight="1">
      <c r="A979" s="9"/>
      <c r="B979" s="9"/>
      <c r="C979" s="9"/>
      <c r="D979" s="9"/>
      <c r="E979" s="9"/>
      <c r="F979" s="9"/>
      <c r="G979" s="70"/>
      <c r="H979" s="71"/>
      <c r="I979" s="9"/>
      <c r="J979" s="9"/>
      <c r="K979" s="9"/>
      <c r="L979" s="71"/>
      <c r="M979" s="71"/>
      <c r="N979" s="9"/>
      <c r="O979" s="9"/>
      <c r="P979" s="71"/>
      <c r="Q979" s="71"/>
      <c r="R979" s="9"/>
      <c r="S979" s="72"/>
      <c r="T979" s="72"/>
      <c r="U979" s="72"/>
      <c r="V979" s="9"/>
      <c r="W979" s="9"/>
      <c r="X979" s="9"/>
      <c r="Y979" s="72"/>
      <c r="Z979" s="72"/>
      <c r="AA979" s="9"/>
      <c r="AB979" s="72"/>
      <c r="AC979" s="72"/>
      <c r="AD979" s="72"/>
      <c r="AE979" s="9"/>
      <c r="AF979" s="9"/>
      <c r="AH979" s="9"/>
      <c r="AI979" s="9"/>
      <c r="AJ979" s="9"/>
      <c r="AK979" s="9"/>
      <c r="AL979" s="9"/>
      <c r="AM979" s="9"/>
      <c r="AN979" s="9"/>
      <c r="AO979" s="9"/>
      <c r="AP979" s="9"/>
      <c r="AQ979" s="9"/>
      <c r="AR979" s="9"/>
      <c r="AS979" s="9"/>
      <c r="AT979" s="9"/>
      <c r="AU979" s="9"/>
      <c r="AV979" s="9"/>
      <c r="AW979" s="9"/>
      <c r="AX979" s="9"/>
      <c r="AY979" s="9"/>
    </row>
    <row r="980" spans="1:51" ht="12" customHeight="1">
      <c r="A980" s="9"/>
      <c r="B980" s="9"/>
      <c r="C980" s="9"/>
      <c r="D980" s="9"/>
      <c r="E980" s="9"/>
      <c r="F980" s="9"/>
      <c r="G980" s="70"/>
      <c r="H980" s="71"/>
      <c r="I980" s="9"/>
      <c r="J980" s="9"/>
      <c r="K980" s="9"/>
      <c r="L980" s="71"/>
      <c r="M980" s="71"/>
      <c r="N980" s="9"/>
      <c r="O980" s="9"/>
      <c r="P980" s="71"/>
      <c r="Q980" s="71"/>
      <c r="R980" s="9"/>
      <c r="S980" s="72"/>
      <c r="T980" s="72"/>
      <c r="U980" s="72"/>
      <c r="V980" s="9"/>
      <c r="W980" s="9"/>
      <c r="X980" s="9"/>
      <c r="Y980" s="72"/>
      <c r="Z980" s="72"/>
      <c r="AA980" s="9"/>
      <c r="AB980" s="72"/>
      <c r="AC980" s="72"/>
      <c r="AD980" s="72"/>
      <c r="AE980" s="9"/>
      <c r="AF980" s="9"/>
      <c r="AH980" s="9"/>
      <c r="AI980" s="9"/>
      <c r="AJ980" s="9"/>
      <c r="AK980" s="9"/>
      <c r="AL980" s="9"/>
      <c r="AM980" s="9"/>
      <c r="AN980" s="9"/>
      <c r="AO980" s="9"/>
      <c r="AP980" s="9"/>
      <c r="AQ980" s="9"/>
      <c r="AR980" s="9"/>
      <c r="AS980" s="9"/>
      <c r="AT980" s="9"/>
      <c r="AU980" s="9"/>
      <c r="AV980" s="9"/>
      <c r="AW980" s="9"/>
      <c r="AX980" s="9"/>
      <c r="AY980" s="9"/>
    </row>
    <row r="981" spans="1:51" ht="12" customHeight="1">
      <c r="A981" s="9"/>
      <c r="B981" s="9"/>
      <c r="C981" s="9"/>
      <c r="D981" s="9"/>
      <c r="E981" s="9"/>
      <c r="F981" s="9"/>
      <c r="G981" s="70"/>
      <c r="H981" s="71"/>
      <c r="I981" s="9"/>
      <c r="J981" s="9"/>
      <c r="K981" s="9"/>
      <c r="L981" s="71"/>
      <c r="M981" s="71"/>
      <c r="N981" s="9"/>
      <c r="O981" s="9"/>
      <c r="P981" s="71"/>
      <c r="Q981" s="71"/>
      <c r="R981" s="9"/>
      <c r="S981" s="72"/>
      <c r="T981" s="72"/>
      <c r="U981" s="72"/>
      <c r="V981" s="9"/>
      <c r="W981" s="9"/>
      <c r="X981" s="9"/>
      <c r="Y981" s="72"/>
      <c r="Z981" s="72"/>
      <c r="AA981" s="9"/>
      <c r="AB981" s="72"/>
      <c r="AC981" s="72"/>
      <c r="AD981" s="72"/>
      <c r="AE981" s="9"/>
      <c r="AF981" s="9"/>
      <c r="AH981" s="9"/>
      <c r="AI981" s="9"/>
      <c r="AJ981" s="9"/>
      <c r="AK981" s="9"/>
      <c r="AL981" s="9"/>
      <c r="AM981" s="9"/>
      <c r="AN981" s="9"/>
      <c r="AO981" s="9"/>
      <c r="AP981" s="9"/>
      <c r="AQ981" s="9"/>
      <c r="AR981" s="9"/>
      <c r="AS981" s="9"/>
      <c r="AT981" s="9"/>
      <c r="AU981" s="9"/>
      <c r="AV981" s="9"/>
      <c r="AW981" s="9"/>
      <c r="AX981" s="9"/>
      <c r="AY981" s="9"/>
    </row>
    <row r="982" spans="1:51" ht="12" customHeight="1">
      <c r="A982" s="9"/>
      <c r="B982" s="9"/>
      <c r="C982" s="9"/>
      <c r="D982" s="9"/>
      <c r="E982" s="9"/>
      <c r="F982" s="9"/>
      <c r="G982" s="70"/>
      <c r="H982" s="71"/>
      <c r="I982" s="9"/>
      <c r="J982" s="9"/>
      <c r="K982" s="9"/>
      <c r="L982" s="71"/>
      <c r="M982" s="71"/>
      <c r="N982" s="9"/>
      <c r="O982" s="9"/>
      <c r="P982" s="71"/>
      <c r="Q982" s="71"/>
      <c r="R982" s="9"/>
      <c r="S982" s="72"/>
      <c r="T982" s="72"/>
      <c r="U982" s="72"/>
      <c r="V982" s="9"/>
      <c r="W982" s="9"/>
      <c r="X982" s="9"/>
      <c r="Y982" s="72"/>
      <c r="Z982" s="72"/>
      <c r="AA982" s="9"/>
      <c r="AB982" s="72"/>
      <c r="AC982" s="72"/>
      <c r="AD982" s="72"/>
      <c r="AE982" s="9"/>
      <c r="AF982" s="9"/>
      <c r="AH982" s="9"/>
      <c r="AI982" s="9"/>
      <c r="AJ982" s="9"/>
      <c r="AK982" s="9"/>
      <c r="AL982" s="9"/>
      <c r="AM982" s="9"/>
      <c r="AN982" s="9"/>
      <c r="AO982" s="9"/>
      <c r="AP982" s="9"/>
      <c r="AQ982" s="9"/>
      <c r="AR982" s="9"/>
      <c r="AS982" s="9"/>
      <c r="AT982" s="9"/>
      <c r="AU982" s="9"/>
      <c r="AV982" s="9"/>
      <c r="AW982" s="9"/>
      <c r="AX982" s="9"/>
      <c r="AY982" s="9"/>
    </row>
    <row r="983" spans="1:51" ht="12" customHeight="1">
      <c r="A983" s="9"/>
      <c r="B983" s="9"/>
      <c r="C983" s="9"/>
      <c r="D983" s="9"/>
      <c r="E983" s="9"/>
      <c r="F983" s="9"/>
      <c r="G983" s="70"/>
      <c r="H983" s="71"/>
      <c r="I983" s="9"/>
      <c r="J983" s="9"/>
      <c r="K983" s="9"/>
      <c r="L983" s="71"/>
      <c r="M983" s="71"/>
      <c r="N983" s="9"/>
      <c r="O983" s="9"/>
      <c r="P983" s="71"/>
      <c r="Q983" s="71"/>
      <c r="R983" s="9"/>
      <c r="S983" s="72"/>
      <c r="T983" s="72"/>
      <c r="U983" s="72"/>
      <c r="V983" s="9"/>
      <c r="W983" s="9"/>
      <c r="X983" s="9"/>
      <c r="Y983" s="72"/>
      <c r="Z983" s="72"/>
      <c r="AA983" s="9"/>
      <c r="AB983" s="72"/>
      <c r="AC983" s="72"/>
      <c r="AD983" s="72"/>
      <c r="AE983" s="9"/>
      <c r="AF983" s="9"/>
      <c r="AH983" s="9"/>
      <c r="AI983" s="9"/>
      <c r="AJ983" s="9"/>
      <c r="AK983" s="9"/>
      <c r="AL983" s="9"/>
      <c r="AM983" s="9"/>
      <c r="AN983" s="9"/>
      <c r="AO983" s="9"/>
      <c r="AP983" s="9"/>
      <c r="AQ983" s="9"/>
      <c r="AR983" s="9"/>
      <c r="AS983" s="9"/>
      <c r="AT983" s="9"/>
      <c r="AU983" s="9"/>
      <c r="AV983" s="9"/>
      <c r="AW983" s="9"/>
      <c r="AX983" s="9"/>
      <c r="AY983" s="9"/>
    </row>
    <row r="984" spans="1:51" ht="12" customHeight="1">
      <c r="A984" s="9"/>
      <c r="B984" s="9"/>
      <c r="C984" s="9"/>
      <c r="D984" s="9"/>
      <c r="E984" s="9"/>
      <c r="F984" s="9"/>
      <c r="G984" s="70"/>
      <c r="H984" s="71"/>
      <c r="I984" s="9"/>
      <c r="J984" s="9"/>
      <c r="K984" s="9"/>
      <c r="L984" s="71"/>
      <c r="M984" s="71"/>
      <c r="N984" s="9"/>
      <c r="O984" s="9"/>
      <c r="P984" s="71"/>
      <c r="Q984" s="71"/>
      <c r="R984" s="9"/>
      <c r="S984" s="72"/>
      <c r="T984" s="72"/>
      <c r="U984" s="72"/>
      <c r="V984" s="9"/>
      <c r="W984" s="9"/>
      <c r="X984" s="9"/>
      <c r="Y984" s="72"/>
      <c r="Z984" s="72"/>
      <c r="AA984" s="9"/>
      <c r="AB984" s="72"/>
      <c r="AC984" s="72"/>
      <c r="AD984" s="72"/>
      <c r="AE984" s="9"/>
      <c r="AF984" s="9"/>
      <c r="AH984" s="9"/>
      <c r="AI984" s="9"/>
      <c r="AJ984" s="9"/>
      <c r="AK984" s="9"/>
      <c r="AL984" s="9"/>
      <c r="AM984" s="9"/>
      <c r="AN984" s="9"/>
      <c r="AO984" s="9"/>
      <c r="AP984" s="9"/>
      <c r="AQ984" s="9"/>
      <c r="AR984" s="9"/>
      <c r="AS984" s="9"/>
      <c r="AT984" s="9"/>
      <c r="AU984" s="9"/>
      <c r="AV984" s="9"/>
      <c r="AW984" s="9"/>
      <c r="AX984" s="9"/>
      <c r="AY984" s="9"/>
    </row>
    <row r="985" spans="1:51" ht="12" customHeight="1">
      <c r="A985" s="9"/>
      <c r="B985" s="9"/>
      <c r="C985" s="9"/>
      <c r="D985" s="9"/>
      <c r="E985" s="9"/>
      <c r="F985" s="9"/>
      <c r="G985" s="70"/>
      <c r="H985" s="71"/>
      <c r="I985" s="9"/>
      <c r="J985" s="9"/>
      <c r="K985" s="9"/>
      <c r="L985" s="71"/>
      <c r="M985" s="71"/>
      <c r="N985" s="9"/>
      <c r="O985" s="9"/>
      <c r="P985" s="71"/>
      <c r="Q985" s="71"/>
      <c r="R985" s="9"/>
      <c r="S985" s="72"/>
      <c r="T985" s="72"/>
      <c r="U985" s="72"/>
      <c r="V985" s="9"/>
      <c r="W985" s="9"/>
      <c r="X985" s="9"/>
      <c r="Y985" s="72"/>
      <c r="Z985" s="72"/>
      <c r="AA985" s="9"/>
      <c r="AB985" s="72"/>
      <c r="AC985" s="72"/>
      <c r="AD985" s="72"/>
      <c r="AE985" s="9"/>
      <c r="AF985" s="9"/>
      <c r="AH985" s="9"/>
      <c r="AI985" s="9"/>
      <c r="AJ985" s="9"/>
      <c r="AK985" s="9"/>
      <c r="AL985" s="9"/>
      <c r="AM985" s="9"/>
      <c r="AN985" s="9"/>
      <c r="AO985" s="9"/>
      <c r="AP985" s="9"/>
      <c r="AQ985" s="9"/>
      <c r="AR985" s="9"/>
      <c r="AS985" s="9"/>
      <c r="AT985" s="9"/>
      <c r="AU985" s="9"/>
      <c r="AV985" s="9"/>
      <c r="AW985" s="9"/>
      <c r="AX985" s="9"/>
      <c r="AY985" s="9"/>
    </row>
    <row r="986" spans="1:51" ht="12" customHeight="1">
      <c r="A986" s="9"/>
      <c r="B986" s="9"/>
      <c r="C986" s="9"/>
      <c r="D986" s="9"/>
      <c r="E986" s="9"/>
      <c r="F986" s="9"/>
      <c r="G986" s="70"/>
      <c r="H986" s="71"/>
      <c r="I986" s="9"/>
      <c r="J986" s="9"/>
      <c r="K986" s="9"/>
      <c r="L986" s="71"/>
      <c r="M986" s="71"/>
      <c r="N986" s="9"/>
      <c r="O986" s="9"/>
      <c r="P986" s="71"/>
      <c r="Q986" s="71"/>
      <c r="R986" s="9"/>
      <c r="S986" s="72"/>
      <c r="T986" s="72"/>
      <c r="U986" s="72"/>
      <c r="V986" s="9"/>
      <c r="W986" s="9"/>
      <c r="X986" s="9"/>
      <c r="Y986" s="72"/>
      <c r="Z986" s="72"/>
      <c r="AA986" s="9"/>
      <c r="AB986" s="72"/>
      <c r="AC986" s="72"/>
      <c r="AD986" s="72"/>
      <c r="AE986" s="9"/>
      <c r="AF986" s="9"/>
      <c r="AH986" s="9"/>
      <c r="AI986" s="9"/>
      <c r="AJ986" s="9"/>
      <c r="AK986" s="9"/>
      <c r="AL986" s="9"/>
      <c r="AM986" s="9"/>
      <c r="AN986" s="9"/>
      <c r="AO986" s="9"/>
      <c r="AP986" s="9"/>
      <c r="AQ986" s="9"/>
      <c r="AR986" s="9"/>
      <c r="AS986" s="9"/>
      <c r="AT986" s="9"/>
      <c r="AU986" s="9"/>
      <c r="AV986" s="9"/>
      <c r="AW986" s="9"/>
      <c r="AX986" s="9"/>
      <c r="AY986" s="9"/>
    </row>
    <row r="987" spans="1:51" ht="12" customHeight="1">
      <c r="A987" s="9"/>
      <c r="B987" s="9"/>
      <c r="C987" s="9"/>
      <c r="D987" s="9"/>
      <c r="E987" s="9"/>
      <c r="F987" s="9"/>
      <c r="G987" s="70"/>
      <c r="H987" s="71"/>
      <c r="I987" s="9"/>
      <c r="J987" s="9"/>
      <c r="K987" s="9"/>
      <c r="L987" s="71"/>
      <c r="M987" s="71"/>
      <c r="N987" s="9"/>
      <c r="O987" s="9"/>
      <c r="P987" s="71"/>
      <c r="Q987" s="71"/>
      <c r="R987" s="9"/>
      <c r="S987" s="72"/>
      <c r="T987" s="72"/>
      <c r="U987" s="72"/>
      <c r="V987" s="9"/>
      <c r="W987" s="9"/>
      <c r="X987" s="9"/>
      <c r="Y987" s="72"/>
      <c r="Z987" s="72"/>
      <c r="AA987" s="9"/>
      <c r="AB987" s="72"/>
      <c r="AC987" s="72"/>
      <c r="AD987" s="72"/>
      <c r="AE987" s="9"/>
      <c r="AF987" s="9"/>
      <c r="AH987" s="9"/>
      <c r="AI987" s="9"/>
      <c r="AJ987" s="9"/>
      <c r="AK987" s="9"/>
      <c r="AL987" s="9"/>
      <c r="AM987" s="9"/>
      <c r="AN987" s="9"/>
      <c r="AO987" s="9"/>
      <c r="AP987" s="9"/>
      <c r="AQ987" s="9"/>
      <c r="AR987" s="9"/>
      <c r="AS987" s="9"/>
      <c r="AT987" s="9"/>
      <c r="AU987" s="9"/>
      <c r="AV987" s="9"/>
      <c r="AW987" s="9"/>
      <c r="AX987" s="9"/>
      <c r="AY987" s="9"/>
    </row>
    <row r="988" spans="1:51" ht="12" customHeight="1">
      <c r="A988" s="9"/>
      <c r="B988" s="9"/>
      <c r="C988" s="9"/>
      <c r="D988" s="9"/>
      <c r="E988" s="9"/>
      <c r="F988" s="9"/>
      <c r="G988" s="70"/>
      <c r="H988" s="71"/>
      <c r="I988" s="9"/>
      <c r="J988" s="9"/>
      <c r="K988" s="9"/>
      <c r="L988" s="71"/>
      <c r="M988" s="71"/>
      <c r="N988" s="9"/>
      <c r="O988" s="9"/>
      <c r="P988" s="71"/>
      <c r="Q988" s="71"/>
      <c r="R988" s="9"/>
      <c r="S988" s="72"/>
      <c r="T988" s="72"/>
      <c r="U988" s="72"/>
      <c r="V988" s="9"/>
      <c r="W988" s="9"/>
      <c r="X988" s="9"/>
      <c r="Y988" s="72"/>
      <c r="Z988" s="72"/>
      <c r="AA988" s="9"/>
      <c r="AB988" s="72"/>
      <c r="AC988" s="72"/>
      <c r="AD988" s="72"/>
      <c r="AE988" s="9"/>
      <c r="AF988" s="9"/>
      <c r="AH988" s="9"/>
      <c r="AI988" s="9"/>
      <c r="AJ988" s="9"/>
      <c r="AK988" s="9"/>
      <c r="AL988" s="9"/>
      <c r="AM988" s="9"/>
      <c r="AN988" s="9"/>
      <c r="AO988" s="9"/>
      <c r="AP988" s="9"/>
      <c r="AQ988" s="9"/>
      <c r="AR988" s="9"/>
      <c r="AS988" s="9"/>
      <c r="AT988" s="9"/>
      <c r="AU988" s="9"/>
      <c r="AV988" s="9"/>
      <c r="AW988" s="9"/>
      <c r="AX988" s="9"/>
      <c r="AY988" s="9"/>
    </row>
    <row r="989" spans="1:51" ht="12" customHeight="1">
      <c r="A989" s="9"/>
      <c r="B989" s="9"/>
      <c r="C989" s="9"/>
      <c r="D989" s="9"/>
      <c r="E989" s="9"/>
      <c r="F989" s="9"/>
      <c r="G989" s="70"/>
      <c r="H989" s="71"/>
      <c r="I989" s="9"/>
      <c r="J989" s="9"/>
      <c r="K989" s="9"/>
      <c r="L989" s="71"/>
      <c r="M989" s="71"/>
      <c r="N989" s="9"/>
      <c r="O989" s="9"/>
      <c r="P989" s="71"/>
      <c r="Q989" s="71"/>
      <c r="R989" s="9"/>
      <c r="S989" s="72"/>
      <c r="T989" s="72"/>
      <c r="U989" s="72"/>
      <c r="V989" s="9"/>
      <c r="W989" s="9"/>
      <c r="X989" s="9"/>
      <c r="Y989" s="72"/>
      <c r="Z989" s="72"/>
      <c r="AA989" s="9"/>
      <c r="AB989" s="72"/>
      <c r="AC989" s="72"/>
      <c r="AD989" s="72"/>
      <c r="AE989" s="9"/>
      <c r="AF989" s="9"/>
      <c r="AH989" s="9"/>
      <c r="AI989" s="9"/>
      <c r="AJ989" s="9"/>
      <c r="AK989" s="9"/>
      <c r="AL989" s="9"/>
      <c r="AM989" s="9"/>
      <c r="AN989" s="9"/>
      <c r="AO989" s="9"/>
      <c r="AP989" s="9"/>
      <c r="AQ989" s="9"/>
      <c r="AR989" s="9"/>
      <c r="AS989" s="9"/>
      <c r="AT989" s="9"/>
      <c r="AU989" s="9"/>
      <c r="AV989" s="9"/>
      <c r="AW989" s="9"/>
      <c r="AX989" s="9"/>
      <c r="AY989" s="9"/>
    </row>
    <row r="990" spans="1:51" ht="12" customHeight="1">
      <c r="A990" s="9"/>
      <c r="B990" s="9"/>
      <c r="C990" s="9"/>
      <c r="D990" s="9"/>
      <c r="E990" s="9"/>
      <c r="F990" s="9"/>
      <c r="G990" s="70"/>
      <c r="H990" s="71"/>
      <c r="I990" s="9"/>
      <c r="J990" s="9"/>
      <c r="K990" s="9"/>
      <c r="L990" s="71"/>
      <c r="M990" s="71"/>
      <c r="N990" s="9"/>
      <c r="O990" s="9"/>
      <c r="P990" s="71"/>
      <c r="Q990" s="71"/>
      <c r="R990" s="9"/>
      <c r="S990" s="72"/>
      <c r="T990" s="72"/>
      <c r="U990" s="72"/>
      <c r="V990" s="9"/>
      <c r="W990" s="9"/>
      <c r="X990" s="9"/>
      <c r="Y990" s="72"/>
      <c r="Z990" s="72"/>
      <c r="AA990" s="9"/>
      <c r="AB990" s="72"/>
      <c r="AC990" s="72"/>
      <c r="AD990" s="72"/>
      <c r="AE990" s="9"/>
      <c r="AF990" s="9"/>
      <c r="AH990" s="9"/>
      <c r="AI990" s="9"/>
      <c r="AJ990" s="9"/>
      <c r="AK990" s="9"/>
      <c r="AL990" s="9"/>
      <c r="AM990" s="9"/>
      <c r="AN990" s="9"/>
      <c r="AO990" s="9"/>
      <c r="AP990" s="9"/>
      <c r="AQ990" s="9"/>
      <c r="AR990" s="9"/>
      <c r="AS990" s="9"/>
      <c r="AT990" s="9"/>
      <c r="AU990" s="9"/>
      <c r="AV990" s="9"/>
      <c r="AW990" s="9"/>
      <c r="AX990" s="9"/>
      <c r="AY990" s="9"/>
    </row>
    <row r="991" spans="1:51" ht="12" customHeight="1">
      <c r="A991" s="9"/>
      <c r="B991" s="9"/>
      <c r="C991" s="9"/>
      <c r="D991" s="9"/>
      <c r="E991" s="9"/>
      <c r="F991" s="9"/>
      <c r="G991" s="70"/>
      <c r="H991" s="71"/>
      <c r="I991" s="9"/>
      <c r="J991" s="9"/>
      <c r="K991" s="9"/>
      <c r="L991" s="71"/>
      <c r="M991" s="71"/>
      <c r="N991" s="9"/>
      <c r="O991" s="9"/>
      <c r="P991" s="71"/>
      <c r="Q991" s="71"/>
      <c r="R991" s="9"/>
      <c r="S991" s="72"/>
      <c r="T991" s="72"/>
      <c r="U991" s="72"/>
      <c r="V991" s="9"/>
      <c r="W991" s="9"/>
      <c r="X991" s="9"/>
      <c r="Y991" s="72"/>
      <c r="Z991" s="72"/>
      <c r="AA991" s="9"/>
      <c r="AB991" s="72"/>
      <c r="AC991" s="72"/>
      <c r="AD991" s="72"/>
      <c r="AE991" s="9"/>
      <c r="AF991" s="9"/>
      <c r="AH991" s="9"/>
      <c r="AI991" s="9"/>
      <c r="AJ991" s="9"/>
      <c r="AK991" s="9"/>
      <c r="AL991" s="9"/>
      <c r="AM991" s="9"/>
      <c r="AN991" s="9"/>
      <c r="AO991" s="9"/>
      <c r="AP991" s="9"/>
      <c r="AQ991" s="9"/>
      <c r="AR991" s="9"/>
      <c r="AS991" s="9"/>
      <c r="AT991" s="9"/>
      <c r="AU991" s="9"/>
      <c r="AV991" s="9"/>
      <c r="AW991" s="9"/>
      <c r="AX991" s="9"/>
      <c r="AY991" s="9"/>
    </row>
    <row r="992" spans="1:51" ht="12" customHeight="1">
      <c r="A992" s="9"/>
      <c r="B992" s="9"/>
      <c r="C992" s="9"/>
      <c r="D992" s="9"/>
      <c r="E992" s="9"/>
      <c r="F992" s="9"/>
      <c r="G992" s="70"/>
      <c r="H992" s="71"/>
      <c r="I992" s="9"/>
      <c r="J992" s="9"/>
      <c r="K992" s="9"/>
      <c r="L992" s="71"/>
      <c r="M992" s="71"/>
      <c r="N992" s="9"/>
      <c r="O992" s="9"/>
      <c r="P992" s="71"/>
      <c r="Q992" s="71"/>
      <c r="R992" s="9"/>
      <c r="S992" s="72"/>
      <c r="T992" s="72"/>
      <c r="U992" s="72"/>
      <c r="V992" s="9"/>
      <c r="W992" s="9"/>
      <c r="X992" s="9"/>
      <c r="Y992" s="72"/>
      <c r="Z992" s="72"/>
      <c r="AA992" s="9"/>
      <c r="AB992" s="72"/>
      <c r="AC992" s="72"/>
      <c r="AD992" s="72"/>
      <c r="AE992" s="9"/>
      <c r="AF992" s="9"/>
      <c r="AH992" s="9"/>
      <c r="AI992" s="9"/>
      <c r="AJ992" s="9"/>
      <c r="AK992" s="9"/>
      <c r="AL992" s="9"/>
      <c r="AM992" s="9"/>
      <c r="AN992" s="9"/>
      <c r="AO992" s="9"/>
      <c r="AP992" s="9"/>
      <c r="AQ992" s="9"/>
      <c r="AR992" s="9"/>
      <c r="AS992" s="9"/>
      <c r="AT992" s="9"/>
      <c r="AU992" s="9"/>
      <c r="AV992" s="9"/>
      <c r="AW992" s="9"/>
      <c r="AX992" s="9"/>
      <c r="AY992" s="9"/>
    </row>
    <row r="993" spans="9:9" ht="15" customHeight="1">
      <c r="I993" s="9"/>
    </row>
    <row r="994" spans="9:9" ht="15" customHeight="1">
      <c r="I994" s="9"/>
    </row>
    <row r="995" spans="9:9" ht="15" customHeight="1">
      <c r="I995" s="9"/>
    </row>
    <row r="996" spans="9:9" ht="15" customHeight="1">
      <c r="I996" s="9"/>
    </row>
    <row r="997" spans="9:9" ht="15" customHeight="1">
      <c r="I997" s="9"/>
    </row>
    <row r="998" spans="9:9" ht="15" customHeight="1">
      <c r="I998" s="9"/>
    </row>
    <row r="999" spans="9:9" ht="15" customHeight="1">
      <c r="I999" s="9"/>
    </row>
  </sheetData>
  <autoFilter ref="A1:AE151" xr:uid="{00000000-0009-0000-0000-000001000000}">
    <sortState xmlns:xlrd2="http://schemas.microsoft.com/office/spreadsheetml/2017/richdata2" ref="A2:Y151">
      <sortCondition ref="A1:A151"/>
    </sortState>
  </autoFilter>
  <pageMargins left="0.7" right="0.7" top="0.75" bottom="0.75" header="0" footer="0"/>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X999"/>
  <sheetViews>
    <sheetView zoomScaleNormal="100" workbookViewId="0">
      <pane xSplit="5" ySplit="3" topLeftCell="F4" activePane="bottomRight" state="frozen"/>
      <selection pane="topRight" activeCell="F1" sqref="F1"/>
      <selection pane="bottomLeft" activeCell="A2" sqref="A2"/>
      <selection pane="bottomRight"/>
    </sheetView>
  </sheetViews>
  <sheetFormatPr defaultColWidth="14.453125" defaultRowHeight="15" customHeight="1"/>
  <cols>
    <col min="1" max="1" width="16" style="3" customWidth="1"/>
    <col min="2" max="5" width="17.81640625" style="3" customWidth="1"/>
    <col min="6" max="6" width="60.453125" style="3" customWidth="1"/>
    <col min="7" max="7" width="3.453125" style="214" customWidth="1"/>
    <col min="8" max="8" width="60.453125" style="3" customWidth="1"/>
    <col min="9" max="9" width="3.453125" style="214" customWidth="1"/>
    <col min="10" max="10" width="60.453125" style="3" customWidth="1"/>
    <col min="11" max="11" width="3.453125" style="214" customWidth="1"/>
    <col min="12" max="12" width="60.453125" style="3" customWidth="1"/>
    <col min="13" max="13" width="3.453125" style="214" customWidth="1"/>
    <col min="14" max="14" width="60.453125" style="3" customWidth="1"/>
    <col min="15" max="15" width="3.453125" style="214" customWidth="1"/>
    <col min="16" max="16" width="60.453125" style="3" customWidth="1"/>
    <col min="17" max="17" width="3.453125" style="214" customWidth="1"/>
    <col min="18" max="18" width="60.453125" style="3" customWidth="1"/>
    <col min="19" max="19" width="3.453125" style="214" customWidth="1"/>
    <col min="20" max="20" width="60.453125" style="3" customWidth="1"/>
    <col min="21" max="21" width="3.453125" style="214" customWidth="1"/>
    <col min="22" max="22" width="60.453125" style="3" customWidth="1"/>
    <col min="23" max="23" width="3.453125" style="214" customWidth="1"/>
    <col min="24" max="24" width="60.453125" style="3" customWidth="1"/>
    <col min="25" max="25" width="3.453125" style="214" customWidth="1"/>
    <col min="26" max="26" width="60.453125" style="3" customWidth="1"/>
    <col min="27" max="27" width="3.453125" style="214" customWidth="1"/>
    <col min="28" max="28" width="50.453125" style="3" customWidth="1"/>
    <col min="29" max="29" width="3.453125" style="3" customWidth="1"/>
    <col min="30" max="30" width="50.81640625" style="3" customWidth="1"/>
    <col min="31" max="31" width="44.453125" style="3" customWidth="1"/>
    <col min="32" max="50" width="14.453125" style="3" customWidth="1"/>
    <col min="51" max="16384" width="14.453125" style="3"/>
  </cols>
  <sheetData>
    <row r="1" spans="1:50" ht="43" customHeight="1" thickBot="1">
      <c r="A1" s="230" t="s">
        <v>1940</v>
      </c>
      <c r="B1" s="231" t="s">
        <v>1941</v>
      </c>
      <c r="C1" s="232" t="s">
        <v>24</v>
      </c>
      <c r="D1" s="233" t="s">
        <v>1016</v>
      </c>
      <c r="E1" s="234" t="s">
        <v>1015</v>
      </c>
    </row>
    <row r="3" spans="1:50" ht="78.75" customHeight="1">
      <c r="A3" s="204" t="s">
        <v>0</v>
      </c>
      <c r="B3" s="204" t="s">
        <v>1</v>
      </c>
      <c r="C3" s="204" t="s">
        <v>2</v>
      </c>
      <c r="D3" s="204" t="s">
        <v>3</v>
      </c>
      <c r="E3" s="204" t="s">
        <v>4</v>
      </c>
      <c r="F3" s="204" t="s">
        <v>256</v>
      </c>
      <c r="G3" s="206" t="s">
        <v>257</v>
      </c>
      <c r="H3" s="204" t="s">
        <v>258</v>
      </c>
      <c r="I3" s="206" t="s">
        <v>181</v>
      </c>
      <c r="J3" s="204" t="s">
        <v>259</v>
      </c>
      <c r="K3" s="206" t="s">
        <v>182</v>
      </c>
      <c r="L3" s="204" t="s">
        <v>260</v>
      </c>
      <c r="M3" s="206" t="s">
        <v>261</v>
      </c>
      <c r="N3" s="204" t="s">
        <v>262</v>
      </c>
      <c r="O3" s="206" t="s">
        <v>263</v>
      </c>
      <c r="P3" s="204" t="s">
        <v>264</v>
      </c>
      <c r="Q3" s="206" t="s">
        <v>265</v>
      </c>
      <c r="R3" s="204" t="s">
        <v>266</v>
      </c>
      <c r="S3" s="206" t="s">
        <v>267</v>
      </c>
      <c r="T3" s="204" t="s">
        <v>183</v>
      </c>
      <c r="U3" s="206" t="s">
        <v>268</v>
      </c>
      <c r="V3" s="204" t="s">
        <v>15</v>
      </c>
      <c r="W3" s="206" t="s">
        <v>269</v>
      </c>
      <c r="X3" s="204" t="s">
        <v>270</v>
      </c>
      <c r="Y3" s="206" t="s">
        <v>271</v>
      </c>
      <c r="Z3" s="204" t="s">
        <v>272</v>
      </c>
      <c r="AA3" s="206" t="s">
        <v>273</v>
      </c>
      <c r="AB3" s="204" t="s">
        <v>274</v>
      </c>
      <c r="AC3" s="206" t="s">
        <v>275</v>
      </c>
      <c r="AD3" s="204" t="s">
        <v>276</v>
      </c>
      <c r="AE3" s="205" t="s">
        <v>277</v>
      </c>
      <c r="AF3" s="5"/>
      <c r="AG3" s="5"/>
      <c r="AH3" s="5"/>
      <c r="AI3" s="5"/>
      <c r="AJ3" s="5"/>
      <c r="AK3" s="5"/>
      <c r="AL3" s="5"/>
      <c r="AM3" s="5"/>
      <c r="AN3" s="5"/>
      <c r="AO3" s="5"/>
      <c r="AP3" s="5"/>
      <c r="AQ3" s="5"/>
      <c r="AR3" s="5"/>
      <c r="AS3" s="5"/>
      <c r="AT3" s="5"/>
      <c r="AU3" s="5"/>
      <c r="AV3" s="5"/>
      <c r="AW3" s="5"/>
      <c r="AX3" s="5"/>
    </row>
    <row r="4" spans="1:50" ht="49.5" customHeight="1">
      <c r="A4" s="15" t="s">
        <v>20</v>
      </c>
      <c r="B4" s="15" t="s">
        <v>21</v>
      </c>
      <c r="C4" s="15" t="s">
        <v>22</v>
      </c>
      <c r="D4" s="16" t="s">
        <v>23</v>
      </c>
      <c r="E4" s="16">
        <v>2009</v>
      </c>
      <c r="F4" s="17" t="s">
        <v>278</v>
      </c>
      <c r="G4" s="216">
        <v>1</v>
      </c>
      <c r="H4" s="16" t="s">
        <v>279</v>
      </c>
      <c r="I4" s="216"/>
      <c r="J4" s="16"/>
      <c r="K4" s="216"/>
      <c r="L4" s="17" t="s">
        <v>280</v>
      </c>
      <c r="M4" s="216">
        <v>1</v>
      </c>
      <c r="N4" s="16"/>
      <c r="O4" s="216"/>
      <c r="P4" s="16"/>
      <c r="Q4" s="207"/>
      <c r="R4" s="16"/>
      <c r="S4" s="207"/>
      <c r="T4" s="16"/>
      <c r="U4" s="207"/>
      <c r="V4" s="17" t="s">
        <v>281</v>
      </c>
      <c r="W4" s="207">
        <v>1</v>
      </c>
      <c r="X4" s="16"/>
      <c r="Y4" s="207"/>
      <c r="Z4" s="16"/>
      <c r="AA4" s="207"/>
      <c r="AB4" s="17" t="s">
        <v>282</v>
      </c>
      <c r="AC4" s="18">
        <v>1</v>
      </c>
      <c r="AD4" s="19" t="s">
        <v>283</v>
      </c>
      <c r="AE4" s="125"/>
      <c r="AF4" s="1"/>
      <c r="AG4" s="1"/>
      <c r="AH4" s="1"/>
      <c r="AI4" s="1"/>
      <c r="AJ4" s="2"/>
      <c r="AK4" s="2"/>
      <c r="AL4" s="2"/>
      <c r="AM4" s="2"/>
      <c r="AN4" s="2"/>
      <c r="AO4" s="2"/>
      <c r="AP4" s="2"/>
      <c r="AQ4" s="2"/>
      <c r="AR4" s="2"/>
      <c r="AS4" s="2"/>
      <c r="AT4" s="2"/>
      <c r="AU4" s="2"/>
      <c r="AV4" s="2"/>
      <c r="AW4" s="2"/>
      <c r="AX4" s="2"/>
    </row>
    <row r="5" spans="1:50" ht="42.75" customHeight="1">
      <c r="A5" s="21" t="s">
        <v>20</v>
      </c>
      <c r="B5" s="21" t="s">
        <v>24</v>
      </c>
      <c r="C5" s="21" t="s">
        <v>25</v>
      </c>
      <c r="D5" s="22" t="s">
        <v>23</v>
      </c>
      <c r="E5" s="22">
        <v>2014</v>
      </c>
      <c r="F5" s="22"/>
      <c r="G5" s="216"/>
      <c r="H5" s="22"/>
      <c r="I5" s="216"/>
      <c r="J5" s="22"/>
      <c r="K5" s="216"/>
      <c r="L5" s="22"/>
      <c r="M5" s="216"/>
      <c r="N5" s="17" t="s">
        <v>284</v>
      </c>
      <c r="O5" s="216">
        <v>2</v>
      </c>
      <c r="P5" s="22"/>
      <c r="Q5" s="207"/>
      <c r="R5" s="22"/>
      <c r="S5" s="207"/>
      <c r="T5" s="22"/>
      <c r="U5" s="207"/>
      <c r="V5" s="22"/>
      <c r="W5" s="207"/>
      <c r="X5" s="22"/>
      <c r="Y5" s="207"/>
      <c r="Z5" s="22"/>
      <c r="AA5" s="207"/>
      <c r="AB5" s="22"/>
      <c r="AC5" s="18"/>
      <c r="AD5" s="23" t="s">
        <v>285</v>
      </c>
      <c r="AE5" s="126"/>
      <c r="AF5" s="1"/>
      <c r="AG5" s="1"/>
      <c r="AH5" s="1"/>
      <c r="AI5" s="1"/>
      <c r="AJ5" s="1"/>
      <c r="AK5" s="1"/>
      <c r="AL5" s="1"/>
      <c r="AM5" s="1"/>
      <c r="AN5" s="1"/>
      <c r="AO5" s="1"/>
      <c r="AP5" s="1"/>
      <c r="AQ5" s="1"/>
      <c r="AR5" s="1"/>
      <c r="AS5" s="1"/>
      <c r="AT5" s="1"/>
      <c r="AU5" s="1"/>
      <c r="AV5" s="1"/>
      <c r="AW5" s="1"/>
      <c r="AX5" s="1"/>
    </row>
    <row r="6" spans="1:50" ht="49.5" customHeight="1">
      <c r="A6" s="25" t="s">
        <v>20</v>
      </c>
      <c r="B6" s="25" t="s">
        <v>26</v>
      </c>
      <c r="C6" s="18" t="s">
        <v>27</v>
      </c>
      <c r="D6" s="25" t="s">
        <v>28</v>
      </c>
      <c r="E6" s="18">
        <v>2011</v>
      </c>
      <c r="F6" s="18"/>
      <c r="G6" s="216"/>
      <c r="H6" s="18"/>
      <c r="I6" s="216"/>
      <c r="J6" s="18"/>
      <c r="K6" s="216"/>
      <c r="L6" s="18"/>
      <c r="M6" s="216"/>
      <c r="N6" s="26"/>
      <c r="O6" s="216"/>
      <c r="P6" s="18"/>
      <c r="Q6" s="207"/>
      <c r="R6" s="18"/>
      <c r="S6" s="207"/>
      <c r="T6" s="18"/>
      <c r="U6" s="207"/>
      <c r="V6" s="26" t="s">
        <v>29</v>
      </c>
      <c r="W6" s="207"/>
      <c r="X6" s="18"/>
      <c r="Y6" s="207"/>
      <c r="Z6" s="18"/>
      <c r="AA6" s="207"/>
      <c r="AB6" s="17" t="s">
        <v>286</v>
      </c>
      <c r="AC6" s="18">
        <v>1</v>
      </c>
      <c r="AD6" s="23" t="s">
        <v>287</v>
      </c>
      <c r="AE6" s="125" t="s">
        <v>288</v>
      </c>
      <c r="AF6" s="1"/>
      <c r="AG6" s="1"/>
      <c r="AH6" s="1"/>
      <c r="AI6" s="1"/>
      <c r="AJ6" s="2"/>
      <c r="AK6" s="2"/>
      <c r="AL6" s="2"/>
      <c r="AM6" s="2"/>
      <c r="AN6" s="2"/>
      <c r="AO6" s="2"/>
      <c r="AP6" s="2"/>
      <c r="AQ6" s="2"/>
      <c r="AR6" s="2"/>
      <c r="AS6" s="2"/>
      <c r="AT6" s="2"/>
      <c r="AU6" s="2"/>
      <c r="AV6" s="2"/>
      <c r="AW6" s="2"/>
      <c r="AX6" s="2"/>
    </row>
    <row r="7" spans="1:50" ht="49.5" customHeight="1">
      <c r="A7" s="25" t="s">
        <v>20</v>
      </c>
      <c r="B7" s="25" t="s">
        <v>26</v>
      </c>
      <c r="C7" s="18" t="s">
        <v>27</v>
      </c>
      <c r="D7" s="25" t="s">
        <v>30</v>
      </c>
      <c r="E7" s="18">
        <v>2011</v>
      </c>
      <c r="F7" s="18"/>
      <c r="G7" s="216"/>
      <c r="H7" s="18"/>
      <c r="I7" s="216"/>
      <c r="J7" s="18"/>
      <c r="K7" s="216"/>
      <c r="L7" s="18"/>
      <c r="M7" s="216"/>
      <c r="N7" s="26"/>
      <c r="O7" s="216"/>
      <c r="P7" s="18"/>
      <c r="Q7" s="207"/>
      <c r="R7" s="18"/>
      <c r="S7" s="207"/>
      <c r="T7" s="18"/>
      <c r="U7" s="207"/>
      <c r="V7" s="17" t="s">
        <v>289</v>
      </c>
      <c r="W7" s="207">
        <v>1</v>
      </c>
      <c r="X7" s="18"/>
      <c r="Y7" s="207"/>
      <c r="Z7" s="18"/>
      <c r="AA7" s="207"/>
      <c r="AB7" s="18"/>
      <c r="AC7" s="18"/>
      <c r="AD7" s="23" t="s">
        <v>290</v>
      </c>
      <c r="AE7" s="125"/>
      <c r="AF7" s="1"/>
      <c r="AG7" s="1"/>
      <c r="AH7" s="1"/>
      <c r="AI7" s="1"/>
      <c r="AJ7" s="2"/>
      <c r="AK7" s="2"/>
      <c r="AL7" s="2"/>
      <c r="AM7" s="2"/>
      <c r="AN7" s="2"/>
      <c r="AO7" s="2"/>
      <c r="AP7" s="2"/>
      <c r="AQ7" s="2"/>
      <c r="AR7" s="2"/>
      <c r="AS7" s="2"/>
      <c r="AT7" s="2"/>
      <c r="AU7" s="2"/>
      <c r="AV7" s="2"/>
      <c r="AW7" s="2"/>
      <c r="AX7" s="2"/>
    </row>
    <row r="8" spans="1:50" ht="49.5" customHeight="1">
      <c r="A8" s="25" t="s">
        <v>20</v>
      </c>
      <c r="B8" s="25" t="s">
        <v>26</v>
      </c>
      <c r="C8" s="18" t="s">
        <v>27</v>
      </c>
      <c r="D8" s="18" t="s">
        <v>31</v>
      </c>
      <c r="E8" s="18">
        <v>2008</v>
      </c>
      <c r="F8" s="18"/>
      <c r="G8" s="216"/>
      <c r="H8" s="18"/>
      <c r="I8" s="216"/>
      <c r="J8" s="18"/>
      <c r="K8" s="216"/>
      <c r="L8" s="18"/>
      <c r="M8" s="216"/>
      <c r="N8" s="17" t="s">
        <v>291</v>
      </c>
      <c r="O8" s="216">
        <v>1</v>
      </c>
      <c r="P8" s="18"/>
      <c r="Q8" s="207"/>
      <c r="R8" s="17" t="s">
        <v>292</v>
      </c>
      <c r="S8" s="207">
        <v>1</v>
      </c>
      <c r="T8" s="18"/>
      <c r="U8" s="207"/>
      <c r="V8" s="17" t="s">
        <v>293</v>
      </c>
      <c r="W8" s="207">
        <v>1</v>
      </c>
      <c r="X8" s="18"/>
      <c r="Y8" s="207"/>
      <c r="Z8" s="18"/>
      <c r="AA8" s="207"/>
      <c r="AB8" s="17" t="s">
        <v>294</v>
      </c>
      <c r="AC8" s="18">
        <v>1</v>
      </c>
      <c r="AD8" s="23" t="s">
        <v>295</v>
      </c>
      <c r="AE8" s="125"/>
      <c r="AF8" s="1"/>
      <c r="AG8" s="1"/>
      <c r="AH8" s="1"/>
      <c r="AI8" s="1"/>
      <c r="AJ8" s="2"/>
      <c r="AK8" s="2"/>
      <c r="AL8" s="2"/>
      <c r="AM8" s="2"/>
      <c r="AN8" s="2"/>
      <c r="AO8" s="2"/>
      <c r="AP8" s="2"/>
      <c r="AQ8" s="2"/>
      <c r="AR8" s="2"/>
      <c r="AS8" s="2"/>
      <c r="AT8" s="2"/>
      <c r="AU8" s="2"/>
      <c r="AV8" s="2"/>
      <c r="AW8" s="2"/>
      <c r="AX8" s="2"/>
    </row>
    <row r="9" spans="1:50" ht="49.5" customHeight="1">
      <c r="A9" s="15" t="s">
        <v>32</v>
      </c>
      <c r="B9" s="15" t="s">
        <v>21</v>
      </c>
      <c r="C9" s="15" t="s">
        <v>33</v>
      </c>
      <c r="D9" s="15" t="s">
        <v>23</v>
      </c>
      <c r="E9" s="16">
        <v>2018</v>
      </c>
      <c r="F9" s="17" t="s">
        <v>296</v>
      </c>
      <c r="G9" s="216">
        <v>1</v>
      </c>
      <c r="H9" s="16" t="s">
        <v>297</v>
      </c>
      <c r="I9" s="216"/>
      <c r="J9" s="16" t="s">
        <v>36</v>
      </c>
      <c r="K9" s="216"/>
      <c r="L9" s="16" t="s">
        <v>29</v>
      </c>
      <c r="M9" s="216"/>
      <c r="N9" s="16"/>
      <c r="O9" s="216"/>
      <c r="P9" s="16"/>
      <c r="Q9" s="207"/>
      <c r="R9" s="16" t="s">
        <v>298</v>
      </c>
      <c r="S9" s="207"/>
      <c r="T9" s="16" t="s">
        <v>36</v>
      </c>
      <c r="U9" s="207"/>
      <c r="V9" s="16"/>
      <c r="W9" s="207"/>
      <c r="X9" s="16" t="s">
        <v>299</v>
      </c>
      <c r="Y9" s="207"/>
      <c r="Z9" s="17" t="s">
        <v>300</v>
      </c>
      <c r="AA9" s="215">
        <v>1</v>
      </c>
      <c r="AB9" s="18"/>
      <c r="AC9" s="18"/>
      <c r="AD9" s="23" t="s">
        <v>301</v>
      </c>
      <c r="AE9" s="127" t="s">
        <v>302</v>
      </c>
      <c r="AF9" s="1"/>
      <c r="AG9" s="1"/>
      <c r="AH9" s="1"/>
      <c r="AI9" s="1"/>
      <c r="AJ9" s="1"/>
      <c r="AK9" s="1"/>
      <c r="AL9" s="1"/>
      <c r="AM9" s="1"/>
      <c r="AN9" s="1"/>
      <c r="AO9" s="1"/>
      <c r="AP9" s="1"/>
      <c r="AQ9" s="1"/>
      <c r="AR9" s="1"/>
      <c r="AS9" s="1"/>
      <c r="AT9" s="1"/>
      <c r="AU9" s="1"/>
      <c r="AV9" s="1"/>
      <c r="AW9" s="1"/>
      <c r="AX9" s="1"/>
    </row>
    <row r="10" spans="1:50" ht="49.5" customHeight="1">
      <c r="A10" s="21" t="s">
        <v>32</v>
      </c>
      <c r="B10" s="21" t="s">
        <v>34</v>
      </c>
      <c r="C10" s="21" t="s">
        <v>35</v>
      </c>
      <c r="D10" s="21" t="s">
        <v>23</v>
      </c>
      <c r="E10" s="22">
        <v>2017</v>
      </c>
      <c r="F10" s="22" t="s">
        <v>36</v>
      </c>
      <c r="G10" s="216"/>
      <c r="H10" s="17" t="s">
        <v>303</v>
      </c>
      <c r="I10" s="216">
        <v>1</v>
      </c>
      <c r="J10" s="22"/>
      <c r="K10" s="216"/>
      <c r="L10" s="22" t="s">
        <v>36</v>
      </c>
      <c r="M10" s="216"/>
      <c r="N10" s="22" t="s">
        <v>304</v>
      </c>
      <c r="O10" s="216"/>
      <c r="P10" s="22" t="s">
        <v>305</v>
      </c>
      <c r="Q10" s="207"/>
      <c r="R10" s="17" t="s">
        <v>306</v>
      </c>
      <c r="S10" s="207">
        <v>1</v>
      </c>
      <c r="T10" s="22" t="s">
        <v>36</v>
      </c>
      <c r="U10" s="207"/>
      <c r="V10" s="17" t="s">
        <v>307</v>
      </c>
      <c r="W10" s="207">
        <v>1</v>
      </c>
      <c r="X10" s="17" t="s">
        <v>308</v>
      </c>
      <c r="Y10" s="207">
        <v>1</v>
      </c>
      <c r="Z10" s="22"/>
      <c r="AA10" s="207"/>
      <c r="AB10" s="17" t="s">
        <v>309</v>
      </c>
      <c r="AC10" s="18">
        <v>2</v>
      </c>
      <c r="AD10" s="23" t="s">
        <v>310</v>
      </c>
      <c r="AE10" s="127"/>
      <c r="AF10" s="1"/>
      <c r="AG10" s="1"/>
      <c r="AH10" s="1"/>
      <c r="AI10" s="1"/>
      <c r="AJ10" s="1"/>
      <c r="AK10" s="1"/>
      <c r="AL10" s="1"/>
      <c r="AM10" s="1"/>
      <c r="AN10" s="1"/>
      <c r="AO10" s="1"/>
      <c r="AP10" s="1"/>
      <c r="AQ10" s="1"/>
      <c r="AR10" s="1"/>
      <c r="AS10" s="1"/>
      <c r="AT10" s="1"/>
      <c r="AU10" s="1"/>
      <c r="AV10" s="1"/>
      <c r="AW10" s="1"/>
      <c r="AX10" s="1"/>
    </row>
    <row r="11" spans="1:50" ht="49.5" customHeight="1">
      <c r="A11" s="25" t="s">
        <v>32</v>
      </c>
      <c r="B11" s="25" t="s">
        <v>26</v>
      </c>
      <c r="C11" s="25" t="s">
        <v>37</v>
      </c>
      <c r="D11" s="25" t="s">
        <v>30</v>
      </c>
      <c r="E11" s="18">
        <v>2015</v>
      </c>
      <c r="F11" s="18" t="s">
        <v>36</v>
      </c>
      <c r="G11" s="216"/>
      <c r="H11" s="17" t="s">
        <v>311</v>
      </c>
      <c r="I11" s="216">
        <v>1</v>
      </c>
      <c r="J11" s="18" t="s">
        <v>36</v>
      </c>
      <c r="K11" s="216"/>
      <c r="L11" s="18" t="s">
        <v>36</v>
      </c>
      <c r="M11" s="216"/>
      <c r="N11" s="18"/>
      <c r="O11" s="216"/>
      <c r="P11" s="18"/>
      <c r="Q11" s="207"/>
      <c r="R11" s="17" t="s">
        <v>312</v>
      </c>
      <c r="S11" s="207">
        <v>1</v>
      </c>
      <c r="T11" s="18" t="s">
        <v>36</v>
      </c>
      <c r="U11" s="207"/>
      <c r="V11" s="17" t="s">
        <v>313</v>
      </c>
      <c r="W11" s="207">
        <v>1</v>
      </c>
      <c r="X11" s="18"/>
      <c r="Y11" s="207"/>
      <c r="Z11" s="18"/>
      <c r="AA11" s="207"/>
      <c r="AB11" s="17" t="s">
        <v>314</v>
      </c>
      <c r="AC11" s="18">
        <v>2</v>
      </c>
      <c r="AD11" s="23" t="s">
        <v>315</v>
      </c>
      <c r="AE11" s="126"/>
      <c r="AF11" s="1"/>
      <c r="AG11" s="1"/>
      <c r="AH11" s="1"/>
      <c r="AI11" s="1"/>
      <c r="AJ11" s="1"/>
      <c r="AK11" s="1"/>
      <c r="AL11" s="1"/>
      <c r="AM11" s="1"/>
      <c r="AN11" s="1"/>
      <c r="AO11" s="1"/>
      <c r="AP11" s="1"/>
      <c r="AQ11" s="1"/>
      <c r="AR11" s="1"/>
      <c r="AS11" s="1"/>
      <c r="AT11" s="1"/>
      <c r="AU11" s="1"/>
      <c r="AV11" s="1"/>
      <c r="AW11" s="1"/>
      <c r="AX11" s="1"/>
    </row>
    <row r="12" spans="1:50" ht="49.5" customHeight="1">
      <c r="A12" s="25" t="s">
        <v>32</v>
      </c>
      <c r="B12" s="25" t="s">
        <v>26</v>
      </c>
      <c r="C12" s="25" t="s">
        <v>37</v>
      </c>
      <c r="D12" s="25" t="s">
        <v>30</v>
      </c>
      <c r="E12" s="18">
        <v>2008</v>
      </c>
      <c r="F12" s="18" t="s">
        <v>36</v>
      </c>
      <c r="G12" s="216"/>
      <c r="H12" s="17" t="s">
        <v>311</v>
      </c>
      <c r="I12" s="216">
        <v>1</v>
      </c>
      <c r="J12" s="18" t="s">
        <v>36</v>
      </c>
      <c r="K12" s="216"/>
      <c r="L12" s="18" t="s">
        <v>36</v>
      </c>
      <c r="M12" s="216"/>
      <c r="N12" s="18"/>
      <c r="O12" s="216"/>
      <c r="P12" s="18"/>
      <c r="Q12" s="207"/>
      <c r="R12" s="17" t="s">
        <v>312</v>
      </c>
      <c r="S12" s="207">
        <v>1</v>
      </c>
      <c r="T12" s="18" t="s">
        <v>36</v>
      </c>
      <c r="U12" s="207"/>
      <c r="V12" s="17" t="s">
        <v>316</v>
      </c>
      <c r="W12" s="207">
        <v>1</v>
      </c>
      <c r="X12" s="18"/>
      <c r="Y12" s="207"/>
      <c r="Z12" s="18"/>
      <c r="AA12" s="207"/>
      <c r="AB12" s="17" t="s">
        <v>314</v>
      </c>
      <c r="AC12" s="18">
        <v>2</v>
      </c>
      <c r="AD12" s="23" t="s">
        <v>317</v>
      </c>
      <c r="AE12" s="127"/>
      <c r="AF12" s="1"/>
      <c r="AG12" s="1"/>
      <c r="AH12" s="1"/>
      <c r="AI12" s="1"/>
      <c r="AJ12" s="1"/>
      <c r="AK12" s="1"/>
      <c r="AL12" s="1"/>
      <c r="AM12" s="1"/>
      <c r="AN12" s="1"/>
      <c r="AO12" s="1"/>
      <c r="AP12" s="1"/>
      <c r="AQ12" s="1"/>
      <c r="AR12" s="1"/>
      <c r="AS12" s="1"/>
      <c r="AT12" s="1"/>
      <c r="AU12" s="1"/>
      <c r="AV12" s="1"/>
      <c r="AW12" s="1"/>
      <c r="AX12" s="1"/>
    </row>
    <row r="13" spans="1:50" ht="49.5" customHeight="1">
      <c r="A13" s="25" t="s">
        <v>32</v>
      </c>
      <c r="B13" s="25" t="s">
        <v>26</v>
      </c>
      <c r="C13" s="25" t="s">
        <v>37</v>
      </c>
      <c r="D13" s="25" t="s">
        <v>38</v>
      </c>
      <c r="E13" s="18">
        <v>2008</v>
      </c>
      <c r="F13" s="18"/>
      <c r="G13" s="216"/>
      <c r="H13" s="17" t="s">
        <v>311</v>
      </c>
      <c r="I13" s="216">
        <v>1</v>
      </c>
      <c r="J13" s="18"/>
      <c r="K13" s="216"/>
      <c r="L13" s="18"/>
      <c r="M13" s="216"/>
      <c r="N13" s="18"/>
      <c r="O13" s="216"/>
      <c r="P13" s="18"/>
      <c r="Q13" s="207"/>
      <c r="R13" s="17" t="s">
        <v>312</v>
      </c>
      <c r="S13" s="207">
        <v>1</v>
      </c>
      <c r="T13" s="18"/>
      <c r="U13" s="207"/>
      <c r="V13" s="17" t="s">
        <v>318</v>
      </c>
      <c r="W13" s="207">
        <v>1</v>
      </c>
      <c r="X13" s="18"/>
      <c r="Y13" s="207"/>
      <c r="Z13" s="18"/>
      <c r="AA13" s="207"/>
      <c r="AB13" s="17" t="s">
        <v>314</v>
      </c>
      <c r="AC13" s="18">
        <v>2</v>
      </c>
      <c r="AD13" s="23" t="s">
        <v>319</v>
      </c>
      <c r="AE13" s="126"/>
      <c r="AF13" s="1"/>
      <c r="AG13" s="1"/>
      <c r="AH13" s="1"/>
      <c r="AI13" s="1"/>
      <c r="AJ13" s="1"/>
      <c r="AK13" s="1"/>
      <c r="AL13" s="1"/>
      <c r="AM13" s="1"/>
      <c r="AN13" s="1"/>
      <c r="AO13" s="1"/>
      <c r="AP13" s="1"/>
      <c r="AQ13" s="1"/>
      <c r="AR13" s="1"/>
      <c r="AS13" s="1"/>
      <c r="AT13" s="1"/>
      <c r="AU13" s="1"/>
      <c r="AV13" s="1"/>
      <c r="AW13" s="1"/>
      <c r="AX13" s="1"/>
    </row>
    <row r="14" spans="1:50" ht="49.5" customHeight="1">
      <c r="A14" s="25" t="s">
        <v>32</v>
      </c>
      <c r="B14" s="25" t="s">
        <v>26</v>
      </c>
      <c r="C14" s="25" t="s">
        <v>37</v>
      </c>
      <c r="D14" s="25" t="s">
        <v>30</v>
      </c>
      <c r="E14" s="18">
        <v>2007</v>
      </c>
      <c r="F14" s="18" t="s">
        <v>36</v>
      </c>
      <c r="G14" s="216"/>
      <c r="H14" s="17" t="s">
        <v>320</v>
      </c>
      <c r="I14" s="216">
        <v>1</v>
      </c>
      <c r="J14" s="18" t="s">
        <v>36</v>
      </c>
      <c r="K14" s="216"/>
      <c r="L14" s="18" t="s">
        <v>36</v>
      </c>
      <c r="M14" s="216"/>
      <c r="N14" s="18"/>
      <c r="O14" s="216"/>
      <c r="P14" s="18" t="s">
        <v>29</v>
      </c>
      <c r="Q14" s="207"/>
      <c r="R14" s="17" t="s">
        <v>312</v>
      </c>
      <c r="S14" s="207">
        <v>1</v>
      </c>
      <c r="T14" s="18" t="s">
        <v>36</v>
      </c>
      <c r="U14" s="207"/>
      <c r="V14" s="17" t="s">
        <v>318</v>
      </c>
      <c r="W14" s="207">
        <v>1</v>
      </c>
      <c r="X14" s="18"/>
      <c r="Y14" s="207"/>
      <c r="Z14" s="18"/>
      <c r="AA14" s="207"/>
      <c r="AB14" s="17" t="s">
        <v>321</v>
      </c>
      <c r="AC14" s="18">
        <v>2</v>
      </c>
      <c r="AD14" s="23" t="s">
        <v>322</v>
      </c>
      <c r="AE14" s="125" t="s">
        <v>323</v>
      </c>
      <c r="AF14" s="1"/>
      <c r="AG14" s="1"/>
      <c r="AH14" s="1"/>
      <c r="AI14" s="1"/>
      <c r="AJ14" s="1"/>
      <c r="AK14" s="1"/>
      <c r="AL14" s="1"/>
      <c r="AM14" s="1"/>
      <c r="AN14" s="1"/>
      <c r="AO14" s="1"/>
      <c r="AP14" s="1"/>
      <c r="AQ14" s="1"/>
      <c r="AR14" s="1"/>
      <c r="AS14" s="1"/>
      <c r="AT14" s="1"/>
      <c r="AU14" s="1"/>
      <c r="AV14" s="1"/>
      <c r="AW14" s="1"/>
      <c r="AX14" s="1"/>
    </row>
    <row r="15" spans="1:50" ht="49.5" customHeight="1">
      <c r="A15" s="25" t="s">
        <v>32</v>
      </c>
      <c r="B15" s="25" t="s">
        <v>26</v>
      </c>
      <c r="C15" s="25" t="s">
        <v>37</v>
      </c>
      <c r="D15" s="25" t="s">
        <v>30</v>
      </c>
      <c r="E15" s="18">
        <v>2007</v>
      </c>
      <c r="F15" s="18"/>
      <c r="G15" s="216"/>
      <c r="H15" s="17" t="s">
        <v>311</v>
      </c>
      <c r="I15" s="216">
        <v>1</v>
      </c>
      <c r="J15" s="18" t="s">
        <v>36</v>
      </c>
      <c r="K15" s="216"/>
      <c r="L15" s="18" t="s">
        <v>36</v>
      </c>
      <c r="M15" s="216"/>
      <c r="N15" s="18"/>
      <c r="O15" s="216"/>
      <c r="P15" s="18"/>
      <c r="Q15" s="207"/>
      <c r="R15" s="17" t="s">
        <v>312</v>
      </c>
      <c r="S15" s="207">
        <v>1</v>
      </c>
      <c r="T15" s="18" t="s">
        <v>36</v>
      </c>
      <c r="U15" s="207"/>
      <c r="V15" s="17" t="s">
        <v>318</v>
      </c>
      <c r="W15" s="207">
        <v>1</v>
      </c>
      <c r="X15" s="18"/>
      <c r="Y15" s="207"/>
      <c r="Z15" s="18"/>
      <c r="AA15" s="207"/>
      <c r="AB15" s="17" t="s">
        <v>314</v>
      </c>
      <c r="AC15" s="18">
        <v>2</v>
      </c>
      <c r="AD15" s="23" t="s">
        <v>324</v>
      </c>
      <c r="AE15" s="125"/>
      <c r="AF15" s="1"/>
      <c r="AG15" s="1"/>
      <c r="AH15" s="1"/>
      <c r="AI15" s="1"/>
      <c r="AJ15" s="1"/>
      <c r="AK15" s="1"/>
      <c r="AL15" s="1"/>
      <c r="AM15" s="1"/>
      <c r="AN15" s="1"/>
      <c r="AO15" s="1"/>
      <c r="AP15" s="1"/>
      <c r="AQ15" s="1"/>
      <c r="AR15" s="1"/>
      <c r="AS15" s="1"/>
      <c r="AT15" s="1"/>
      <c r="AU15" s="1"/>
      <c r="AV15" s="1"/>
      <c r="AW15" s="1"/>
      <c r="AX15" s="1"/>
    </row>
    <row r="16" spans="1:50" ht="49.5" customHeight="1">
      <c r="A16" s="25" t="s">
        <v>32</v>
      </c>
      <c r="B16" s="25" t="s">
        <v>26</v>
      </c>
      <c r="C16" s="25" t="s">
        <v>37</v>
      </c>
      <c r="D16" s="25" t="s">
        <v>30</v>
      </c>
      <c r="E16" s="18">
        <v>2005</v>
      </c>
      <c r="F16" s="18" t="s">
        <v>36</v>
      </c>
      <c r="G16" s="216"/>
      <c r="H16" s="17" t="s">
        <v>325</v>
      </c>
      <c r="I16" s="216">
        <v>1</v>
      </c>
      <c r="J16" s="18" t="s">
        <v>36</v>
      </c>
      <c r="K16" s="216"/>
      <c r="L16" s="18" t="s">
        <v>36</v>
      </c>
      <c r="M16" s="216"/>
      <c r="N16" s="18"/>
      <c r="O16" s="216"/>
      <c r="P16" s="18"/>
      <c r="Q16" s="207"/>
      <c r="R16" s="17" t="s">
        <v>312</v>
      </c>
      <c r="S16" s="207">
        <v>1</v>
      </c>
      <c r="T16" s="18" t="s">
        <v>36</v>
      </c>
      <c r="U16" s="207"/>
      <c r="V16" s="17" t="s">
        <v>318</v>
      </c>
      <c r="W16" s="207">
        <v>1</v>
      </c>
      <c r="X16" s="18" t="s">
        <v>36</v>
      </c>
      <c r="Y16" s="207"/>
      <c r="Z16" s="18"/>
      <c r="AA16" s="207"/>
      <c r="AB16" s="17" t="s">
        <v>314</v>
      </c>
      <c r="AC16" s="18">
        <v>2</v>
      </c>
      <c r="AD16" s="23" t="s">
        <v>326</v>
      </c>
      <c r="AE16" s="125"/>
      <c r="AF16" s="1"/>
      <c r="AG16" s="1"/>
      <c r="AH16" s="1"/>
      <c r="AI16" s="1"/>
      <c r="AJ16" s="1"/>
      <c r="AK16" s="1"/>
      <c r="AL16" s="1"/>
      <c r="AM16" s="1"/>
      <c r="AN16" s="1"/>
      <c r="AO16" s="1"/>
      <c r="AP16" s="1"/>
      <c r="AQ16" s="1"/>
      <c r="AR16" s="1"/>
      <c r="AS16" s="1"/>
      <c r="AT16" s="1"/>
      <c r="AU16" s="1"/>
      <c r="AV16" s="1"/>
      <c r="AW16" s="1"/>
      <c r="AX16" s="1"/>
    </row>
    <row r="17" spans="1:50" ht="49.5" customHeight="1">
      <c r="A17" s="25" t="s">
        <v>32</v>
      </c>
      <c r="B17" s="25" t="s">
        <v>26</v>
      </c>
      <c r="C17" s="25" t="s">
        <v>37</v>
      </c>
      <c r="D17" s="25" t="s">
        <v>30</v>
      </c>
      <c r="E17" s="18">
        <v>1999</v>
      </c>
      <c r="F17" s="18" t="s">
        <v>36</v>
      </c>
      <c r="G17" s="216"/>
      <c r="H17" s="18"/>
      <c r="I17" s="216"/>
      <c r="J17" s="18"/>
      <c r="K17" s="216"/>
      <c r="L17" s="18" t="s">
        <v>36</v>
      </c>
      <c r="M17" s="216"/>
      <c r="N17" s="17" t="s">
        <v>327</v>
      </c>
      <c r="O17" s="216">
        <v>1</v>
      </c>
      <c r="P17" s="17" t="s">
        <v>328</v>
      </c>
      <c r="Q17" s="207">
        <v>1</v>
      </c>
      <c r="R17" s="17" t="s">
        <v>329</v>
      </c>
      <c r="S17" s="207">
        <v>1</v>
      </c>
      <c r="T17" s="18" t="s">
        <v>36</v>
      </c>
      <c r="U17" s="207"/>
      <c r="V17" s="17" t="s">
        <v>330</v>
      </c>
      <c r="W17" s="207">
        <v>1</v>
      </c>
      <c r="X17" s="18"/>
      <c r="Y17" s="207"/>
      <c r="Z17" s="18"/>
      <c r="AA17" s="207"/>
      <c r="AB17" s="18"/>
      <c r="AC17" s="18"/>
      <c r="AD17" s="23" t="s">
        <v>331</v>
      </c>
      <c r="AE17" s="125"/>
      <c r="AF17" s="1"/>
      <c r="AG17" s="1"/>
      <c r="AH17" s="1"/>
      <c r="AI17" s="1"/>
      <c r="AJ17" s="1"/>
      <c r="AK17" s="1"/>
      <c r="AL17" s="1"/>
      <c r="AM17" s="1"/>
      <c r="AN17" s="1"/>
      <c r="AO17" s="1"/>
      <c r="AP17" s="1"/>
      <c r="AQ17" s="1"/>
      <c r="AR17" s="1"/>
      <c r="AS17" s="1"/>
      <c r="AT17" s="1"/>
      <c r="AU17" s="1"/>
      <c r="AV17" s="1"/>
      <c r="AW17" s="1"/>
      <c r="AX17" s="1"/>
    </row>
    <row r="18" spans="1:50" ht="49.5" customHeight="1">
      <c r="A18" s="15" t="s">
        <v>39</v>
      </c>
      <c r="B18" s="15" t="s">
        <v>40</v>
      </c>
      <c r="C18" s="15" t="s">
        <v>41</v>
      </c>
      <c r="D18" s="15" t="s">
        <v>23</v>
      </c>
      <c r="E18" s="27">
        <v>2013</v>
      </c>
      <c r="F18" s="15"/>
      <c r="G18" s="216"/>
      <c r="H18" s="15" t="s">
        <v>332</v>
      </c>
      <c r="I18" s="216"/>
      <c r="J18" s="15"/>
      <c r="K18" s="216"/>
      <c r="L18" s="15"/>
      <c r="M18" s="216"/>
      <c r="N18" s="15"/>
      <c r="O18" s="216"/>
      <c r="P18" s="15"/>
      <c r="Q18" s="207"/>
      <c r="R18" s="15"/>
      <c r="S18" s="207"/>
      <c r="T18" s="15"/>
      <c r="U18" s="207"/>
      <c r="V18" s="15"/>
      <c r="W18" s="207"/>
      <c r="X18" s="15"/>
      <c r="Y18" s="207"/>
      <c r="Z18" s="15"/>
      <c r="AA18" s="207"/>
      <c r="AB18" s="15"/>
      <c r="AC18" s="18"/>
      <c r="AD18" s="28" t="s">
        <v>333</v>
      </c>
      <c r="AE18" s="125"/>
      <c r="AF18" s="1"/>
      <c r="AG18" s="1"/>
      <c r="AH18" s="1"/>
      <c r="AI18" s="2"/>
      <c r="AJ18" s="2"/>
      <c r="AK18" s="2"/>
      <c r="AL18" s="2"/>
      <c r="AM18" s="2"/>
      <c r="AN18" s="2"/>
      <c r="AO18" s="2"/>
      <c r="AP18" s="2"/>
      <c r="AQ18" s="2"/>
      <c r="AR18" s="2"/>
      <c r="AS18" s="2"/>
      <c r="AT18" s="2"/>
      <c r="AU18" s="2"/>
      <c r="AV18" s="2"/>
      <c r="AW18" s="2"/>
      <c r="AX18" s="2"/>
    </row>
    <row r="19" spans="1:50" ht="49.5" customHeight="1">
      <c r="A19" s="21" t="s">
        <v>39</v>
      </c>
      <c r="B19" s="21" t="s">
        <v>24</v>
      </c>
      <c r="C19" s="21" t="s">
        <v>42</v>
      </c>
      <c r="D19" s="21" t="s">
        <v>23</v>
      </c>
      <c r="E19" s="29">
        <v>2013</v>
      </c>
      <c r="F19" s="21"/>
      <c r="G19" s="216"/>
      <c r="H19" s="21"/>
      <c r="I19" s="216"/>
      <c r="J19" s="21"/>
      <c r="K19" s="216"/>
      <c r="L19" s="21"/>
      <c r="M19" s="216"/>
      <c r="N19" s="21"/>
      <c r="O19" s="216"/>
      <c r="P19" s="21" t="s">
        <v>29</v>
      </c>
      <c r="Q19" s="207"/>
      <c r="R19" s="21"/>
      <c r="S19" s="207"/>
      <c r="T19" s="21"/>
      <c r="U19" s="207"/>
      <c r="V19" s="21"/>
      <c r="W19" s="207"/>
      <c r="X19" s="21"/>
      <c r="Y19" s="207"/>
      <c r="Z19" s="21"/>
      <c r="AA19" s="207"/>
      <c r="AB19" s="21"/>
      <c r="AC19" s="18"/>
      <c r="AD19" s="28" t="s">
        <v>334</v>
      </c>
      <c r="AE19" s="128" t="s">
        <v>335</v>
      </c>
      <c r="AF19" s="4"/>
      <c r="AG19" s="4"/>
      <c r="AH19" s="4"/>
      <c r="AI19" s="2"/>
      <c r="AJ19" s="2"/>
      <c r="AK19" s="2"/>
      <c r="AL19" s="2"/>
      <c r="AM19" s="2"/>
      <c r="AN19" s="2"/>
      <c r="AO19" s="2"/>
      <c r="AP19" s="2"/>
      <c r="AQ19" s="2"/>
      <c r="AR19" s="2"/>
      <c r="AS19" s="2"/>
      <c r="AT19" s="2"/>
      <c r="AU19" s="2"/>
      <c r="AV19" s="2"/>
      <c r="AW19" s="2"/>
      <c r="AX19" s="2"/>
    </row>
    <row r="20" spans="1:50" ht="49.5" customHeight="1">
      <c r="A20" s="25" t="s">
        <v>39</v>
      </c>
      <c r="B20" s="25" t="s">
        <v>26</v>
      </c>
      <c r="C20" s="25" t="s">
        <v>43</v>
      </c>
      <c r="D20" s="25" t="s">
        <v>44</v>
      </c>
      <c r="E20" s="24">
        <v>2014</v>
      </c>
      <c r="F20" s="25"/>
      <c r="G20" s="216"/>
      <c r="H20" s="25"/>
      <c r="I20" s="216"/>
      <c r="J20" s="25"/>
      <c r="K20" s="216"/>
      <c r="L20" s="25"/>
      <c r="M20" s="216"/>
      <c r="N20" s="25"/>
      <c r="O20" s="216"/>
      <c r="P20" s="25"/>
      <c r="Q20" s="207"/>
      <c r="R20" s="25"/>
      <c r="S20" s="207"/>
      <c r="T20" s="25"/>
      <c r="U20" s="207"/>
      <c r="V20" s="30" t="s">
        <v>336</v>
      </c>
      <c r="W20" s="207">
        <v>1</v>
      </c>
      <c r="X20" s="25"/>
      <c r="Y20" s="207"/>
      <c r="Z20" s="25"/>
      <c r="AA20" s="207"/>
      <c r="AB20" s="25"/>
      <c r="AC20" s="18"/>
      <c r="AD20" s="28" t="s">
        <v>337</v>
      </c>
      <c r="AE20" s="128"/>
      <c r="AF20" s="4"/>
      <c r="AG20" s="4"/>
      <c r="AH20" s="4"/>
      <c r="AI20" s="2"/>
      <c r="AJ20" s="2"/>
      <c r="AK20" s="2"/>
      <c r="AL20" s="2"/>
      <c r="AM20" s="2"/>
      <c r="AN20" s="2"/>
      <c r="AO20" s="2"/>
      <c r="AP20" s="2"/>
      <c r="AQ20" s="2"/>
      <c r="AR20" s="2"/>
      <c r="AS20" s="2"/>
      <c r="AT20" s="2"/>
      <c r="AU20" s="2"/>
      <c r="AV20" s="2"/>
      <c r="AW20" s="2"/>
      <c r="AX20" s="2"/>
    </row>
    <row r="21" spans="1:50" ht="49.5" customHeight="1">
      <c r="A21" s="15" t="s">
        <v>45</v>
      </c>
      <c r="B21" s="15" t="s">
        <v>338</v>
      </c>
      <c r="C21" s="15" t="s">
        <v>46</v>
      </c>
      <c r="D21" s="15" t="s">
        <v>23</v>
      </c>
      <c r="E21" s="16">
        <v>2017</v>
      </c>
      <c r="F21" s="16" t="s">
        <v>339</v>
      </c>
      <c r="G21" s="216"/>
      <c r="H21" s="16" t="s">
        <v>340</v>
      </c>
      <c r="I21" s="216"/>
      <c r="J21" s="16"/>
      <c r="K21" s="216"/>
      <c r="L21" s="16" t="s">
        <v>341</v>
      </c>
      <c r="M21" s="216"/>
      <c r="N21" s="16"/>
      <c r="O21" s="216"/>
      <c r="P21" s="16"/>
      <c r="Q21" s="207"/>
      <c r="R21" s="16"/>
      <c r="S21" s="207"/>
      <c r="T21" s="16"/>
      <c r="U21" s="207"/>
      <c r="V21" s="16"/>
      <c r="W21" s="207"/>
      <c r="X21" s="17" t="s">
        <v>342</v>
      </c>
      <c r="Y21" s="207">
        <v>1</v>
      </c>
      <c r="Z21" s="16" t="s">
        <v>343</v>
      </c>
      <c r="AA21" s="207"/>
      <c r="AB21" s="16"/>
      <c r="AC21" s="18"/>
      <c r="AD21" s="23" t="s">
        <v>344</v>
      </c>
      <c r="AE21" s="125" t="s">
        <v>345</v>
      </c>
      <c r="AF21" s="1"/>
      <c r="AG21" s="1"/>
      <c r="AH21" s="1"/>
      <c r="AI21" s="2"/>
      <c r="AJ21" s="2"/>
      <c r="AK21" s="2"/>
      <c r="AL21" s="2"/>
      <c r="AM21" s="2"/>
      <c r="AN21" s="2"/>
      <c r="AO21" s="2"/>
      <c r="AP21" s="2"/>
      <c r="AQ21" s="2"/>
      <c r="AR21" s="2"/>
      <c r="AS21" s="2"/>
      <c r="AT21" s="2"/>
      <c r="AU21" s="2"/>
      <c r="AV21" s="2"/>
      <c r="AW21" s="2"/>
      <c r="AX21" s="2"/>
    </row>
    <row r="22" spans="1:50" ht="49.5" customHeight="1">
      <c r="A22" s="21" t="s">
        <v>45</v>
      </c>
      <c r="B22" s="21" t="s">
        <v>338</v>
      </c>
      <c r="C22" s="31" t="s">
        <v>47</v>
      </c>
      <c r="D22" s="31" t="s">
        <v>23</v>
      </c>
      <c r="E22" s="22">
        <v>2016</v>
      </c>
      <c r="F22" s="17" t="s">
        <v>346</v>
      </c>
      <c r="G22" s="216">
        <v>1</v>
      </c>
      <c r="H22" s="22"/>
      <c r="I22" s="216"/>
      <c r="J22" s="22"/>
      <c r="K22" s="216"/>
      <c r="L22" s="17" t="s">
        <v>347</v>
      </c>
      <c r="M22" s="216">
        <v>1</v>
      </c>
      <c r="N22" s="22"/>
      <c r="O22" s="216"/>
      <c r="P22" s="18"/>
      <c r="Q22" s="207"/>
      <c r="R22" s="17" t="s">
        <v>348</v>
      </c>
      <c r="S22" s="207">
        <v>1</v>
      </c>
      <c r="T22" s="32"/>
      <c r="U22" s="207"/>
      <c r="V22" s="17" t="s">
        <v>349</v>
      </c>
      <c r="W22" s="207">
        <v>1</v>
      </c>
      <c r="X22" s="17" t="s">
        <v>350</v>
      </c>
      <c r="Y22" s="207">
        <v>1</v>
      </c>
      <c r="Z22" s="22"/>
      <c r="AA22" s="207"/>
      <c r="AB22" s="22"/>
      <c r="AC22" s="18"/>
      <c r="AD22" s="23" t="s">
        <v>351</v>
      </c>
      <c r="AE22" s="125"/>
      <c r="AF22" s="1"/>
      <c r="AG22" s="1"/>
      <c r="AH22" s="1"/>
      <c r="AI22" s="2"/>
      <c r="AJ22" s="2"/>
      <c r="AK22" s="2"/>
      <c r="AL22" s="2"/>
      <c r="AM22" s="2"/>
      <c r="AN22" s="2"/>
      <c r="AO22" s="2"/>
      <c r="AP22" s="2"/>
      <c r="AQ22" s="2"/>
      <c r="AR22" s="2"/>
      <c r="AS22" s="2"/>
      <c r="AT22" s="2"/>
      <c r="AU22" s="2"/>
      <c r="AV22" s="2"/>
      <c r="AW22" s="2"/>
      <c r="AX22" s="2"/>
    </row>
    <row r="23" spans="1:50" ht="49.5" customHeight="1">
      <c r="A23" s="24" t="s">
        <v>45</v>
      </c>
      <c r="B23" s="24" t="s">
        <v>26</v>
      </c>
      <c r="C23" s="24" t="s">
        <v>48</v>
      </c>
      <c r="D23" s="24" t="s">
        <v>49</v>
      </c>
      <c r="E23" s="24">
        <v>2012</v>
      </c>
      <c r="F23" s="17" t="s">
        <v>352</v>
      </c>
      <c r="G23" s="216">
        <v>1</v>
      </c>
      <c r="H23" s="17" t="s">
        <v>353</v>
      </c>
      <c r="I23" s="216">
        <v>1</v>
      </c>
      <c r="J23" s="18"/>
      <c r="K23" s="216"/>
      <c r="L23" s="18"/>
      <c r="M23" s="216"/>
      <c r="N23" s="18"/>
      <c r="O23" s="216"/>
      <c r="P23" s="18"/>
      <c r="Q23" s="207"/>
      <c r="R23" s="17" t="s">
        <v>354</v>
      </c>
      <c r="S23" s="207">
        <v>1</v>
      </c>
      <c r="T23" s="18"/>
      <c r="U23" s="207"/>
      <c r="V23" s="18"/>
      <c r="W23" s="207"/>
      <c r="X23" s="17" t="s">
        <v>355</v>
      </c>
      <c r="Y23" s="207">
        <v>1</v>
      </c>
      <c r="Z23" s="17" t="s">
        <v>356</v>
      </c>
      <c r="AA23" s="207">
        <v>1</v>
      </c>
      <c r="AB23" s="33" t="s">
        <v>357</v>
      </c>
      <c r="AC23" s="18">
        <v>1</v>
      </c>
      <c r="AD23" s="23" t="s">
        <v>358</v>
      </c>
      <c r="AE23" s="125"/>
      <c r="AF23" s="1"/>
      <c r="AG23" s="1"/>
      <c r="AH23" s="1"/>
      <c r="AI23" s="2"/>
      <c r="AJ23" s="2"/>
      <c r="AK23" s="2"/>
      <c r="AL23" s="2"/>
      <c r="AM23" s="2"/>
      <c r="AN23" s="2"/>
      <c r="AO23" s="2"/>
      <c r="AP23" s="2"/>
      <c r="AQ23" s="2"/>
      <c r="AR23" s="2"/>
      <c r="AS23" s="2"/>
      <c r="AT23" s="2"/>
      <c r="AU23" s="2"/>
      <c r="AV23" s="2"/>
      <c r="AW23" s="2"/>
      <c r="AX23" s="2"/>
    </row>
    <row r="24" spans="1:50" ht="49.5" customHeight="1">
      <c r="A24" s="24" t="s">
        <v>45</v>
      </c>
      <c r="B24" s="24" t="s">
        <v>26</v>
      </c>
      <c r="C24" s="24" t="s">
        <v>48</v>
      </c>
      <c r="D24" s="24" t="s">
        <v>50</v>
      </c>
      <c r="E24" s="24">
        <v>2010</v>
      </c>
      <c r="F24" s="18"/>
      <c r="G24" s="216"/>
      <c r="H24" s="17" t="s">
        <v>359</v>
      </c>
      <c r="I24" s="216">
        <v>1</v>
      </c>
      <c r="J24" s="18"/>
      <c r="K24" s="216"/>
      <c r="L24" s="18"/>
      <c r="M24" s="216"/>
      <c r="N24" s="18"/>
      <c r="O24" s="216"/>
      <c r="P24" s="18"/>
      <c r="Q24" s="207"/>
      <c r="R24" s="17" t="s">
        <v>360</v>
      </c>
      <c r="S24" s="207">
        <v>1</v>
      </c>
      <c r="T24" s="18"/>
      <c r="U24" s="207"/>
      <c r="V24" s="17" t="s">
        <v>361</v>
      </c>
      <c r="W24" s="207">
        <v>1</v>
      </c>
      <c r="X24" s="17" t="s">
        <v>362</v>
      </c>
      <c r="Y24" s="207">
        <v>1</v>
      </c>
      <c r="Z24" s="18"/>
      <c r="AA24" s="207"/>
      <c r="AB24" s="18"/>
      <c r="AC24" s="18"/>
      <c r="AD24" s="23" t="s">
        <v>363</v>
      </c>
      <c r="AE24" s="125"/>
      <c r="AF24" s="1"/>
      <c r="AG24" s="1"/>
      <c r="AH24" s="1"/>
      <c r="AI24" s="2"/>
      <c r="AJ24" s="2"/>
      <c r="AK24" s="2"/>
      <c r="AL24" s="2"/>
      <c r="AM24" s="2"/>
      <c r="AN24" s="2"/>
      <c r="AO24" s="2"/>
      <c r="AP24" s="2"/>
      <c r="AQ24" s="2"/>
      <c r="AR24" s="2"/>
      <c r="AS24" s="2"/>
      <c r="AT24" s="2"/>
      <c r="AU24" s="2"/>
      <c r="AV24" s="2"/>
      <c r="AW24" s="2"/>
      <c r="AX24" s="2"/>
    </row>
    <row r="25" spans="1:50" ht="49.5" customHeight="1">
      <c r="A25" s="24" t="s">
        <v>45</v>
      </c>
      <c r="B25" s="24" t="s">
        <v>26</v>
      </c>
      <c r="C25" s="24" t="s">
        <v>48</v>
      </c>
      <c r="D25" s="24" t="s">
        <v>51</v>
      </c>
      <c r="E25" s="18">
        <v>2002</v>
      </c>
      <c r="F25" s="25"/>
      <c r="G25" s="216"/>
      <c r="H25" s="18"/>
      <c r="I25" s="216"/>
      <c r="J25" s="18"/>
      <c r="K25" s="216"/>
      <c r="L25" s="18"/>
      <c r="M25" s="216"/>
      <c r="N25" s="18"/>
      <c r="O25" s="216"/>
      <c r="P25" s="18"/>
      <c r="Q25" s="207"/>
      <c r="R25" s="18"/>
      <c r="S25" s="207"/>
      <c r="T25" s="18"/>
      <c r="U25" s="207"/>
      <c r="V25" s="17" t="s">
        <v>364</v>
      </c>
      <c r="W25" s="207">
        <v>1</v>
      </c>
      <c r="X25" s="18"/>
      <c r="Y25" s="207"/>
      <c r="Z25" s="18"/>
      <c r="AA25" s="207"/>
      <c r="AB25" s="24"/>
      <c r="AC25" s="18"/>
      <c r="AD25" s="23" t="s">
        <v>365</v>
      </c>
      <c r="AE25" s="125"/>
      <c r="AF25" s="1"/>
      <c r="AG25" s="1"/>
      <c r="AH25" s="1"/>
      <c r="AI25" s="2"/>
      <c r="AJ25" s="2"/>
      <c r="AK25" s="2"/>
      <c r="AL25" s="2"/>
      <c r="AM25" s="2"/>
      <c r="AN25" s="2"/>
      <c r="AO25" s="2"/>
      <c r="AP25" s="2"/>
      <c r="AQ25" s="2"/>
      <c r="AR25" s="2"/>
      <c r="AS25" s="2"/>
      <c r="AT25" s="2"/>
      <c r="AU25" s="2"/>
      <c r="AV25" s="2"/>
      <c r="AW25" s="2"/>
      <c r="AX25" s="2"/>
    </row>
    <row r="26" spans="1:50" ht="49.5" customHeight="1">
      <c r="A26" s="15" t="s">
        <v>52</v>
      </c>
      <c r="B26" s="15" t="s">
        <v>21</v>
      </c>
      <c r="C26" s="15" t="s">
        <v>53</v>
      </c>
      <c r="D26" s="15" t="s">
        <v>23</v>
      </c>
      <c r="E26" s="27">
        <v>1989</v>
      </c>
      <c r="F26" s="16" t="s">
        <v>366</v>
      </c>
      <c r="G26" s="217"/>
      <c r="H26" s="16"/>
      <c r="I26" s="217"/>
      <c r="J26" s="16" t="s">
        <v>367</v>
      </c>
      <c r="K26" s="217"/>
      <c r="L26" s="16"/>
      <c r="M26" s="217"/>
      <c r="N26" s="16"/>
      <c r="O26" s="217"/>
      <c r="P26" s="16"/>
      <c r="Q26" s="208"/>
      <c r="R26" s="16"/>
      <c r="S26" s="208"/>
      <c r="T26" s="35" t="s">
        <v>368</v>
      </c>
      <c r="U26" s="208">
        <v>2</v>
      </c>
      <c r="V26" s="16"/>
      <c r="W26" s="208"/>
      <c r="X26" s="17" t="s">
        <v>369</v>
      </c>
      <c r="Y26" s="208">
        <v>1</v>
      </c>
      <c r="Z26" s="16" t="s">
        <v>370</v>
      </c>
      <c r="AA26" s="208"/>
      <c r="AB26" s="16"/>
      <c r="AC26" s="34"/>
      <c r="AD26" s="36" t="s">
        <v>371</v>
      </c>
      <c r="AE26" s="126" t="s">
        <v>372</v>
      </c>
      <c r="AF26" s="1"/>
      <c r="AG26" s="1"/>
      <c r="AH26" s="1"/>
      <c r="AI26" s="1"/>
      <c r="AJ26" s="1"/>
      <c r="AK26" s="1"/>
      <c r="AL26" s="1"/>
      <c r="AM26" s="1"/>
      <c r="AN26" s="1"/>
      <c r="AO26" s="1"/>
      <c r="AP26" s="1"/>
      <c r="AQ26" s="1"/>
      <c r="AR26" s="1"/>
      <c r="AS26" s="1"/>
      <c r="AT26" s="1"/>
      <c r="AU26" s="1"/>
      <c r="AV26" s="1"/>
      <c r="AW26" s="1"/>
      <c r="AX26" s="1"/>
    </row>
    <row r="27" spans="1:50" ht="49.5" customHeight="1">
      <c r="A27" s="21" t="s">
        <v>52</v>
      </c>
      <c r="B27" s="21" t="s">
        <v>34</v>
      </c>
      <c r="C27" s="21" t="s">
        <v>54</v>
      </c>
      <c r="D27" s="22" t="s">
        <v>23</v>
      </c>
      <c r="E27" s="22">
        <v>2001</v>
      </c>
      <c r="F27" s="17" t="s">
        <v>373</v>
      </c>
      <c r="G27" s="216">
        <v>1</v>
      </c>
      <c r="H27" s="17" t="s">
        <v>374</v>
      </c>
      <c r="I27" s="216">
        <v>1</v>
      </c>
      <c r="J27" s="17" t="s">
        <v>375</v>
      </c>
      <c r="K27" s="216">
        <v>1</v>
      </c>
      <c r="L27" s="22"/>
      <c r="M27" s="216"/>
      <c r="N27" s="22"/>
      <c r="O27" s="216"/>
      <c r="P27" s="22" t="s">
        <v>376</v>
      </c>
      <c r="Q27" s="207"/>
      <c r="R27" s="22"/>
      <c r="S27" s="207"/>
      <c r="T27" s="22"/>
      <c r="U27" s="207"/>
      <c r="V27" s="17" t="s">
        <v>377</v>
      </c>
      <c r="W27" s="207">
        <v>1</v>
      </c>
      <c r="X27" s="22"/>
      <c r="Y27" s="207"/>
      <c r="Z27" s="17" t="s">
        <v>378</v>
      </c>
      <c r="AA27" s="207">
        <v>1</v>
      </c>
      <c r="AB27" s="17" t="s">
        <v>379</v>
      </c>
      <c r="AC27" s="18">
        <v>1</v>
      </c>
      <c r="AD27" s="18" t="s">
        <v>380</v>
      </c>
      <c r="AE27" s="125" t="s">
        <v>381</v>
      </c>
      <c r="AF27" s="1"/>
      <c r="AG27" s="1"/>
      <c r="AH27" s="1"/>
      <c r="AI27" s="1"/>
      <c r="AJ27" s="1"/>
      <c r="AK27" s="1"/>
      <c r="AL27" s="1"/>
      <c r="AM27" s="1"/>
      <c r="AN27" s="1"/>
      <c r="AO27" s="1"/>
      <c r="AP27" s="1"/>
      <c r="AQ27" s="1"/>
      <c r="AR27" s="1"/>
      <c r="AS27" s="1"/>
      <c r="AT27" s="1"/>
      <c r="AU27" s="1"/>
      <c r="AV27" s="1"/>
      <c r="AW27" s="1"/>
      <c r="AX27" s="1"/>
    </row>
    <row r="28" spans="1:50" ht="49.5" customHeight="1">
      <c r="A28" s="21" t="s">
        <v>52</v>
      </c>
      <c r="B28" s="21" t="s">
        <v>55</v>
      </c>
      <c r="C28" s="21" t="s">
        <v>56</v>
      </c>
      <c r="D28" s="22" t="s">
        <v>23</v>
      </c>
      <c r="E28" s="22">
        <v>2005</v>
      </c>
      <c r="F28" s="22"/>
      <c r="G28" s="216"/>
      <c r="H28" s="22"/>
      <c r="I28" s="216"/>
      <c r="J28" s="22"/>
      <c r="K28" s="216"/>
      <c r="L28" s="22"/>
      <c r="M28" s="216"/>
      <c r="N28" s="22"/>
      <c r="O28" s="216"/>
      <c r="P28" s="22"/>
      <c r="Q28" s="207"/>
      <c r="R28" s="22"/>
      <c r="S28" s="207"/>
      <c r="T28" s="22"/>
      <c r="U28" s="207"/>
      <c r="V28" s="17" t="s">
        <v>382</v>
      </c>
      <c r="W28" s="207">
        <v>1</v>
      </c>
      <c r="X28" s="22"/>
      <c r="Y28" s="207"/>
      <c r="Z28" s="22"/>
      <c r="AA28" s="207"/>
      <c r="AB28" s="22"/>
      <c r="AC28" s="18"/>
      <c r="AD28" s="23" t="s">
        <v>383</v>
      </c>
      <c r="AE28" s="125"/>
      <c r="AF28" s="1"/>
      <c r="AG28" s="1"/>
      <c r="AH28" s="1"/>
      <c r="AI28" s="1"/>
      <c r="AJ28" s="1"/>
      <c r="AK28" s="1"/>
      <c r="AL28" s="1"/>
      <c r="AM28" s="1"/>
      <c r="AN28" s="1"/>
      <c r="AO28" s="1"/>
      <c r="AP28" s="1"/>
      <c r="AQ28" s="1"/>
      <c r="AR28" s="1"/>
      <c r="AS28" s="1"/>
      <c r="AT28" s="1"/>
      <c r="AU28" s="1"/>
      <c r="AV28" s="1"/>
      <c r="AW28" s="1"/>
      <c r="AX28" s="1"/>
    </row>
    <row r="29" spans="1:50" ht="49.5" customHeight="1">
      <c r="A29" s="25" t="s">
        <v>52</v>
      </c>
      <c r="B29" s="25" t="s">
        <v>26</v>
      </c>
      <c r="C29" s="25" t="s">
        <v>57</v>
      </c>
      <c r="D29" s="25" t="s">
        <v>28</v>
      </c>
      <c r="E29" s="18">
        <v>2003</v>
      </c>
      <c r="F29" s="18"/>
      <c r="G29" s="216"/>
      <c r="H29" s="18"/>
      <c r="I29" s="216"/>
      <c r="J29" s="18"/>
      <c r="K29" s="216"/>
      <c r="L29" s="18"/>
      <c r="M29" s="216"/>
      <c r="N29" s="18"/>
      <c r="O29" s="216"/>
      <c r="P29" s="18"/>
      <c r="Q29" s="207"/>
      <c r="R29" s="18"/>
      <c r="S29" s="207"/>
      <c r="T29" s="18"/>
      <c r="U29" s="207"/>
      <c r="V29" s="18"/>
      <c r="W29" s="207"/>
      <c r="X29" s="18"/>
      <c r="Y29" s="207"/>
      <c r="Z29" s="18"/>
      <c r="AA29" s="207"/>
      <c r="AB29" s="18"/>
      <c r="AC29" s="18"/>
      <c r="AD29" s="23" t="s">
        <v>384</v>
      </c>
      <c r="AE29" s="127" t="s">
        <v>385</v>
      </c>
      <c r="AF29" s="1"/>
      <c r="AG29" s="1"/>
      <c r="AH29" s="1"/>
      <c r="AI29" s="1"/>
      <c r="AJ29" s="1"/>
      <c r="AK29" s="1"/>
      <c r="AL29" s="1"/>
      <c r="AM29" s="1"/>
      <c r="AN29" s="1"/>
      <c r="AO29" s="1"/>
      <c r="AP29" s="1"/>
      <c r="AQ29" s="1"/>
      <c r="AR29" s="1"/>
      <c r="AS29" s="1"/>
      <c r="AT29" s="1"/>
      <c r="AU29" s="1"/>
      <c r="AV29" s="1"/>
      <c r="AW29" s="1"/>
      <c r="AX29" s="1"/>
    </row>
    <row r="30" spans="1:50" ht="49.5" customHeight="1">
      <c r="A30" s="25" t="s">
        <v>52</v>
      </c>
      <c r="B30" s="25" t="s">
        <v>26</v>
      </c>
      <c r="C30" s="25" t="s">
        <v>57</v>
      </c>
      <c r="D30" s="25" t="s">
        <v>28</v>
      </c>
      <c r="E30" s="18">
        <v>2001</v>
      </c>
      <c r="F30" s="18"/>
      <c r="G30" s="216"/>
      <c r="H30" s="18"/>
      <c r="I30" s="216"/>
      <c r="J30" s="18"/>
      <c r="K30" s="216"/>
      <c r="L30" s="18"/>
      <c r="M30" s="216"/>
      <c r="N30" s="18"/>
      <c r="O30" s="216"/>
      <c r="P30" s="18"/>
      <c r="Q30" s="207"/>
      <c r="R30" s="18"/>
      <c r="S30" s="207"/>
      <c r="T30" s="18"/>
      <c r="U30" s="207"/>
      <c r="V30" s="18"/>
      <c r="W30" s="207"/>
      <c r="X30" s="18"/>
      <c r="Y30" s="207"/>
      <c r="Z30" s="18"/>
      <c r="AA30" s="207"/>
      <c r="AB30" s="18"/>
      <c r="AC30" s="18"/>
      <c r="AD30" s="23" t="s">
        <v>386</v>
      </c>
      <c r="AE30" s="127" t="s">
        <v>385</v>
      </c>
      <c r="AF30" s="1"/>
      <c r="AG30" s="1"/>
      <c r="AH30" s="1"/>
      <c r="AI30" s="1"/>
      <c r="AJ30" s="1"/>
      <c r="AK30" s="1"/>
      <c r="AL30" s="1"/>
      <c r="AM30" s="1"/>
      <c r="AN30" s="1"/>
      <c r="AO30" s="1"/>
      <c r="AP30" s="1"/>
      <c r="AQ30" s="1"/>
      <c r="AR30" s="1"/>
      <c r="AS30" s="1"/>
      <c r="AT30" s="1"/>
      <c r="AU30" s="1"/>
      <c r="AV30" s="1"/>
      <c r="AW30" s="1"/>
      <c r="AX30" s="1"/>
    </row>
    <row r="31" spans="1:50" ht="49.5" customHeight="1">
      <c r="A31" s="25" t="s">
        <v>52</v>
      </c>
      <c r="B31" s="25" t="s">
        <v>26</v>
      </c>
      <c r="C31" s="25" t="s">
        <v>57</v>
      </c>
      <c r="D31" s="25" t="s">
        <v>28</v>
      </c>
      <c r="E31" s="18">
        <v>1993</v>
      </c>
      <c r="F31" s="18"/>
      <c r="G31" s="216"/>
      <c r="H31" s="18"/>
      <c r="I31" s="216"/>
      <c r="J31" s="18"/>
      <c r="K31" s="216"/>
      <c r="L31" s="18"/>
      <c r="M31" s="216"/>
      <c r="N31" s="18"/>
      <c r="O31" s="216"/>
      <c r="P31" s="18"/>
      <c r="Q31" s="207"/>
      <c r="R31" s="18"/>
      <c r="S31" s="207"/>
      <c r="T31" s="18"/>
      <c r="U31" s="207"/>
      <c r="V31" s="18"/>
      <c r="W31" s="207"/>
      <c r="X31" s="18"/>
      <c r="Y31" s="207"/>
      <c r="Z31" s="18"/>
      <c r="AA31" s="207"/>
      <c r="AB31" s="18"/>
      <c r="AC31" s="18"/>
      <c r="AD31" s="23" t="s">
        <v>387</v>
      </c>
      <c r="AE31" s="127" t="s">
        <v>385</v>
      </c>
      <c r="AF31" s="1"/>
      <c r="AG31" s="1"/>
      <c r="AH31" s="1"/>
      <c r="AI31" s="1"/>
      <c r="AJ31" s="1"/>
      <c r="AK31" s="1"/>
      <c r="AL31" s="1"/>
      <c r="AM31" s="1"/>
      <c r="AN31" s="1"/>
      <c r="AO31" s="1"/>
      <c r="AP31" s="1"/>
      <c r="AQ31" s="1"/>
      <c r="AR31" s="1"/>
      <c r="AS31" s="1"/>
      <c r="AT31" s="1"/>
      <c r="AU31" s="1"/>
      <c r="AV31" s="1"/>
      <c r="AW31" s="1"/>
      <c r="AX31" s="1"/>
    </row>
    <row r="32" spans="1:50" ht="49.5" customHeight="1">
      <c r="A32" s="25" t="s">
        <v>52</v>
      </c>
      <c r="B32" s="25" t="s">
        <v>26</v>
      </c>
      <c r="C32" s="25" t="s">
        <v>57</v>
      </c>
      <c r="D32" s="25" t="s">
        <v>28</v>
      </c>
      <c r="E32" s="18">
        <v>1989</v>
      </c>
      <c r="F32" s="18"/>
      <c r="G32" s="216"/>
      <c r="H32" s="18"/>
      <c r="I32" s="216"/>
      <c r="J32" s="18"/>
      <c r="K32" s="216"/>
      <c r="L32" s="18"/>
      <c r="M32" s="216"/>
      <c r="N32" s="18"/>
      <c r="O32" s="216"/>
      <c r="P32" s="17" t="s">
        <v>388</v>
      </c>
      <c r="Q32" s="207">
        <v>1</v>
      </c>
      <c r="R32" s="18"/>
      <c r="S32" s="207"/>
      <c r="T32" s="18"/>
      <c r="U32" s="207"/>
      <c r="V32" s="18"/>
      <c r="W32" s="207"/>
      <c r="X32" s="18"/>
      <c r="Y32" s="207"/>
      <c r="Z32" s="18"/>
      <c r="AA32" s="207"/>
      <c r="AB32" s="18"/>
      <c r="AC32" s="18"/>
      <c r="AD32" s="23" t="s">
        <v>389</v>
      </c>
      <c r="AE32" s="127" t="s">
        <v>385</v>
      </c>
      <c r="AF32" s="1"/>
      <c r="AG32" s="1"/>
      <c r="AH32" s="1"/>
      <c r="AI32" s="1"/>
      <c r="AJ32" s="1"/>
      <c r="AK32" s="1"/>
      <c r="AL32" s="1"/>
      <c r="AM32" s="1"/>
      <c r="AN32" s="1"/>
      <c r="AO32" s="1"/>
      <c r="AP32" s="1"/>
      <c r="AQ32" s="1"/>
      <c r="AR32" s="1"/>
      <c r="AS32" s="1"/>
      <c r="AT32" s="1"/>
      <c r="AU32" s="1"/>
      <c r="AV32" s="1"/>
      <c r="AW32" s="1"/>
      <c r="AX32" s="1"/>
    </row>
    <row r="33" spans="1:50" ht="49.5" customHeight="1">
      <c r="A33" s="25" t="s">
        <v>52</v>
      </c>
      <c r="B33" s="25" t="s">
        <v>26</v>
      </c>
      <c r="C33" s="25" t="s">
        <v>57</v>
      </c>
      <c r="D33" s="25" t="s">
        <v>28</v>
      </c>
      <c r="E33" s="18">
        <v>1977</v>
      </c>
      <c r="F33" s="18"/>
      <c r="G33" s="216"/>
      <c r="H33" s="18"/>
      <c r="I33" s="216"/>
      <c r="J33" s="18"/>
      <c r="K33" s="216"/>
      <c r="L33" s="18"/>
      <c r="M33" s="216"/>
      <c r="N33" s="18"/>
      <c r="O33" s="216"/>
      <c r="P33" s="18"/>
      <c r="Q33" s="207"/>
      <c r="R33" s="18"/>
      <c r="S33" s="207"/>
      <c r="T33" s="18"/>
      <c r="U33" s="207"/>
      <c r="V33" s="18"/>
      <c r="W33" s="207"/>
      <c r="X33" s="18"/>
      <c r="Y33" s="207"/>
      <c r="Z33" s="18"/>
      <c r="AA33" s="207"/>
      <c r="AB33" s="18"/>
      <c r="AC33" s="18"/>
      <c r="AD33" s="36" t="s">
        <v>390</v>
      </c>
      <c r="AE33" s="127" t="s">
        <v>385</v>
      </c>
      <c r="AF33" s="1"/>
      <c r="AG33" s="1"/>
      <c r="AH33" s="1"/>
      <c r="AI33" s="1"/>
      <c r="AJ33" s="1"/>
      <c r="AK33" s="1"/>
      <c r="AL33" s="1"/>
      <c r="AM33" s="1"/>
      <c r="AN33" s="1"/>
      <c r="AO33" s="1"/>
      <c r="AP33" s="1"/>
      <c r="AQ33" s="1"/>
      <c r="AR33" s="1"/>
      <c r="AS33" s="1"/>
      <c r="AT33" s="1"/>
      <c r="AU33" s="1"/>
      <c r="AV33" s="1"/>
      <c r="AW33" s="1"/>
      <c r="AX33" s="1"/>
    </row>
    <row r="34" spans="1:50" ht="49.5" customHeight="1">
      <c r="A34" s="15" t="s">
        <v>58</v>
      </c>
      <c r="B34" s="15" t="s">
        <v>21</v>
      </c>
      <c r="C34" s="37" t="s">
        <v>59</v>
      </c>
      <c r="D34" s="37" t="s">
        <v>23</v>
      </c>
      <c r="E34" s="16">
        <v>2017</v>
      </c>
      <c r="F34" s="16"/>
      <c r="G34" s="216"/>
      <c r="H34" s="16" t="s">
        <v>391</v>
      </c>
      <c r="I34" s="216"/>
      <c r="J34" s="16"/>
      <c r="K34" s="216"/>
      <c r="L34" s="16"/>
      <c r="M34" s="216"/>
      <c r="N34" s="16"/>
      <c r="O34" s="216"/>
      <c r="P34" s="16"/>
      <c r="Q34" s="207"/>
      <c r="R34" s="16"/>
      <c r="S34" s="207"/>
      <c r="T34" s="38"/>
      <c r="U34" s="207"/>
      <c r="V34" s="16"/>
      <c r="W34" s="207"/>
      <c r="X34" s="16"/>
      <c r="Y34" s="207"/>
      <c r="Z34" s="16" t="s">
        <v>392</v>
      </c>
      <c r="AA34" s="207"/>
      <c r="AB34" s="16"/>
      <c r="AC34" s="18"/>
      <c r="AD34" s="23" t="s">
        <v>393</v>
      </c>
      <c r="AE34" s="127"/>
      <c r="AF34" s="1"/>
      <c r="AG34" s="1"/>
      <c r="AH34" s="1"/>
      <c r="AI34" s="1"/>
      <c r="AJ34" s="1"/>
      <c r="AK34" s="1"/>
      <c r="AL34" s="1"/>
      <c r="AM34" s="1"/>
      <c r="AN34" s="1"/>
      <c r="AO34" s="1"/>
      <c r="AP34" s="1"/>
      <c r="AQ34" s="1"/>
      <c r="AR34" s="1"/>
      <c r="AS34" s="1"/>
      <c r="AT34" s="1"/>
      <c r="AU34" s="1"/>
      <c r="AV34" s="1"/>
      <c r="AW34" s="1"/>
      <c r="AX34" s="1"/>
    </row>
    <row r="35" spans="1:50" ht="49.5" customHeight="1">
      <c r="A35" s="21" t="s">
        <v>58</v>
      </c>
      <c r="B35" s="21" t="s">
        <v>34</v>
      </c>
      <c r="C35" s="21" t="s">
        <v>60</v>
      </c>
      <c r="D35" s="21" t="s">
        <v>23</v>
      </c>
      <c r="E35" s="22">
        <v>2018</v>
      </c>
      <c r="F35" s="21"/>
      <c r="G35" s="216"/>
      <c r="H35" s="17" t="s">
        <v>394</v>
      </c>
      <c r="I35" s="216">
        <v>1</v>
      </c>
      <c r="J35" s="22" t="s">
        <v>29</v>
      </c>
      <c r="K35" s="221"/>
      <c r="L35" s="22" t="s">
        <v>395</v>
      </c>
      <c r="M35" s="216"/>
      <c r="N35" s="22" t="s">
        <v>396</v>
      </c>
      <c r="O35" s="216"/>
      <c r="P35" s="22" t="s">
        <v>397</v>
      </c>
      <c r="Q35" s="207"/>
      <c r="R35" s="22" t="s">
        <v>398</v>
      </c>
      <c r="S35" s="207"/>
      <c r="T35" s="22"/>
      <c r="U35" s="207"/>
      <c r="V35" s="17" t="s">
        <v>399</v>
      </c>
      <c r="W35" s="207">
        <v>1</v>
      </c>
      <c r="X35" s="22" t="s">
        <v>36</v>
      </c>
      <c r="Y35" s="207"/>
      <c r="Z35" s="17" t="s">
        <v>400</v>
      </c>
      <c r="AA35" s="207">
        <v>1</v>
      </c>
      <c r="AB35" s="17" t="s">
        <v>401</v>
      </c>
      <c r="AC35" s="18">
        <v>2</v>
      </c>
      <c r="AD35" s="26" t="s">
        <v>402</v>
      </c>
      <c r="AE35" s="125" t="s">
        <v>403</v>
      </c>
      <c r="AF35" s="1"/>
      <c r="AG35" s="1"/>
      <c r="AH35" s="1"/>
      <c r="AI35" s="1"/>
      <c r="AJ35" s="1"/>
      <c r="AK35" s="1"/>
      <c r="AL35" s="1"/>
      <c r="AM35" s="1"/>
      <c r="AN35" s="1"/>
      <c r="AO35" s="1"/>
      <c r="AP35" s="1"/>
      <c r="AQ35" s="1"/>
      <c r="AR35" s="1"/>
      <c r="AS35" s="1"/>
      <c r="AT35" s="1"/>
      <c r="AU35" s="1"/>
      <c r="AV35" s="1"/>
      <c r="AW35" s="1"/>
      <c r="AX35" s="1"/>
    </row>
    <row r="36" spans="1:50" ht="49.5" customHeight="1">
      <c r="A36" s="25" t="s">
        <v>58</v>
      </c>
      <c r="B36" s="25" t="s">
        <v>26</v>
      </c>
      <c r="C36" s="25" t="s">
        <v>61</v>
      </c>
      <c r="D36" s="25" t="s">
        <v>30</v>
      </c>
      <c r="E36" s="18">
        <v>2010</v>
      </c>
      <c r="F36" s="18"/>
      <c r="G36" s="216"/>
      <c r="H36" s="17" t="s">
        <v>404</v>
      </c>
      <c r="I36" s="216">
        <v>1</v>
      </c>
      <c r="J36" s="18"/>
      <c r="K36" s="216"/>
      <c r="L36" s="18"/>
      <c r="M36" s="216"/>
      <c r="N36" s="17" t="s">
        <v>405</v>
      </c>
      <c r="O36" s="216">
        <v>1</v>
      </c>
      <c r="P36" s="17" t="s">
        <v>405</v>
      </c>
      <c r="Q36" s="207">
        <v>1</v>
      </c>
      <c r="R36" s="17" t="s">
        <v>406</v>
      </c>
      <c r="S36" s="207">
        <v>1</v>
      </c>
      <c r="T36" s="18"/>
      <c r="U36" s="207"/>
      <c r="V36" s="17" t="s">
        <v>407</v>
      </c>
      <c r="W36" s="207">
        <v>1</v>
      </c>
      <c r="X36" s="17" t="s">
        <v>405</v>
      </c>
      <c r="Y36" s="207">
        <v>1</v>
      </c>
      <c r="Z36" s="17" t="s">
        <v>408</v>
      </c>
      <c r="AA36" s="207">
        <v>1</v>
      </c>
      <c r="AB36" s="17" t="s">
        <v>409</v>
      </c>
      <c r="AC36" s="18">
        <v>2</v>
      </c>
      <c r="AD36" s="23" t="s">
        <v>410</v>
      </c>
      <c r="AE36" s="125"/>
      <c r="AF36" s="1"/>
      <c r="AG36" s="1"/>
      <c r="AH36" s="1"/>
      <c r="AI36" s="1"/>
      <c r="AJ36" s="1"/>
      <c r="AK36" s="1"/>
      <c r="AL36" s="1"/>
      <c r="AM36" s="1"/>
      <c r="AN36" s="1"/>
      <c r="AO36" s="1"/>
      <c r="AP36" s="1"/>
      <c r="AQ36" s="1"/>
      <c r="AR36" s="1"/>
      <c r="AS36" s="1"/>
      <c r="AT36" s="1"/>
      <c r="AU36" s="1"/>
      <c r="AV36" s="1"/>
      <c r="AW36" s="1"/>
      <c r="AX36" s="1"/>
    </row>
    <row r="37" spans="1:50" ht="49.5" customHeight="1">
      <c r="A37" s="25" t="s">
        <v>58</v>
      </c>
      <c r="B37" s="25" t="s">
        <v>26</v>
      </c>
      <c r="C37" s="26" t="s">
        <v>62</v>
      </c>
      <c r="D37" s="25" t="s">
        <v>63</v>
      </c>
      <c r="E37" s="18">
        <v>2010</v>
      </c>
      <c r="F37" s="18"/>
      <c r="G37" s="216"/>
      <c r="H37" s="18"/>
      <c r="I37" s="216"/>
      <c r="J37" s="18"/>
      <c r="K37" s="216"/>
      <c r="L37" s="18"/>
      <c r="M37" s="216"/>
      <c r="N37" s="18"/>
      <c r="O37" s="216"/>
      <c r="P37" s="17" t="s">
        <v>411</v>
      </c>
      <c r="Q37" s="207">
        <v>1</v>
      </c>
      <c r="R37" s="18"/>
      <c r="S37" s="207"/>
      <c r="T37" s="18"/>
      <c r="U37" s="207"/>
      <c r="V37" s="17" t="s">
        <v>412</v>
      </c>
      <c r="W37" s="207">
        <v>1</v>
      </c>
      <c r="X37" s="18"/>
      <c r="Y37" s="207"/>
      <c r="Z37" s="18"/>
      <c r="AA37" s="207"/>
      <c r="AB37" s="18"/>
      <c r="AC37" s="18"/>
      <c r="AD37" s="23" t="s">
        <v>413</v>
      </c>
      <c r="AE37" s="125"/>
      <c r="AF37" s="1"/>
      <c r="AG37" s="1"/>
      <c r="AH37" s="1"/>
      <c r="AI37" s="1"/>
      <c r="AJ37" s="1"/>
      <c r="AK37" s="1"/>
      <c r="AL37" s="1"/>
      <c r="AM37" s="1"/>
      <c r="AN37" s="1"/>
      <c r="AO37" s="1"/>
      <c r="AP37" s="1"/>
      <c r="AQ37" s="1"/>
      <c r="AR37" s="1"/>
      <c r="AS37" s="1"/>
      <c r="AT37" s="1"/>
      <c r="AU37" s="1"/>
      <c r="AV37" s="1"/>
      <c r="AW37" s="1"/>
      <c r="AX37" s="1"/>
    </row>
    <row r="38" spans="1:50" ht="49.5" customHeight="1">
      <c r="A38" s="25" t="s">
        <v>58</v>
      </c>
      <c r="B38" s="25" t="s">
        <v>26</v>
      </c>
      <c r="C38" s="26" t="s">
        <v>62</v>
      </c>
      <c r="D38" s="18" t="s">
        <v>31</v>
      </c>
      <c r="E38" s="18">
        <v>2010</v>
      </c>
      <c r="F38" s="18"/>
      <c r="G38" s="216"/>
      <c r="H38" s="18"/>
      <c r="I38" s="216"/>
      <c r="J38" s="18"/>
      <c r="K38" s="216"/>
      <c r="L38" s="18"/>
      <c r="M38" s="216"/>
      <c r="N38" s="18"/>
      <c r="O38" s="216"/>
      <c r="P38" s="17" t="s">
        <v>414</v>
      </c>
      <c r="Q38" s="207">
        <v>1</v>
      </c>
      <c r="R38" s="18"/>
      <c r="S38" s="207"/>
      <c r="T38" s="18"/>
      <c r="U38" s="207"/>
      <c r="V38" s="18"/>
      <c r="W38" s="207"/>
      <c r="X38" s="18"/>
      <c r="Y38" s="207"/>
      <c r="Z38" s="18"/>
      <c r="AA38" s="207"/>
      <c r="AB38" s="18"/>
      <c r="AC38" s="18"/>
      <c r="AD38" s="39" t="s">
        <v>415</v>
      </c>
      <c r="AE38" s="125" t="s">
        <v>416</v>
      </c>
      <c r="AF38" s="1"/>
      <c r="AG38" s="1"/>
      <c r="AH38" s="1"/>
      <c r="AI38" s="1"/>
      <c r="AJ38" s="1"/>
      <c r="AK38" s="1"/>
      <c r="AL38" s="1"/>
      <c r="AM38" s="1"/>
      <c r="AN38" s="1"/>
      <c r="AO38" s="1"/>
      <c r="AP38" s="1"/>
      <c r="AQ38" s="1"/>
      <c r="AR38" s="1"/>
      <c r="AS38" s="1"/>
      <c r="AT38" s="1"/>
      <c r="AU38" s="1"/>
      <c r="AV38" s="1"/>
      <c r="AW38" s="1"/>
      <c r="AX38" s="1"/>
    </row>
    <row r="39" spans="1:50" ht="49.5" customHeight="1">
      <c r="A39" s="25" t="s">
        <v>58</v>
      </c>
      <c r="B39" s="25" t="s">
        <v>26</v>
      </c>
      <c r="C39" s="26" t="s">
        <v>62</v>
      </c>
      <c r="D39" s="26" t="s">
        <v>64</v>
      </c>
      <c r="E39" s="18">
        <v>2006</v>
      </c>
      <c r="F39" s="18"/>
      <c r="G39" s="216"/>
      <c r="H39" s="18"/>
      <c r="I39" s="216"/>
      <c r="J39" s="18"/>
      <c r="K39" s="216"/>
      <c r="L39" s="18"/>
      <c r="M39" s="216"/>
      <c r="N39" s="18"/>
      <c r="O39" s="216"/>
      <c r="P39" s="17" t="s">
        <v>417</v>
      </c>
      <c r="Q39" s="207">
        <v>1</v>
      </c>
      <c r="R39" s="18"/>
      <c r="S39" s="207"/>
      <c r="T39" s="18"/>
      <c r="U39" s="207"/>
      <c r="V39" s="18"/>
      <c r="W39" s="207"/>
      <c r="X39" s="18"/>
      <c r="Y39" s="207"/>
      <c r="Z39" s="18"/>
      <c r="AA39" s="207"/>
      <c r="AB39" s="18"/>
      <c r="AC39" s="18"/>
      <c r="AD39" s="23" t="s">
        <v>418</v>
      </c>
      <c r="AE39" s="125"/>
      <c r="AF39" s="1"/>
      <c r="AG39" s="1"/>
      <c r="AH39" s="1"/>
      <c r="AI39" s="1"/>
      <c r="AJ39" s="1"/>
      <c r="AK39" s="1"/>
      <c r="AL39" s="1"/>
      <c r="AM39" s="1"/>
      <c r="AN39" s="1"/>
      <c r="AO39" s="1"/>
      <c r="AP39" s="1"/>
      <c r="AQ39" s="1"/>
      <c r="AR39" s="1"/>
      <c r="AS39" s="1"/>
      <c r="AT39" s="1"/>
      <c r="AU39" s="1"/>
      <c r="AV39" s="1"/>
      <c r="AW39" s="1"/>
      <c r="AX39" s="1"/>
    </row>
    <row r="40" spans="1:50" ht="49.5" customHeight="1">
      <c r="A40" s="25" t="s">
        <v>58</v>
      </c>
      <c r="B40" s="25" t="s">
        <v>26</v>
      </c>
      <c r="C40" s="26" t="s">
        <v>62</v>
      </c>
      <c r="D40" s="18" t="s">
        <v>31</v>
      </c>
      <c r="E40" s="18">
        <v>2005</v>
      </c>
      <c r="F40" s="18"/>
      <c r="G40" s="216"/>
      <c r="H40" s="18"/>
      <c r="I40" s="216"/>
      <c r="J40" s="18"/>
      <c r="K40" s="216"/>
      <c r="L40" s="18"/>
      <c r="M40" s="216"/>
      <c r="N40" s="18"/>
      <c r="O40" s="216"/>
      <c r="P40" s="17" t="s">
        <v>419</v>
      </c>
      <c r="Q40" s="207"/>
      <c r="R40" s="18"/>
      <c r="S40" s="207"/>
      <c r="T40" s="18"/>
      <c r="U40" s="207"/>
      <c r="V40" s="18"/>
      <c r="W40" s="207"/>
      <c r="X40" s="18"/>
      <c r="Y40" s="207"/>
      <c r="Z40" s="18"/>
      <c r="AA40" s="207"/>
      <c r="AB40" s="17" t="s">
        <v>420</v>
      </c>
      <c r="AC40" s="18">
        <v>1</v>
      </c>
      <c r="AD40" s="39" t="s">
        <v>421</v>
      </c>
      <c r="AE40" s="127"/>
      <c r="AF40" s="1"/>
      <c r="AG40" s="1"/>
      <c r="AH40" s="1"/>
      <c r="AI40" s="1"/>
      <c r="AJ40" s="1"/>
      <c r="AK40" s="1"/>
      <c r="AL40" s="1"/>
      <c r="AM40" s="1"/>
      <c r="AN40" s="1"/>
      <c r="AO40" s="1"/>
      <c r="AP40" s="1"/>
      <c r="AQ40" s="1"/>
      <c r="AR40" s="1"/>
      <c r="AS40" s="1"/>
      <c r="AT40" s="1"/>
      <c r="AU40" s="1"/>
      <c r="AV40" s="1"/>
      <c r="AW40" s="1"/>
      <c r="AX40" s="1"/>
    </row>
    <row r="41" spans="1:50" ht="49.5" customHeight="1">
      <c r="A41" s="25" t="s">
        <v>58</v>
      </c>
      <c r="B41" s="25" t="s">
        <v>26</v>
      </c>
      <c r="C41" s="26" t="s">
        <v>62</v>
      </c>
      <c r="D41" s="18" t="s">
        <v>65</v>
      </c>
      <c r="E41" s="18">
        <v>1998</v>
      </c>
      <c r="F41" s="18"/>
      <c r="G41" s="216"/>
      <c r="H41" s="17" t="s">
        <v>422</v>
      </c>
      <c r="I41" s="216">
        <v>1</v>
      </c>
      <c r="J41" s="18" t="s">
        <v>29</v>
      </c>
      <c r="K41" s="216"/>
      <c r="L41" s="17" t="s">
        <v>423</v>
      </c>
      <c r="M41" s="216">
        <v>1</v>
      </c>
      <c r="N41" s="18"/>
      <c r="O41" s="216"/>
      <c r="P41" s="40" t="s">
        <v>424</v>
      </c>
      <c r="Q41" s="207">
        <v>1</v>
      </c>
      <c r="R41" s="18"/>
      <c r="S41" s="207"/>
      <c r="T41" s="18"/>
      <c r="U41" s="207"/>
      <c r="V41" s="17" t="s">
        <v>425</v>
      </c>
      <c r="W41" s="207">
        <v>1</v>
      </c>
      <c r="X41" s="18"/>
      <c r="Y41" s="207"/>
      <c r="Z41" s="18"/>
      <c r="AA41" s="207"/>
      <c r="AB41" s="33" t="s">
        <v>426</v>
      </c>
      <c r="AC41" s="18">
        <v>2</v>
      </c>
      <c r="AD41" s="23" t="s">
        <v>427</v>
      </c>
      <c r="AE41" s="125"/>
      <c r="AF41" s="1"/>
      <c r="AG41" s="1"/>
      <c r="AH41" s="1"/>
      <c r="AI41" s="1"/>
      <c r="AJ41" s="1"/>
      <c r="AK41" s="1"/>
      <c r="AL41" s="1"/>
      <c r="AM41" s="1"/>
      <c r="AN41" s="1"/>
      <c r="AO41" s="1"/>
      <c r="AP41" s="1"/>
      <c r="AQ41" s="1"/>
      <c r="AR41" s="1"/>
      <c r="AS41" s="1"/>
      <c r="AT41" s="1"/>
      <c r="AU41" s="1"/>
      <c r="AV41" s="1"/>
      <c r="AW41" s="1"/>
      <c r="AX41" s="1"/>
    </row>
    <row r="42" spans="1:50" ht="49.5" customHeight="1">
      <c r="A42" s="15" t="s">
        <v>66</v>
      </c>
      <c r="B42" s="15" t="s">
        <v>21</v>
      </c>
      <c r="C42" s="15" t="s">
        <v>67</v>
      </c>
      <c r="D42" s="15" t="s">
        <v>23</v>
      </c>
      <c r="E42" s="16">
        <v>2004</v>
      </c>
      <c r="F42" s="16"/>
      <c r="G42" s="216"/>
      <c r="H42" s="16" t="s">
        <v>428</v>
      </c>
      <c r="I42" s="216"/>
      <c r="J42" s="16"/>
      <c r="K42" s="216"/>
      <c r="L42" s="16"/>
      <c r="M42" s="216"/>
      <c r="N42" s="16"/>
      <c r="O42" s="216"/>
      <c r="P42" s="16"/>
      <c r="Q42" s="207"/>
      <c r="R42" s="16"/>
      <c r="S42" s="207"/>
      <c r="T42" s="16"/>
      <c r="U42" s="207"/>
      <c r="V42" s="16"/>
      <c r="W42" s="207"/>
      <c r="X42" s="17" t="s">
        <v>429</v>
      </c>
      <c r="Y42" s="207">
        <v>1</v>
      </c>
      <c r="Z42" s="16" t="s">
        <v>430</v>
      </c>
      <c r="AA42" s="207"/>
      <c r="AB42" s="16"/>
      <c r="AC42" s="18"/>
      <c r="AD42" s="28" t="s">
        <v>431</v>
      </c>
      <c r="AE42" s="125" t="s">
        <v>432</v>
      </c>
      <c r="AF42" s="1"/>
      <c r="AG42" s="1"/>
      <c r="AH42" s="1"/>
      <c r="AI42" s="1"/>
      <c r="AJ42" s="1"/>
      <c r="AK42" s="1"/>
      <c r="AL42" s="1"/>
      <c r="AM42" s="1"/>
      <c r="AN42" s="1"/>
      <c r="AO42" s="1"/>
      <c r="AP42" s="1"/>
      <c r="AQ42" s="1"/>
      <c r="AR42" s="1"/>
      <c r="AS42" s="1"/>
      <c r="AT42" s="1"/>
      <c r="AU42" s="1"/>
      <c r="AV42" s="1"/>
      <c r="AW42" s="1"/>
      <c r="AX42" s="1"/>
    </row>
    <row r="43" spans="1:50" ht="49.5" customHeight="1">
      <c r="A43" s="21" t="s">
        <v>66</v>
      </c>
      <c r="B43" s="21" t="s">
        <v>24</v>
      </c>
      <c r="C43" s="21" t="s">
        <v>68</v>
      </c>
      <c r="D43" s="21" t="s">
        <v>23</v>
      </c>
      <c r="E43" s="29">
        <v>2018</v>
      </c>
      <c r="F43" s="17" t="s">
        <v>433</v>
      </c>
      <c r="G43" s="217">
        <v>1</v>
      </c>
      <c r="H43" s="17" t="s">
        <v>434</v>
      </c>
      <c r="I43" s="217">
        <v>1</v>
      </c>
      <c r="J43" s="22"/>
      <c r="K43" s="217"/>
      <c r="L43" s="22"/>
      <c r="M43" s="217"/>
      <c r="N43" s="22"/>
      <c r="O43" s="217"/>
      <c r="P43" s="22" t="s">
        <v>435</v>
      </c>
      <c r="Q43" s="208"/>
      <c r="R43" s="17" t="s">
        <v>436</v>
      </c>
      <c r="S43" s="208">
        <v>1</v>
      </c>
      <c r="T43" s="22"/>
      <c r="U43" s="208"/>
      <c r="V43" s="22"/>
      <c r="W43" s="208"/>
      <c r="X43" s="22"/>
      <c r="Y43" s="208"/>
      <c r="Z43" s="17" t="s">
        <v>437</v>
      </c>
      <c r="AA43" s="208">
        <v>1</v>
      </c>
      <c r="AB43" s="22"/>
      <c r="AC43" s="34"/>
      <c r="AD43" s="26" t="s">
        <v>438</v>
      </c>
      <c r="AE43" s="125" t="s">
        <v>439</v>
      </c>
      <c r="AF43" s="1"/>
      <c r="AG43" s="1"/>
      <c r="AH43" s="1"/>
      <c r="AI43" s="1"/>
      <c r="AJ43" s="1"/>
      <c r="AK43" s="1"/>
      <c r="AL43" s="1"/>
      <c r="AM43" s="1"/>
      <c r="AN43" s="1"/>
      <c r="AO43" s="1"/>
      <c r="AP43" s="1"/>
      <c r="AQ43" s="1"/>
      <c r="AR43" s="1"/>
      <c r="AS43" s="1"/>
      <c r="AT43" s="1"/>
      <c r="AU43" s="1"/>
      <c r="AV43" s="1"/>
      <c r="AW43" s="1"/>
      <c r="AX43" s="1"/>
    </row>
    <row r="44" spans="1:50" ht="49.5" customHeight="1">
      <c r="A44" s="21" t="s">
        <v>66</v>
      </c>
      <c r="B44" s="21" t="s">
        <v>69</v>
      </c>
      <c r="C44" s="21" t="s">
        <v>70</v>
      </c>
      <c r="D44" s="21" t="s">
        <v>23</v>
      </c>
      <c r="E44" s="29">
        <v>2012</v>
      </c>
      <c r="F44" s="41"/>
      <c r="G44" s="217"/>
      <c r="H44" s="17" t="s">
        <v>440</v>
      </c>
      <c r="I44" s="217">
        <v>1</v>
      </c>
      <c r="J44" s="17" t="s">
        <v>441</v>
      </c>
      <c r="K44" s="217">
        <v>1</v>
      </c>
      <c r="L44" s="22"/>
      <c r="M44" s="217"/>
      <c r="N44" s="22"/>
      <c r="O44" s="217"/>
      <c r="P44" s="22"/>
      <c r="Q44" s="208"/>
      <c r="R44" s="22"/>
      <c r="S44" s="208"/>
      <c r="T44" s="22"/>
      <c r="U44" s="208"/>
      <c r="V44" s="17" t="s">
        <v>442</v>
      </c>
      <c r="W44" s="208">
        <v>1</v>
      </c>
      <c r="X44" s="22"/>
      <c r="Y44" s="208"/>
      <c r="Z44" s="22"/>
      <c r="AA44" s="208"/>
      <c r="AB44" s="22"/>
      <c r="AC44" s="34"/>
      <c r="AD44" s="36" t="s">
        <v>443</v>
      </c>
      <c r="AE44" s="125"/>
      <c r="AF44" s="1"/>
      <c r="AG44" s="1"/>
      <c r="AH44" s="1"/>
      <c r="AI44" s="1"/>
      <c r="AJ44" s="1"/>
      <c r="AK44" s="1"/>
      <c r="AL44" s="1"/>
      <c r="AM44" s="1"/>
      <c r="AN44" s="1"/>
      <c r="AO44" s="1"/>
      <c r="AP44" s="1"/>
      <c r="AQ44" s="1"/>
      <c r="AR44" s="1"/>
      <c r="AS44" s="1"/>
      <c r="AT44" s="1"/>
      <c r="AU44" s="1"/>
      <c r="AV44" s="1"/>
      <c r="AW44" s="1"/>
      <c r="AX44" s="1"/>
    </row>
    <row r="45" spans="1:50" ht="49.5" customHeight="1">
      <c r="A45" s="25" t="s">
        <v>66</v>
      </c>
      <c r="B45" s="25" t="s">
        <v>26</v>
      </c>
      <c r="C45" s="25" t="s">
        <v>71</v>
      </c>
      <c r="D45" s="25" t="s">
        <v>72</v>
      </c>
      <c r="E45" s="18">
        <v>2012</v>
      </c>
      <c r="F45" s="18"/>
      <c r="G45" s="216"/>
      <c r="H45" s="18" t="s">
        <v>29</v>
      </c>
      <c r="I45" s="216"/>
      <c r="J45" s="18"/>
      <c r="K45" s="216"/>
      <c r="L45" s="18"/>
      <c r="M45" s="216"/>
      <c r="N45" s="18"/>
      <c r="O45" s="216"/>
      <c r="P45" s="17" t="s">
        <v>444</v>
      </c>
      <c r="Q45" s="207">
        <v>1</v>
      </c>
      <c r="R45" s="18"/>
      <c r="S45" s="207"/>
      <c r="T45" s="18"/>
      <c r="U45" s="207"/>
      <c r="V45" s="18"/>
      <c r="W45" s="207"/>
      <c r="X45" s="18"/>
      <c r="Y45" s="207"/>
      <c r="Z45" s="18"/>
      <c r="AA45" s="207"/>
      <c r="AB45" s="18"/>
      <c r="AC45" s="18"/>
      <c r="AD45" s="23" t="s">
        <v>445</v>
      </c>
      <c r="AE45" s="125" t="s">
        <v>446</v>
      </c>
      <c r="AF45" s="1"/>
      <c r="AG45" s="1"/>
      <c r="AH45" s="1"/>
      <c r="AI45" s="1"/>
      <c r="AJ45" s="1"/>
      <c r="AK45" s="1"/>
      <c r="AL45" s="1"/>
      <c r="AM45" s="1"/>
      <c r="AN45" s="1"/>
      <c r="AO45" s="1"/>
      <c r="AP45" s="1"/>
      <c r="AQ45" s="1"/>
      <c r="AR45" s="1"/>
      <c r="AS45" s="1"/>
      <c r="AT45" s="1"/>
      <c r="AU45" s="1"/>
      <c r="AV45" s="1"/>
      <c r="AW45" s="1"/>
      <c r="AX45" s="1"/>
    </row>
    <row r="46" spans="1:50" ht="49.5" customHeight="1">
      <c r="A46" s="15" t="s">
        <v>73</v>
      </c>
      <c r="B46" s="15" t="s">
        <v>21</v>
      </c>
      <c r="C46" s="15" t="s">
        <v>74</v>
      </c>
      <c r="D46" s="15" t="s">
        <v>23</v>
      </c>
      <c r="E46" s="16">
        <v>2004</v>
      </c>
      <c r="F46" s="16" t="s">
        <v>447</v>
      </c>
      <c r="G46" s="216"/>
      <c r="H46" s="16" t="s">
        <v>448</v>
      </c>
      <c r="I46" s="216"/>
      <c r="J46" s="16"/>
      <c r="K46" s="216"/>
      <c r="L46" s="16" t="s">
        <v>449</v>
      </c>
      <c r="M46" s="216"/>
      <c r="N46" s="16"/>
      <c r="O46" s="216"/>
      <c r="P46" s="16"/>
      <c r="Q46" s="207"/>
      <c r="R46" s="16"/>
      <c r="S46" s="207"/>
      <c r="T46" s="16"/>
      <c r="U46" s="207"/>
      <c r="V46" s="16"/>
      <c r="W46" s="207"/>
      <c r="X46" s="16" t="s">
        <v>450</v>
      </c>
      <c r="Y46" s="207"/>
      <c r="Z46" s="16" t="s">
        <v>451</v>
      </c>
      <c r="AA46" s="207"/>
      <c r="AB46" s="16"/>
      <c r="AC46" s="18"/>
      <c r="AD46" s="23" t="s">
        <v>452</v>
      </c>
      <c r="AE46" s="125" t="s">
        <v>453</v>
      </c>
      <c r="AF46" s="1"/>
      <c r="AG46" s="1"/>
      <c r="AH46" s="1"/>
      <c r="AI46" s="1"/>
      <c r="AJ46" s="1"/>
      <c r="AK46" s="1"/>
      <c r="AL46" s="1"/>
      <c r="AM46" s="1"/>
      <c r="AN46" s="1"/>
      <c r="AO46" s="1"/>
      <c r="AP46" s="1"/>
      <c r="AQ46" s="1"/>
      <c r="AR46" s="1"/>
      <c r="AS46" s="1"/>
      <c r="AT46" s="1"/>
      <c r="AU46" s="1"/>
      <c r="AV46" s="1"/>
      <c r="AW46" s="1"/>
      <c r="AX46" s="1"/>
    </row>
    <row r="47" spans="1:50" ht="49.5" customHeight="1">
      <c r="A47" s="21" t="s">
        <v>73</v>
      </c>
      <c r="B47" s="21" t="s">
        <v>34</v>
      </c>
      <c r="C47" s="21" t="s">
        <v>75</v>
      </c>
      <c r="D47" s="21" t="s">
        <v>23</v>
      </c>
      <c r="E47" s="22">
        <v>2013</v>
      </c>
      <c r="F47" s="22" t="s">
        <v>454</v>
      </c>
      <c r="G47" s="216"/>
      <c r="H47" s="17" t="s">
        <v>455</v>
      </c>
      <c r="I47" s="216">
        <v>1</v>
      </c>
      <c r="J47" s="42"/>
      <c r="K47" s="216"/>
      <c r="L47" s="22"/>
      <c r="M47" s="216"/>
      <c r="N47" s="22" t="s">
        <v>456</v>
      </c>
      <c r="O47" s="216"/>
      <c r="P47" s="22" t="s">
        <v>457</v>
      </c>
      <c r="Q47" s="207"/>
      <c r="R47" s="22" t="s">
        <v>458</v>
      </c>
      <c r="S47" s="207"/>
      <c r="T47" s="22" t="s">
        <v>29</v>
      </c>
      <c r="U47" s="207"/>
      <c r="V47" s="17" t="s">
        <v>459</v>
      </c>
      <c r="W47" s="207">
        <v>1</v>
      </c>
      <c r="X47" s="17" t="s">
        <v>460</v>
      </c>
      <c r="Y47" s="207">
        <v>1</v>
      </c>
      <c r="Z47" s="22" t="s">
        <v>461</v>
      </c>
      <c r="AA47" s="207"/>
      <c r="AB47" s="17" t="s">
        <v>462</v>
      </c>
      <c r="AC47" s="18">
        <v>1</v>
      </c>
      <c r="AD47" s="23" t="s">
        <v>463</v>
      </c>
      <c r="AE47" s="125" t="s">
        <v>464</v>
      </c>
      <c r="AF47" s="1"/>
      <c r="AG47" s="1"/>
      <c r="AH47" s="1"/>
      <c r="AI47" s="1"/>
      <c r="AJ47" s="1"/>
      <c r="AK47" s="1"/>
      <c r="AL47" s="1"/>
      <c r="AM47" s="1"/>
      <c r="AN47" s="1"/>
      <c r="AO47" s="1"/>
      <c r="AP47" s="1"/>
      <c r="AQ47" s="1"/>
      <c r="AR47" s="1"/>
      <c r="AS47" s="1"/>
      <c r="AT47" s="1"/>
      <c r="AU47" s="1"/>
      <c r="AV47" s="1"/>
      <c r="AW47" s="1"/>
      <c r="AX47" s="1"/>
    </row>
    <row r="48" spans="1:50" ht="49.5" customHeight="1">
      <c r="A48" s="25" t="s">
        <v>73</v>
      </c>
      <c r="B48" s="25" t="s">
        <v>76</v>
      </c>
      <c r="C48" s="25" t="s">
        <v>77</v>
      </c>
      <c r="D48" s="25" t="s">
        <v>78</v>
      </c>
      <c r="E48" s="18">
        <v>2010</v>
      </c>
      <c r="F48" s="18" t="s">
        <v>29</v>
      </c>
      <c r="G48" s="216"/>
      <c r="H48" s="17" t="s">
        <v>465</v>
      </c>
      <c r="I48" s="216">
        <v>1</v>
      </c>
      <c r="J48" s="18"/>
      <c r="K48" s="216"/>
      <c r="L48" s="17" t="s">
        <v>466</v>
      </c>
      <c r="M48" s="216">
        <v>1</v>
      </c>
      <c r="N48" s="18" t="s">
        <v>29</v>
      </c>
      <c r="O48" s="216"/>
      <c r="P48" s="18" t="s">
        <v>29</v>
      </c>
      <c r="Q48" s="207"/>
      <c r="R48" s="17" t="s">
        <v>467</v>
      </c>
      <c r="S48" s="207">
        <v>1</v>
      </c>
      <c r="T48" s="17" t="s">
        <v>468</v>
      </c>
      <c r="U48" s="207">
        <v>1</v>
      </c>
      <c r="V48" s="17" t="s">
        <v>469</v>
      </c>
      <c r="W48" s="207">
        <v>1</v>
      </c>
      <c r="X48" s="17" t="s">
        <v>470</v>
      </c>
      <c r="Y48" s="207">
        <v>1</v>
      </c>
      <c r="Z48" s="17" t="s">
        <v>471</v>
      </c>
      <c r="AA48" s="207">
        <v>1</v>
      </c>
      <c r="AB48" s="33" t="s">
        <v>472</v>
      </c>
      <c r="AC48" s="18">
        <v>1</v>
      </c>
      <c r="AD48" s="23" t="s">
        <v>473</v>
      </c>
      <c r="AE48" s="125" t="s">
        <v>474</v>
      </c>
      <c r="AF48" s="1"/>
      <c r="AG48" s="1"/>
      <c r="AH48" s="1"/>
      <c r="AI48" s="1"/>
      <c r="AJ48" s="1"/>
      <c r="AK48" s="1"/>
      <c r="AL48" s="1"/>
      <c r="AM48" s="1"/>
      <c r="AN48" s="1"/>
      <c r="AO48" s="1"/>
      <c r="AP48" s="1"/>
      <c r="AQ48" s="1"/>
      <c r="AR48" s="1"/>
      <c r="AS48" s="1"/>
      <c r="AT48" s="1"/>
      <c r="AU48" s="1"/>
      <c r="AV48" s="1"/>
      <c r="AW48" s="1"/>
      <c r="AX48" s="1"/>
    </row>
    <row r="49" spans="1:50" ht="49.5" customHeight="1">
      <c r="A49" s="25" t="s">
        <v>73</v>
      </c>
      <c r="B49" s="25" t="s">
        <v>76</v>
      </c>
      <c r="C49" s="25" t="s">
        <v>77</v>
      </c>
      <c r="D49" s="25" t="s">
        <v>78</v>
      </c>
      <c r="E49" s="24">
        <v>2005</v>
      </c>
      <c r="F49" s="18" t="s">
        <v>29</v>
      </c>
      <c r="G49" s="216"/>
      <c r="H49" s="17" t="s">
        <v>475</v>
      </c>
      <c r="I49" s="216">
        <v>1</v>
      </c>
      <c r="J49" s="18" t="s">
        <v>29</v>
      </c>
      <c r="K49" s="216"/>
      <c r="L49" s="18" t="s">
        <v>29</v>
      </c>
      <c r="M49" s="216"/>
      <c r="N49" s="18" t="s">
        <v>29</v>
      </c>
      <c r="O49" s="216"/>
      <c r="P49" s="18" t="s">
        <v>29</v>
      </c>
      <c r="Q49" s="207"/>
      <c r="R49" s="18"/>
      <c r="S49" s="207"/>
      <c r="T49" s="18" t="s">
        <v>29</v>
      </c>
      <c r="U49" s="207"/>
      <c r="V49" s="18"/>
      <c r="W49" s="207"/>
      <c r="X49" s="18" t="s">
        <v>29</v>
      </c>
      <c r="Y49" s="207"/>
      <c r="Z49" s="18" t="s">
        <v>29</v>
      </c>
      <c r="AA49" s="207"/>
      <c r="AB49" s="17" t="s">
        <v>476</v>
      </c>
      <c r="AC49" s="18">
        <v>1</v>
      </c>
      <c r="AD49" s="23" t="s">
        <v>477</v>
      </c>
      <c r="AE49" s="125" t="s">
        <v>478</v>
      </c>
      <c r="AF49" s="1"/>
      <c r="AG49" s="1"/>
      <c r="AH49" s="1"/>
      <c r="AI49" s="1"/>
      <c r="AJ49" s="1"/>
      <c r="AK49" s="1"/>
      <c r="AL49" s="1"/>
      <c r="AM49" s="1"/>
      <c r="AN49" s="1"/>
      <c r="AO49" s="1"/>
      <c r="AP49" s="1"/>
      <c r="AQ49" s="1"/>
      <c r="AR49" s="1"/>
      <c r="AS49" s="1"/>
      <c r="AT49" s="1"/>
      <c r="AU49" s="1"/>
      <c r="AV49" s="1"/>
      <c r="AW49" s="1"/>
      <c r="AX49" s="1"/>
    </row>
    <row r="50" spans="1:50" ht="49.5" customHeight="1">
      <c r="A50" s="25" t="s">
        <v>73</v>
      </c>
      <c r="B50" s="25" t="s">
        <v>76</v>
      </c>
      <c r="C50" s="25" t="s">
        <v>77</v>
      </c>
      <c r="D50" s="25" t="s">
        <v>78</v>
      </c>
      <c r="E50" s="24">
        <v>2005</v>
      </c>
      <c r="F50" s="18" t="s">
        <v>29</v>
      </c>
      <c r="G50" s="216"/>
      <c r="H50" s="43" t="s">
        <v>479</v>
      </c>
      <c r="I50" s="216">
        <v>1</v>
      </c>
      <c r="J50" s="18"/>
      <c r="K50" s="216"/>
      <c r="L50" s="17" t="s">
        <v>480</v>
      </c>
      <c r="M50" s="216">
        <v>1</v>
      </c>
      <c r="N50" s="18" t="s">
        <v>29</v>
      </c>
      <c r="O50" s="216"/>
      <c r="P50" s="18"/>
      <c r="Q50" s="207"/>
      <c r="R50" s="17" t="s">
        <v>481</v>
      </c>
      <c r="S50" s="207">
        <v>1</v>
      </c>
      <c r="T50" s="17" t="s">
        <v>468</v>
      </c>
      <c r="U50" s="207">
        <v>1</v>
      </c>
      <c r="V50" s="17" t="s">
        <v>482</v>
      </c>
      <c r="W50" s="207">
        <v>1</v>
      </c>
      <c r="X50" s="18"/>
      <c r="Y50" s="207"/>
      <c r="Z50" s="17" t="s">
        <v>471</v>
      </c>
      <c r="AA50" s="207">
        <v>1</v>
      </c>
      <c r="AB50" s="33" t="s">
        <v>483</v>
      </c>
      <c r="AC50" s="18">
        <v>2</v>
      </c>
      <c r="AD50" s="23" t="s">
        <v>484</v>
      </c>
      <c r="AE50" s="127" t="s">
        <v>485</v>
      </c>
      <c r="AF50" s="1"/>
      <c r="AG50" s="1"/>
      <c r="AH50" s="1"/>
      <c r="AI50" s="1"/>
      <c r="AJ50" s="1"/>
      <c r="AK50" s="1"/>
      <c r="AL50" s="1"/>
      <c r="AM50" s="1"/>
      <c r="AN50" s="1"/>
      <c r="AO50" s="1"/>
      <c r="AP50" s="1"/>
      <c r="AQ50" s="1"/>
      <c r="AR50" s="1"/>
      <c r="AS50" s="1"/>
      <c r="AT50" s="1"/>
      <c r="AU50" s="1"/>
      <c r="AV50" s="1"/>
      <c r="AW50" s="1"/>
      <c r="AX50" s="1"/>
    </row>
    <row r="51" spans="1:50" ht="49.5" customHeight="1">
      <c r="A51" s="25" t="s">
        <v>73</v>
      </c>
      <c r="B51" s="25" t="s">
        <v>76</v>
      </c>
      <c r="C51" s="25" t="s">
        <v>77</v>
      </c>
      <c r="D51" s="25" t="s">
        <v>78</v>
      </c>
      <c r="E51" s="18">
        <v>2004</v>
      </c>
      <c r="F51" s="18"/>
      <c r="G51" s="216"/>
      <c r="H51" s="17" t="s">
        <v>486</v>
      </c>
      <c r="I51" s="216">
        <v>1</v>
      </c>
      <c r="J51" s="18"/>
      <c r="K51" s="216"/>
      <c r="L51" s="17" t="s">
        <v>480</v>
      </c>
      <c r="M51" s="216">
        <v>1</v>
      </c>
      <c r="N51" s="18" t="s">
        <v>29</v>
      </c>
      <c r="O51" s="216"/>
      <c r="P51" s="18"/>
      <c r="Q51" s="207"/>
      <c r="R51" s="17" t="s">
        <v>487</v>
      </c>
      <c r="S51" s="207">
        <v>1</v>
      </c>
      <c r="T51" s="17" t="s">
        <v>468</v>
      </c>
      <c r="U51" s="207">
        <v>1</v>
      </c>
      <c r="V51" s="17" t="s">
        <v>488</v>
      </c>
      <c r="W51" s="207">
        <v>1</v>
      </c>
      <c r="X51" s="17" t="s">
        <v>489</v>
      </c>
      <c r="Y51" s="207">
        <v>1</v>
      </c>
      <c r="Z51" s="17" t="s">
        <v>490</v>
      </c>
      <c r="AA51" s="207">
        <v>1</v>
      </c>
      <c r="AB51" s="33" t="s">
        <v>491</v>
      </c>
      <c r="AC51" s="18">
        <v>2</v>
      </c>
      <c r="AD51" s="23" t="s">
        <v>492</v>
      </c>
      <c r="AE51" s="127" t="s">
        <v>493</v>
      </c>
      <c r="AF51" s="1"/>
      <c r="AG51" s="1"/>
      <c r="AH51" s="1"/>
      <c r="AI51" s="1"/>
      <c r="AJ51" s="1"/>
      <c r="AK51" s="1"/>
      <c r="AL51" s="1"/>
      <c r="AM51" s="1"/>
      <c r="AN51" s="1"/>
      <c r="AO51" s="1"/>
      <c r="AP51" s="1"/>
      <c r="AQ51" s="1"/>
      <c r="AR51" s="1"/>
      <c r="AS51" s="1"/>
      <c r="AT51" s="1"/>
      <c r="AU51" s="1"/>
      <c r="AV51" s="1"/>
      <c r="AW51" s="1"/>
      <c r="AX51" s="1"/>
    </row>
    <row r="52" spans="1:50" ht="49.5" customHeight="1">
      <c r="A52" s="25" t="s">
        <v>73</v>
      </c>
      <c r="B52" s="25" t="s">
        <v>26</v>
      </c>
      <c r="C52" s="25" t="s">
        <v>77</v>
      </c>
      <c r="D52" s="26" t="s">
        <v>79</v>
      </c>
      <c r="E52" s="24">
        <v>2002</v>
      </c>
      <c r="F52" s="17" t="s">
        <v>494</v>
      </c>
      <c r="G52" s="216">
        <v>1</v>
      </c>
      <c r="H52" s="17" t="s">
        <v>495</v>
      </c>
      <c r="I52" s="216">
        <v>2</v>
      </c>
      <c r="J52" s="18"/>
      <c r="K52" s="216"/>
      <c r="L52" s="18"/>
      <c r="M52" s="216"/>
      <c r="N52" s="17" t="s">
        <v>496</v>
      </c>
      <c r="O52" s="216">
        <v>1</v>
      </c>
      <c r="P52" s="18"/>
      <c r="Q52" s="207"/>
      <c r="R52" s="17" t="s">
        <v>497</v>
      </c>
      <c r="S52" s="207">
        <v>1</v>
      </c>
      <c r="T52" s="17" t="s">
        <v>468</v>
      </c>
      <c r="U52" s="207">
        <v>1</v>
      </c>
      <c r="V52" s="17" t="s">
        <v>498</v>
      </c>
      <c r="W52" s="207">
        <v>1</v>
      </c>
      <c r="X52" s="18"/>
      <c r="Y52" s="207"/>
      <c r="Z52" s="17" t="s">
        <v>499</v>
      </c>
      <c r="AA52" s="207">
        <v>1</v>
      </c>
      <c r="AB52" s="24"/>
      <c r="AC52" s="18"/>
      <c r="AD52" s="23" t="s">
        <v>500</v>
      </c>
      <c r="AE52" s="127" t="s">
        <v>501</v>
      </c>
      <c r="AF52" s="1"/>
      <c r="AG52" s="1"/>
      <c r="AH52" s="1"/>
      <c r="AI52" s="1"/>
      <c r="AJ52" s="1"/>
      <c r="AK52" s="1"/>
      <c r="AL52" s="1"/>
      <c r="AM52" s="1"/>
      <c r="AN52" s="1"/>
      <c r="AO52" s="1"/>
      <c r="AP52" s="1"/>
      <c r="AQ52" s="1"/>
      <c r="AR52" s="1"/>
      <c r="AS52" s="1"/>
      <c r="AT52" s="1"/>
      <c r="AU52" s="1"/>
      <c r="AV52" s="1"/>
      <c r="AW52" s="1"/>
      <c r="AX52" s="1"/>
    </row>
    <row r="53" spans="1:50" ht="49.5" customHeight="1">
      <c r="A53" s="25" t="s">
        <v>73</v>
      </c>
      <c r="B53" s="25" t="s">
        <v>26</v>
      </c>
      <c r="C53" s="25" t="s">
        <v>77</v>
      </c>
      <c r="D53" s="24" t="s">
        <v>49</v>
      </c>
      <c r="E53" s="24">
        <v>2002</v>
      </c>
      <c r="F53" s="18"/>
      <c r="G53" s="216"/>
      <c r="H53" s="17" t="s">
        <v>502</v>
      </c>
      <c r="I53" s="216">
        <v>2</v>
      </c>
      <c r="J53" s="18"/>
      <c r="K53" s="216"/>
      <c r="L53" s="17" t="s">
        <v>503</v>
      </c>
      <c r="M53" s="216">
        <v>1</v>
      </c>
      <c r="N53" s="17" t="s">
        <v>504</v>
      </c>
      <c r="O53" s="216">
        <v>1</v>
      </c>
      <c r="P53" s="17" t="s">
        <v>505</v>
      </c>
      <c r="Q53" s="207">
        <v>1</v>
      </c>
      <c r="R53" s="17" t="s">
        <v>506</v>
      </c>
      <c r="S53" s="207">
        <v>1</v>
      </c>
      <c r="T53" s="17" t="s">
        <v>468</v>
      </c>
      <c r="U53" s="207">
        <v>1</v>
      </c>
      <c r="V53" s="17" t="s">
        <v>507</v>
      </c>
      <c r="W53" s="207">
        <v>1</v>
      </c>
      <c r="X53" s="18"/>
      <c r="Y53" s="207"/>
      <c r="Z53" s="17" t="s">
        <v>508</v>
      </c>
      <c r="AA53" s="207">
        <v>1</v>
      </c>
      <c r="AB53" s="24" t="s">
        <v>29</v>
      </c>
      <c r="AC53" s="18"/>
      <c r="AD53" s="23" t="s">
        <v>509</v>
      </c>
      <c r="AE53" s="125" t="s">
        <v>510</v>
      </c>
      <c r="AF53" s="1"/>
      <c r="AG53" s="1"/>
      <c r="AH53" s="1"/>
      <c r="AI53" s="1"/>
      <c r="AJ53" s="1"/>
      <c r="AK53" s="1"/>
      <c r="AL53" s="1"/>
      <c r="AM53" s="1"/>
      <c r="AN53" s="1"/>
      <c r="AO53" s="1"/>
      <c r="AP53" s="1"/>
      <c r="AQ53" s="1"/>
      <c r="AR53" s="1"/>
      <c r="AS53" s="1"/>
      <c r="AT53" s="1"/>
      <c r="AU53" s="1"/>
      <c r="AV53" s="1"/>
      <c r="AW53" s="1"/>
      <c r="AX53" s="1"/>
    </row>
    <row r="54" spans="1:50" ht="49.5" customHeight="1">
      <c r="A54" s="25" t="s">
        <v>73</v>
      </c>
      <c r="B54" s="25" t="s">
        <v>26</v>
      </c>
      <c r="C54" s="25" t="s">
        <v>77</v>
      </c>
      <c r="D54" s="25" t="s">
        <v>78</v>
      </c>
      <c r="E54" s="24">
        <v>2001</v>
      </c>
      <c r="F54" s="18"/>
      <c r="G54" s="216"/>
      <c r="H54" s="17" t="s">
        <v>511</v>
      </c>
      <c r="I54" s="216">
        <v>2</v>
      </c>
      <c r="J54" s="18"/>
      <c r="K54" s="216"/>
      <c r="L54" s="17" t="s">
        <v>512</v>
      </c>
      <c r="M54" s="216">
        <v>1</v>
      </c>
      <c r="N54" s="17" t="s">
        <v>513</v>
      </c>
      <c r="O54" s="216">
        <v>1</v>
      </c>
      <c r="P54" s="18" t="s">
        <v>29</v>
      </c>
      <c r="Q54" s="207"/>
      <c r="R54" s="17" t="s">
        <v>514</v>
      </c>
      <c r="S54" s="207">
        <v>1</v>
      </c>
      <c r="T54" s="17" t="s">
        <v>468</v>
      </c>
      <c r="U54" s="207">
        <v>1</v>
      </c>
      <c r="V54" s="17" t="s">
        <v>515</v>
      </c>
      <c r="W54" s="207">
        <v>1</v>
      </c>
      <c r="X54" s="17" t="s">
        <v>516</v>
      </c>
      <c r="Y54" s="207">
        <v>1</v>
      </c>
      <c r="Z54" s="17" t="s">
        <v>517</v>
      </c>
      <c r="AA54" s="207">
        <v>1</v>
      </c>
      <c r="AB54" s="24" t="s">
        <v>29</v>
      </c>
      <c r="AC54" s="18"/>
      <c r="AD54" s="23" t="s">
        <v>518</v>
      </c>
      <c r="AE54" s="125" t="s">
        <v>519</v>
      </c>
      <c r="AF54" s="1"/>
      <c r="AG54" s="1"/>
      <c r="AH54" s="1"/>
      <c r="AI54" s="1"/>
      <c r="AJ54" s="1"/>
      <c r="AK54" s="1"/>
      <c r="AL54" s="1"/>
      <c r="AM54" s="1"/>
      <c r="AN54" s="1"/>
      <c r="AO54" s="1"/>
      <c r="AP54" s="1"/>
      <c r="AQ54" s="1"/>
      <c r="AR54" s="1"/>
      <c r="AS54" s="1"/>
      <c r="AT54" s="1"/>
      <c r="AU54" s="1"/>
      <c r="AV54" s="1"/>
      <c r="AW54" s="1"/>
      <c r="AX54" s="1"/>
    </row>
    <row r="55" spans="1:50" ht="49.5" customHeight="1">
      <c r="A55" s="25" t="s">
        <v>73</v>
      </c>
      <c r="B55" s="25" t="s">
        <v>26</v>
      </c>
      <c r="C55" s="25" t="s">
        <v>77</v>
      </c>
      <c r="D55" s="25" t="s">
        <v>78</v>
      </c>
      <c r="E55" s="24">
        <v>1992</v>
      </c>
      <c r="F55" s="17" t="s">
        <v>520</v>
      </c>
      <c r="G55" s="216">
        <v>1</v>
      </c>
      <c r="H55" s="18"/>
      <c r="I55" s="216"/>
      <c r="J55" s="18"/>
      <c r="K55" s="216"/>
      <c r="L55" s="18"/>
      <c r="M55" s="216"/>
      <c r="N55" s="17" t="s">
        <v>521</v>
      </c>
      <c r="O55" s="216">
        <v>1</v>
      </c>
      <c r="P55" s="18"/>
      <c r="Q55" s="207"/>
      <c r="R55" s="17" t="s">
        <v>522</v>
      </c>
      <c r="S55" s="207">
        <v>2</v>
      </c>
      <c r="T55" s="18"/>
      <c r="U55" s="207"/>
      <c r="V55" s="17" t="s">
        <v>523</v>
      </c>
      <c r="W55" s="207">
        <v>1</v>
      </c>
      <c r="X55" s="17" t="s">
        <v>524</v>
      </c>
      <c r="Y55" s="207">
        <v>1</v>
      </c>
      <c r="Z55" s="17" t="s">
        <v>525</v>
      </c>
      <c r="AA55" s="207">
        <v>1</v>
      </c>
      <c r="AB55" s="24"/>
      <c r="AC55" s="18"/>
      <c r="AD55" s="23" t="s">
        <v>526</v>
      </c>
      <c r="AE55" s="125" t="s">
        <v>527</v>
      </c>
      <c r="AF55" s="1"/>
      <c r="AG55" s="1"/>
      <c r="AH55" s="1"/>
      <c r="AI55" s="1"/>
      <c r="AJ55" s="1"/>
      <c r="AK55" s="1"/>
      <c r="AL55" s="1"/>
      <c r="AM55" s="1"/>
      <c r="AN55" s="1"/>
      <c r="AO55" s="1"/>
      <c r="AP55" s="1"/>
      <c r="AQ55" s="1"/>
      <c r="AR55" s="1"/>
      <c r="AS55" s="1"/>
      <c r="AT55" s="1"/>
      <c r="AU55" s="1"/>
      <c r="AV55" s="1"/>
      <c r="AW55" s="1"/>
      <c r="AX55" s="1"/>
    </row>
    <row r="56" spans="1:50" ht="49.5" customHeight="1">
      <c r="A56" s="15" t="s">
        <v>81</v>
      </c>
      <c r="B56" s="15" t="s">
        <v>21</v>
      </c>
      <c r="C56" s="37" t="s">
        <v>82</v>
      </c>
      <c r="D56" s="37" t="s">
        <v>23</v>
      </c>
      <c r="E56" s="16">
        <v>2012</v>
      </c>
      <c r="F56" s="17" t="s">
        <v>528</v>
      </c>
      <c r="G56" s="216">
        <v>1</v>
      </c>
      <c r="H56" s="16" t="s">
        <v>529</v>
      </c>
      <c r="I56" s="216"/>
      <c r="J56" s="16" t="s">
        <v>29</v>
      </c>
      <c r="K56" s="216"/>
      <c r="L56" s="17" t="s">
        <v>530</v>
      </c>
      <c r="M56" s="216">
        <v>1</v>
      </c>
      <c r="N56" s="16" t="s">
        <v>531</v>
      </c>
      <c r="O56" s="216"/>
      <c r="P56" s="44"/>
      <c r="Q56" s="207"/>
      <c r="R56" s="17" t="s">
        <v>532</v>
      </c>
      <c r="S56" s="207">
        <v>1</v>
      </c>
      <c r="T56" s="16" t="s">
        <v>29</v>
      </c>
      <c r="U56" s="207"/>
      <c r="V56" s="17" t="s">
        <v>533</v>
      </c>
      <c r="W56" s="207">
        <v>1</v>
      </c>
      <c r="X56" s="16" t="s">
        <v>534</v>
      </c>
      <c r="Y56" s="207"/>
      <c r="Z56" s="16" t="s">
        <v>535</v>
      </c>
      <c r="AA56" s="207"/>
      <c r="AB56" s="16"/>
      <c r="AC56" s="18"/>
      <c r="AD56" s="23" t="s">
        <v>536</v>
      </c>
      <c r="AE56" s="125" t="s">
        <v>537</v>
      </c>
      <c r="AF56" s="1"/>
      <c r="AG56" s="1"/>
      <c r="AH56" s="1"/>
      <c r="AI56" s="1"/>
      <c r="AJ56" s="1"/>
      <c r="AK56" s="1"/>
      <c r="AL56" s="1"/>
      <c r="AM56" s="1"/>
      <c r="AN56" s="1"/>
      <c r="AO56" s="1"/>
      <c r="AP56" s="1"/>
      <c r="AQ56" s="1"/>
      <c r="AR56" s="1"/>
      <c r="AS56" s="1"/>
      <c r="AT56" s="1"/>
      <c r="AU56" s="1"/>
      <c r="AV56" s="1"/>
      <c r="AW56" s="1"/>
      <c r="AX56" s="1"/>
    </row>
    <row r="57" spans="1:50" ht="49.5" customHeight="1">
      <c r="A57" s="21" t="s">
        <v>81</v>
      </c>
      <c r="B57" s="21" t="s">
        <v>34</v>
      </c>
      <c r="C57" s="31" t="s">
        <v>83</v>
      </c>
      <c r="D57" s="31" t="s">
        <v>23</v>
      </c>
      <c r="E57" s="22">
        <v>2006</v>
      </c>
      <c r="F57" s="22"/>
      <c r="G57" s="216"/>
      <c r="H57" s="22"/>
      <c r="I57" s="216"/>
      <c r="J57" s="22"/>
      <c r="K57" s="216"/>
      <c r="L57" s="22"/>
      <c r="M57" s="216"/>
      <c r="N57" s="22" t="s">
        <v>538</v>
      </c>
      <c r="O57" s="216"/>
      <c r="P57" s="42" t="s">
        <v>539</v>
      </c>
      <c r="Q57" s="207"/>
      <c r="R57" s="22"/>
      <c r="S57" s="207"/>
      <c r="T57" s="22"/>
      <c r="U57" s="207"/>
      <c r="V57" s="17" t="s">
        <v>540</v>
      </c>
      <c r="W57" s="207">
        <v>1</v>
      </c>
      <c r="X57" s="22"/>
      <c r="Y57" s="207"/>
      <c r="Z57" s="22"/>
      <c r="AA57" s="207"/>
      <c r="AB57" s="22"/>
      <c r="AC57" s="18"/>
      <c r="AD57" s="23" t="s">
        <v>541</v>
      </c>
      <c r="AE57" s="125"/>
      <c r="AF57" s="1"/>
      <c r="AG57" s="1"/>
      <c r="AH57" s="1"/>
      <c r="AI57" s="1"/>
      <c r="AJ57" s="1"/>
      <c r="AK57" s="1"/>
      <c r="AL57" s="1"/>
      <c r="AM57" s="1"/>
      <c r="AN57" s="1"/>
      <c r="AO57" s="1"/>
      <c r="AP57" s="1"/>
      <c r="AQ57" s="1"/>
      <c r="AR57" s="1"/>
      <c r="AS57" s="1"/>
      <c r="AT57" s="1"/>
      <c r="AU57" s="1"/>
      <c r="AV57" s="1"/>
      <c r="AW57" s="1"/>
      <c r="AX57" s="1"/>
    </row>
    <row r="58" spans="1:50" ht="49.5" customHeight="1">
      <c r="A58" s="26" t="s">
        <v>81</v>
      </c>
      <c r="B58" s="25" t="s">
        <v>26</v>
      </c>
      <c r="C58" s="26" t="s">
        <v>84</v>
      </c>
      <c r="D58" s="26" t="s">
        <v>85</v>
      </c>
      <c r="E58" s="18">
        <v>2013</v>
      </c>
      <c r="F58" s="18" t="s">
        <v>29</v>
      </c>
      <c r="G58" s="216"/>
      <c r="H58" s="17" t="s">
        <v>542</v>
      </c>
      <c r="I58" s="216">
        <v>1</v>
      </c>
      <c r="J58" s="45" t="s">
        <v>29</v>
      </c>
      <c r="K58" s="216"/>
      <c r="L58" s="18"/>
      <c r="M58" s="220"/>
      <c r="N58" s="17" t="s">
        <v>543</v>
      </c>
      <c r="O58" s="216">
        <v>1</v>
      </c>
      <c r="P58" s="17" t="s">
        <v>544</v>
      </c>
      <c r="Q58" s="207">
        <v>1</v>
      </c>
      <c r="R58" s="18" t="s">
        <v>29</v>
      </c>
      <c r="S58" s="207"/>
      <c r="T58" s="18" t="s">
        <v>29</v>
      </c>
      <c r="U58" s="207"/>
      <c r="V58" s="17" t="s">
        <v>545</v>
      </c>
      <c r="W58" s="207">
        <v>1</v>
      </c>
      <c r="X58" s="18" t="s">
        <v>29</v>
      </c>
      <c r="Y58" s="207"/>
      <c r="Z58" s="17" t="s">
        <v>546</v>
      </c>
      <c r="AA58" s="207">
        <v>1</v>
      </c>
      <c r="AB58" s="46"/>
      <c r="AC58" s="18"/>
      <c r="AD58" s="23" t="s">
        <v>547</v>
      </c>
      <c r="AE58" s="125" t="s">
        <v>548</v>
      </c>
      <c r="AF58" s="1"/>
      <c r="AG58" s="1"/>
      <c r="AH58" s="1"/>
      <c r="AI58" s="1"/>
      <c r="AJ58" s="1"/>
      <c r="AK58" s="1"/>
      <c r="AL58" s="1"/>
      <c r="AM58" s="1"/>
      <c r="AN58" s="1"/>
      <c r="AO58" s="1"/>
      <c r="AP58" s="1"/>
      <c r="AQ58" s="1"/>
      <c r="AR58" s="1"/>
      <c r="AS58" s="1"/>
      <c r="AT58" s="1"/>
      <c r="AU58" s="1"/>
      <c r="AV58" s="1"/>
      <c r="AW58" s="1"/>
      <c r="AX58" s="1"/>
    </row>
    <row r="59" spans="1:50" ht="49.5" customHeight="1">
      <c r="A59" s="26" t="s">
        <v>81</v>
      </c>
      <c r="B59" s="25" t="s">
        <v>26</v>
      </c>
      <c r="C59" s="26" t="s">
        <v>86</v>
      </c>
      <c r="D59" s="24" t="s">
        <v>49</v>
      </c>
      <c r="E59" s="18">
        <v>2011</v>
      </c>
      <c r="F59" s="18" t="s">
        <v>29</v>
      </c>
      <c r="G59" s="216"/>
      <c r="H59" s="18"/>
      <c r="I59" s="216"/>
      <c r="J59" s="45" t="s">
        <v>29</v>
      </c>
      <c r="K59" s="216"/>
      <c r="L59" s="18" t="s">
        <v>29</v>
      </c>
      <c r="M59" s="216"/>
      <c r="N59" s="18"/>
      <c r="O59" s="216"/>
      <c r="P59" s="18"/>
      <c r="Q59" s="207"/>
      <c r="R59" s="17" t="s">
        <v>549</v>
      </c>
      <c r="S59" s="207">
        <v>1</v>
      </c>
      <c r="T59" s="18" t="s">
        <v>29</v>
      </c>
      <c r="U59" s="207"/>
      <c r="V59" s="17" t="s">
        <v>550</v>
      </c>
      <c r="W59" s="207">
        <v>1</v>
      </c>
      <c r="X59" s="18" t="s">
        <v>29</v>
      </c>
      <c r="Y59" s="207"/>
      <c r="Z59" s="18"/>
      <c r="AA59" s="207"/>
      <c r="AB59" s="45"/>
      <c r="AC59" s="18"/>
      <c r="AD59" s="23" t="s">
        <v>551</v>
      </c>
      <c r="AE59" s="125"/>
      <c r="AF59" s="1"/>
      <c r="AG59" s="1"/>
      <c r="AH59" s="1"/>
      <c r="AI59" s="1"/>
      <c r="AJ59" s="1"/>
      <c r="AK59" s="1"/>
      <c r="AL59" s="1"/>
      <c r="AM59" s="1"/>
      <c r="AN59" s="1"/>
      <c r="AO59" s="1"/>
      <c r="AP59" s="1"/>
      <c r="AQ59" s="1"/>
      <c r="AR59" s="1"/>
      <c r="AS59" s="1"/>
      <c r="AT59" s="1"/>
      <c r="AU59" s="1"/>
      <c r="AV59" s="1"/>
      <c r="AW59" s="1"/>
      <c r="AX59" s="1"/>
    </row>
    <row r="60" spans="1:50" ht="49.5" customHeight="1">
      <c r="A60" s="26" t="s">
        <v>81</v>
      </c>
      <c r="B60" s="25" t="s">
        <v>26</v>
      </c>
      <c r="C60" s="26" t="s">
        <v>86</v>
      </c>
      <c r="D60" s="24" t="s">
        <v>49</v>
      </c>
      <c r="E60" s="18">
        <v>2010</v>
      </c>
      <c r="F60" s="18" t="s">
        <v>29</v>
      </c>
      <c r="G60" s="216"/>
      <c r="H60" s="17" t="s">
        <v>552</v>
      </c>
      <c r="I60" s="216">
        <v>1</v>
      </c>
      <c r="J60" s="45" t="s">
        <v>29</v>
      </c>
      <c r="K60" s="216"/>
      <c r="L60" s="18"/>
      <c r="M60" s="216"/>
      <c r="N60" s="18" t="s">
        <v>29</v>
      </c>
      <c r="O60" s="216"/>
      <c r="P60" s="18" t="s">
        <v>29</v>
      </c>
      <c r="Q60" s="207"/>
      <c r="R60" s="18" t="s">
        <v>143</v>
      </c>
      <c r="S60" s="207"/>
      <c r="T60" s="18" t="s">
        <v>29</v>
      </c>
      <c r="U60" s="207"/>
      <c r="V60" s="17" t="s">
        <v>545</v>
      </c>
      <c r="W60" s="207">
        <v>1</v>
      </c>
      <c r="X60" s="18" t="s">
        <v>29</v>
      </c>
      <c r="Y60" s="207"/>
      <c r="Z60" s="18" t="s">
        <v>553</v>
      </c>
      <c r="AA60" s="207"/>
      <c r="AB60" s="46"/>
      <c r="AC60" s="18"/>
      <c r="AD60" s="23" t="s">
        <v>554</v>
      </c>
      <c r="AE60" s="125" t="s">
        <v>555</v>
      </c>
      <c r="AF60" s="1"/>
      <c r="AG60" s="1"/>
      <c r="AH60" s="1"/>
      <c r="AI60" s="1"/>
      <c r="AJ60" s="1"/>
      <c r="AK60" s="1"/>
      <c r="AL60" s="1"/>
      <c r="AM60" s="1"/>
      <c r="AN60" s="1"/>
      <c r="AO60" s="1"/>
      <c r="AP60" s="1"/>
      <c r="AQ60" s="1"/>
      <c r="AR60" s="1"/>
      <c r="AS60" s="1"/>
      <c r="AT60" s="1"/>
      <c r="AU60" s="1"/>
      <c r="AV60" s="1"/>
      <c r="AW60" s="1"/>
      <c r="AX60" s="1"/>
    </row>
    <row r="61" spans="1:50" ht="49.5" customHeight="1">
      <c r="A61" s="26" t="s">
        <v>81</v>
      </c>
      <c r="B61" s="25" t="s">
        <v>26</v>
      </c>
      <c r="C61" s="26" t="s">
        <v>86</v>
      </c>
      <c r="D61" s="24" t="s">
        <v>49</v>
      </c>
      <c r="E61" s="18">
        <v>2009</v>
      </c>
      <c r="F61" s="18" t="s">
        <v>29</v>
      </c>
      <c r="G61" s="216"/>
      <c r="H61" s="17" t="s">
        <v>556</v>
      </c>
      <c r="I61" s="216">
        <v>1</v>
      </c>
      <c r="J61" s="45" t="s">
        <v>29</v>
      </c>
      <c r="K61" s="216"/>
      <c r="L61" s="18" t="s">
        <v>29</v>
      </c>
      <c r="M61" s="216"/>
      <c r="N61" s="17" t="s">
        <v>557</v>
      </c>
      <c r="O61" s="216">
        <v>1</v>
      </c>
      <c r="P61" s="17" t="s">
        <v>558</v>
      </c>
      <c r="Q61" s="207">
        <v>1</v>
      </c>
      <c r="R61" s="17" t="s">
        <v>559</v>
      </c>
      <c r="S61" s="207">
        <v>1</v>
      </c>
      <c r="T61" s="18" t="s">
        <v>29</v>
      </c>
      <c r="U61" s="207"/>
      <c r="V61" s="17" t="s">
        <v>560</v>
      </c>
      <c r="W61" s="207">
        <v>1</v>
      </c>
      <c r="X61" s="17" t="s">
        <v>561</v>
      </c>
      <c r="Y61" s="207">
        <v>1</v>
      </c>
      <c r="Z61" s="17" t="s">
        <v>562</v>
      </c>
      <c r="AA61" s="207">
        <v>1</v>
      </c>
      <c r="AB61" s="24"/>
      <c r="AC61" s="18"/>
      <c r="AD61" s="23" t="s">
        <v>563</v>
      </c>
      <c r="AE61" s="125"/>
      <c r="AF61" s="1"/>
      <c r="AG61" s="1"/>
      <c r="AH61" s="1"/>
      <c r="AI61" s="1"/>
      <c r="AJ61" s="1"/>
      <c r="AK61" s="1"/>
      <c r="AL61" s="1"/>
      <c r="AM61" s="1"/>
      <c r="AN61" s="1"/>
      <c r="AO61" s="1"/>
      <c r="AP61" s="1"/>
      <c r="AQ61" s="1"/>
      <c r="AR61" s="1"/>
      <c r="AS61" s="1"/>
      <c r="AT61" s="1"/>
      <c r="AU61" s="1"/>
      <c r="AV61" s="1"/>
      <c r="AW61" s="1"/>
      <c r="AX61" s="1"/>
    </row>
    <row r="62" spans="1:50" ht="49.5" customHeight="1">
      <c r="A62" s="25" t="s">
        <v>81</v>
      </c>
      <c r="B62" s="25" t="s">
        <v>26</v>
      </c>
      <c r="C62" s="26" t="s">
        <v>87</v>
      </c>
      <c r="D62" s="24" t="s">
        <v>49</v>
      </c>
      <c r="E62" s="18">
        <v>2006</v>
      </c>
      <c r="F62" s="18" t="s">
        <v>29</v>
      </c>
      <c r="G62" s="216"/>
      <c r="H62" s="17" t="s">
        <v>564</v>
      </c>
      <c r="I62" s="216">
        <v>1</v>
      </c>
      <c r="J62" s="18" t="s">
        <v>29</v>
      </c>
      <c r="K62" s="216"/>
      <c r="L62" s="18" t="s">
        <v>29</v>
      </c>
      <c r="M62" s="216"/>
      <c r="N62" s="17" t="s">
        <v>565</v>
      </c>
      <c r="O62" s="216">
        <v>1</v>
      </c>
      <c r="P62" s="17" t="s">
        <v>566</v>
      </c>
      <c r="Q62" s="207">
        <v>1</v>
      </c>
      <c r="R62" s="17" t="s">
        <v>567</v>
      </c>
      <c r="S62" s="207">
        <v>1</v>
      </c>
      <c r="T62" s="18" t="s">
        <v>29</v>
      </c>
      <c r="U62" s="207"/>
      <c r="V62" s="18" t="s">
        <v>29</v>
      </c>
      <c r="W62" s="207"/>
      <c r="X62" s="18" t="s">
        <v>29</v>
      </c>
      <c r="Y62" s="207"/>
      <c r="Z62" s="18" t="s">
        <v>568</v>
      </c>
      <c r="AA62" s="207"/>
      <c r="AB62" s="24"/>
      <c r="AC62" s="18"/>
      <c r="AD62" s="28" t="s">
        <v>569</v>
      </c>
      <c r="AE62" s="125" t="s">
        <v>570</v>
      </c>
      <c r="AF62" s="1"/>
      <c r="AG62" s="1"/>
      <c r="AH62" s="1"/>
      <c r="AI62" s="1"/>
      <c r="AJ62" s="1"/>
      <c r="AK62" s="1"/>
      <c r="AL62" s="1"/>
      <c r="AM62" s="1"/>
      <c r="AN62" s="1"/>
      <c r="AO62" s="1"/>
      <c r="AP62" s="1"/>
      <c r="AQ62" s="1"/>
      <c r="AR62" s="1"/>
      <c r="AS62" s="1"/>
      <c r="AT62" s="1"/>
      <c r="AU62" s="1"/>
      <c r="AV62" s="1"/>
      <c r="AW62" s="1"/>
      <c r="AX62" s="1"/>
    </row>
    <row r="63" spans="1:50" ht="49.5" customHeight="1">
      <c r="A63" s="25" t="s">
        <v>81</v>
      </c>
      <c r="B63" s="25" t="s">
        <v>26</v>
      </c>
      <c r="C63" s="26" t="s">
        <v>86</v>
      </c>
      <c r="D63" s="26" t="s">
        <v>85</v>
      </c>
      <c r="E63" s="18">
        <v>2005</v>
      </c>
      <c r="F63" s="18" t="s">
        <v>29</v>
      </c>
      <c r="G63" s="216"/>
      <c r="H63" s="18"/>
      <c r="I63" s="216"/>
      <c r="J63" s="18" t="s">
        <v>29</v>
      </c>
      <c r="K63" s="216"/>
      <c r="L63" s="18" t="s">
        <v>29</v>
      </c>
      <c r="M63" s="216"/>
      <c r="N63" s="17" t="s">
        <v>571</v>
      </c>
      <c r="O63" s="216">
        <v>1</v>
      </c>
      <c r="P63" s="18"/>
      <c r="Q63" s="207"/>
      <c r="R63" s="18" t="s">
        <v>29</v>
      </c>
      <c r="S63" s="207"/>
      <c r="T63" s="18" t="s">
        <v>29</v>
      </c>
      <c r="U63" s="207"/>
      <c r="V63" s="18" t="s">
        <v>29</v>
      </c>
      <c r="W63" s="207"/>
      <c r="X63" s="18" t="s">
        <v>29</v>
      </c>
      <c r="Y63" s="207"/>
      <c r="Z63" s="18" t="s">
        <v>29</v>
      </c>
      <c r="AA63" s="207"/>
      <c r="AB63" s="18"/>
      <c r="AC63" s="18"/>
      <c r="AD63" s="23" t="s">
        <v>572</v>
      </c>
      <c r="AE63" s="125"/>
      <c r="AF63" s="1"/>
      <c r="AG63" s="1"/>
      <c r="AH63" s="1"/>
      <c r="AI63" s="1"/>
      <c r="AJ63" s="1"/>
      <c r="AK63" s="1"/>
      <c r="AL63" s="1"/>
      <c r="AM63" s="1"/>
      <c r="AN63" s="1"/>
      <c r="AO63" s="1"/>
      <c r="AP63" s="1"/>
      <c r="AQ63" s="1"/>
      <c r="AR63" s="1"/>
      <c r="AS63" s="1"/>
      <c r="AT63" s="1"/>
      <c r="AU63" s="1"/>
      <c r="AV63" s="1"/>
      <c r="AW63" s="1"/>
      <c r="AX63" s="1"/>
    </row>
    <row r="64" spans="1:50" ht="49.5" customHeight="1">
      <c r="A64" s="25" t="s">
        <v>81</v>
      </c>
      <c r="B64" s="25" t="s">
        <v>26</v>
      </c>
      <c r="C64" s="26" t="s">
        <v>86</v>
      </c>
      <c r="D64" s="26" t="s">
        <v>85</v>
      </c>
      <c r="E64" s="18">
        <v>2005</v>
      </c>
      <c r="F64" s="18" t="s">
        <v>29</v>
      </c>
      <c r="G64" s="216"/>
      <c r="H64" s="18"/>
      <c r="I64" s="216"/>
      <c r="J64" s="18" t="s">
        <v>29</v>
      </c>
      <c r="K64" s="216"/>
      <c r="L64" s="18" t="s">
        <v>29</v>
      </c>
      <c r="M64" s="216"/>
      <c r="N64" s="17" t="s">
        <v>573</v>
      </c>
      <c r="O64" s="216">
        <v>1</v>
      </c>
      <c r="P64" s="18"/>
      <c r="Q64" s="207"/>
      <c r="R64" s="18" t="s">
        <v>29</v>
      </c>
      <c r="S64" s="207"/>
      <c r="T64" s="18" t="s">
        <v>29</v>
      </c>
      <c r="U64" s="207"/>
      <c r="V64" s="18" t="s">
        <v>29</v>
      </c>
      <c r="W64" s="207"/>
      <c r="X64" s="18" t="s">
        <v>29</v>
      </c>
      <c r="Y64" s="207"/>
      <c r="Z64" s="18" t="s">
        <v>29</v>
      </c>
      <c r="AA64" s="207"/>
      <c r="AB64" s="18"/>
      <c r="AC64" s="18"/>
      <c r="AD64" s="23" t="s">
        <v>574</v>
      </c>
      <c r="AE64" s="125"/>
      <c r="AF64" s="1"/>
      <c r="AG64" s="1"/>
      <c r="AH64" s="1"/>
      <c r="AI64" s="1"/>
      <c r="AJ64" s="1"/>
      <c r="AK64" s="1"/>
      <c r="AL64" s="1"/>
      <c r="AM64" s="1"/>
      <c r="AN64" s="1"/>
      <c r="AO64" s="1"/>
      <c r="AP64" s="1"/>
      <c r="AQ64" s="1"/>
      <c r="AR64" s="1"/>
      <c r="AS64" s="1"/>
      <c r="AT64" s="1"/>
      <c r="AU64" s="1"/>
      <c r="AV64" s="1"/>
      <c r="AW64" s="1"/>
      <c r="AX64" s="1"/>
    </row>
    <row r="65" spans="1:50" ht="49.5" customHeight="1">
      <c r="A65" s="25" t="s">
        <v>81</v>
      </c>
      <c r="B65" s="25" t="s">
        <v>26</v>
      </c>
      <c r="C65" s="26" t="s">
        <v>86</v>
      </c>
      <c r="D65" s="26" t="s">
        <v>85</v>
      </c>
      <c r="E65" s="18">
        <v>2005</v>
      </c>
      <c r="F65" s="18" t="s">
        <v>29</v>
      </c>
      <c r="G65" s="216"/>
      <c r="H65" s="18"/>
      <c r="I65" s="216"/>
      <c r="J65" s="18" t="s">
        <v>29</v>
      </c>
      <c r="K65" s="216"/>
      <c r="L65" s="18" t="s">
        <v>29</v>
      </c>
      <c r="M65" s="216"/>
      <c r="N65" s="17" t="s">
        <v>575</v>
      </c>
      <c r="O65" s="216">
        <v>1</v>
      </c>
      <c r="P65" s="18"/>
      <c r="Q65" s="207"/>
      <c r="R65" s="18" t="s">
        <v>29</v>
      </c>
      <c r="S65" s="207"/>
      <c r="T65" s="18" t="s">
        <v>29</v>
      </c>
      <c r="U65" s="207"/>
      <c r="V65" s="18" t="s">
        <v>29</v>
      </c>
      <c r="W65" s="207"/>
      <c r="X65" s="18" t="s">
        <v>29</v>
      </c>
      <c r="Y65" s="207"/>
      <c r="Z65" s="18" t="s">
        <v>29</v>
      </c>
      <c r="AA65" s="207"/>
      <c r="AB65" s="18"/>
      <c r="AC65" s="18"/>
      <c r="AD65" s="23" t="s">
        <v>576</v>
      </c>
      <c r="AE65" s="125"/>
      <c r="AF65" s="1"/>
      <c r="AG65" s="1"/>
      <c r="AH65" s="1"/>
      <c r="AI65" s="1"/>
      <c r="AJ65" s="1"/>
      <c r="AK65" s="1"/>
      <c r="AL65" s="1"/>
      <c r="AM65" s="1"/>
      <c r="AN65" s="1"/>
      <c r="AO65" s="1"/>
      <c r="AP65" s="1"/>
      <c r="AQ65" s="1"/>
      <c r="AR65" s="1"/>
      <c r="AS65" s="1"/>
      <c r="AT65" s="1"/>
      <c r="AU65" s="1"/>
      <c r="AV65" s="1"/>
      <c r="AW65" s="1"/>
      <c r="AX65" s="1"/>
    </row>
    <row r="66" spans="1:50" ht="49.5" customHeight="1">
      <c r="A66" s="25" t="s">
        <v>81</v>
      </c>
      <c r="B66" s="25" t="s">
        <v>26</v>
      </c>
      <c r="C66" s="26" t="s">
        <v>86</v>
      </c>
      <c r="D66" s="26" t="s">
        <v>85</v>
      </c>
      <c r="E66" s="18">
        <v>2005</v>
      </c>
      <c r="F66" s="18" t="s">
        <v>29</v>
      </c>
      <c r="G66" s="216"/>
      <c r="H66" s="18"/>
      <c r="I66" s="216"/>
      <c r="J66" s="18" t="s">
        <v>29</v>
      </c>
      <c r="K66" s="216"/>
      <c r="L66" s="18" t="s">
        <v>29</v>
      </c>
      <c r="M66" s="216"/>
      <c r="N66" s="17" t="s">
        <v>573</v>
      </c>
      <c r="O66" s="216">
        <v>1</v>
      </c>
      <c r="P66" s="18"/>
      <c r="Q66" s="207"/>
      <c r="R66" s="18" t="s">
        <v>29</v>
      </c>
      <c r="S66" s="207"/>
      <c r="T66" s="18" t="s">
        <v>29</v>
      </c>
      <c r="U66" s="207"/>
      <c r="V66" s="18" t="s">
        <v>29</v>
      </c>
      <c r="W66" s="207"/>
      <c r="X66" s="18" t="s">
        <v>29</v>
      </c>
      <c r="Y66" s="207"/>
      <c r="Z66" s="18" t="s">
        <v>29</v>
      </c>
      <c r="AA66" s="207"/>
      <c r="AB66" s="18"/>
      <c r="AC66" s="18"/>
      <c r="AD66" s="23" t="s">
        <v>577</v>
      </c>
      <c r="AE66" s="127"/>
      <c r="AF66" s="1"/>
      <c r="AG66" s="1"/>
      <c r="AH66" s="1"/>
      <c r="AI66" s="1"/>
      <c r="AJ66" s="1"/>
      <c r="AK66" s="1"/>
      <c r="AL66" s="1"/>
      <c r="AM66" s="1"/>
      <c r="AN66" s="1"/>
      <c r="AO66" s="1"/>
      <c r="AP66" s="1"/>
      <c r="AQ66" s="1"/>
      <c r="AR66" s="1"/>
      <c r="AS66" s="1"/>
      <c r="AT66" s="1"/>
      <c r="AU66" s="1"/>
      <c r="AV66" s="1"/>
      <c r="AW66" s="1"/>
      <c r="AX66" s="1"/>
    </row>
    <row r="67" spans="1:50" ht="49.5" customHeight="1">
      <c r="A67" s="25" t="s">
        <v>81</v>
      </c>
      <c r="B67" s="25" t="s">
        <v>26</v>
      </c>
      <c r="C67" s="26" t="s">
        <v>86</v>
      </c>
      <c r="D67" s="26" t="s">
        <v>85</v>
      </c>
      <c r="E67" s="18">
        <v>2005</v>
      </c>
      <c r="F67" s="18" t="s">
        <v>29</v>
      </c>
      <c r="G67" s="216"/>
      <c r="H67" s="18"/>
      <c r="I67" s="216"/>
      <c r="J67" s="18" t="s">
        <v>29</v>
      </c>
      <c r="K67" s="216"/>
      <c r="L67" s="18" t="s">
        <v>29</v>
      </c>
      <c r="M67" s="216"/>
      <c r="N67" s="17" t="s">
        <v>578</v>
      </c>
      <c r="O67" s="216">
        <v>1</v>
      </c>
      <c r="P67" s="18"/>
      <c r="Q67" s="207"/>
      <c r="R67" s="18" t="s">
        <v>29</v>
      </c>
      <c r="S67" s="207"/>
      <c r="T67" s="18" t="s">
        <v>29</v>
      </c>
      <c r="U67" s="207"/>
      <c r="V67" s="18" t="s">
        <v>29</v>
      </c>
      <c r="W67" s="207"/>
      <c r="X67" s="18" t="s">
        <v>29</v>
      </c>
      <c r="Y67" s="207"/>
      <c r="Z67" s="18" t="s">
        <v>29</v>
      </c>
      <c r="AA67" s="207"/>
      <c r="AB67" s="18"/>
      <c r="AC67" s="18"/>
      <c r="AD67" s="23" t="s">
        <v>579</v>
      </c>
      <c r="AE67" s="127"/>
      <c r="AF67" s="1"/>
      <c r="AG67" s="1"/>
      <c r="AH67" s="1"/>
      <c r="AI67" s="1"/>
      <c r="AJ67" s="1"/>
      <c r="AK67" s="1"/>
      <c r="AL67" s="1"/>
      <c r="AM67" s="1"/>
      <c r="AN67" s="1"/>
      <c r="AO67" s="1"/>
      <c r="AP67" s="1"/>
      <c r="AQ67" s="1"/>
      <c r="AR67" s="1"/>
      <c r="AS67" s="1"/>
      <c r="AT67" s="1"/>
      <c r="AU67" s="1"/>
      <c r="AV67" s="1"/>
      <c r="AW67" s="1"/>
      <c r="AX67" s="1"/>
    </row>
    <row r="68" spans="1:50" ht="49.5" customHeight="1">
      <c r="A68" s="25" t="s">
        <v>81</v>
      </c>
      <c r="B68" s="25" t="s">
        <v>26</v>
      </c>
      <c r="C68" s="26" t="s">
        <v>86</v>
      </c>
      <c r="D68" s="26" t="s">
        <v>30</v>
      </c>
      <c r="E68" s="18">
        <v>2005</v>
      </c>
      <c r="F68" s="18" t="s">
        <v>29</v>
      </c>
      <c r="G68" s="216"/>
      <c r="H68" s="18"/>
      <c r="I68" s="216"/>
      <c r="J68" s="18" t="s">
        <v>29</v>
      </c>
      <c r="K68" s="216"/>
      <c r="L68" s="18" t="s">
        <v>29</v>
      </c>
      <c r="M68" s="216"/>
      <c r="N68" s="17" t="s">
        <v>578</v>
      </c>
      <c r="O68" s="216">
        <v>1</v>
      </c>
      <c r="P68" s="18"/>
      <c r="Q68" s="207"/>
      <c r="R68" s="18" t="s">
        <v>29</v>
      </c>
      <c r="S68" s="207"/>
      <c r="T68" s="18" t="s">
        <v>29</v>
      </c>
      <c r="U68" s="207"/>
      <c r="V68" s="18" t="s">
        <v>29</v>
      </c>
      <c r="W68" s="207"/>
      <c r="X68" s="18" t="s">
        <v>29</v>
      </c>
      <c r="Y68" s="207"/>
      <c r="Z68" s="18" t="s">
        <v>29</v>
      </c>
      <c r="AA68" s="207"/>
      <c r="AB68" s="18"/>
      <c r="AC68" s="18"/>
      <c r="AD68" s="23" t="s">
        <v>580</v>
      </c>
      <c r="AE68" s="126"/>
      <c r="AF68" s="1"/>
      <c r="AG68" s="1"/>
      <c r="AH68" s="1"/>
      <c r="AI68" s="1"/>
      <c r="AJ68" s="1"/>
      <c r="AK68" s="1"/>
      <c r="AL68" s="1"/>
      <c r="AM68" s="1"/>
      <c r="AN68" s="1"/>
      <c r="AO68" s="1"/>
      <c r="AP68" s="1"/>
      <c r="AQ68" s="1"/>
      <c r="AR68" s="1"/>
      <c r="AS68" s="1"/>
      <c r="AT68" s="1"/>
      <c r="AU68" s="1"/>
      <c r="AV68" s="1"/>
      <c r="AW68" s="1"/>
      <c r="AX68" s="1"/>
    </row>
    <row r="69" spans="1:50" ht="49.5" customHeight="1">
      <c r="A69" s="25" t="s">
        <v>81</v>
      </c>
      <c r="B69" s="25" t="s">
        <v>26</v>
      </c>
      <c r="C69" s="26" t="s">
        <v>86</v>
      </c>
      <c r="D69" s="26" t="s">
        <v>88</v>
      </c>
      <c r="E69" s="18">
        <v>2005</v>
      </c>
      <c r="F69" s="18" t="s">
        <v>29</v>
      </c>
      <c r="G69" s="216"/>
      <c r="H69" s="18"/>
      <c r="I69" s="216"/>
      <c r="J69" s="18" t="s">
        <v>29</v>
      </c>
      <c r="K69" s="216"/>
      <c r="L69" s="18" t="s">
        <v>29</v>
      </c>
      <c r="M69" s="216"/>
      <c r="N69" s="18" t="s">
        <v>29</v>
      </c>
      <c r="O69" s="216"/>
      <c r="P69" s="18" t="s">
        <v>29</v>
      </c>
      <c r="Q69" s="207"/>
      <c r="R69" s="18" t="s">
        <v>29</v>
      </c>
      <c r="S69" s="207"/>
      <c r="T69" s="18" t="s">
        <v>29</v>
      </c>
      <c r="U69" s="207"/>
      <c r="V69" s="18" t="s">
        <v>29</v>
      </c>
      <c r="W69" s="207"/>
      <c r="X69" s="18" t="s">
        <v>29</v>
      </c>
      <c r="Y69" s="207"/>
      <c r="Z69" s="18" t="s">
        <v>29</v>
      </c>
      <c r="AA69" s="207"/>
      <c r="AB69" s="18"/>
      <c r="AC69" s="18"/>
      <c r="AD69" s="23" t="s">
        <v>581</v>
      </c>
      <c r="AE69" s="126"/>
      <c r="AF69" s="1"/>
      <c r="AG69" s="1"/>
      <c r="AH69" s="1"/>
      <c r="AI69" s="1"/>
      <c r="AJ69" s="1"/>
      <c r="AK69" s="1"/>
      <c r="AL69" s="1"/>
      <c r="AM69" s="1"/>
      <c r="AN69" s="1"/>
      <c r="AO69" s="1"/>
      <c r="AP69" s="1"/>
      <c r="AQ69" s="1"/>
      <c r="AR69" s="1"/>
      <c r="AS69" s="1"/>
      <c r="AT69" s="1"/>
      <c r="AU69" s="1"/>
      <c r="AV69" s="1"/>
      <c r="AW69" s="1"/>
      <c r="AX69" s="1"/>
    </row>
    <row r="70" spans="1:50" ht="49.5" customHeight="1">
      <c r="A70" s="25" t="s">
        <v>81</v>
      </c>
      <c r="B70" s="25" t="s">
        <v>26</v>
      </c>
      <c r="C70" s="26" t="s">
        <v>86</v>
      </c>
      <c r="D70" s="26" t="s">
        <v>30</v>
      </c>
      <c r="E70" s="18">
        <v>2004</v>
      </c>
      <c r="F70" s="18" t="s">
        <v>29</v>
      </c>
      <c r="G70" s="216"/>
      <c r="H70" s="18"/>
      <c r="I70" s="216"/>
      <c r="J70" s="18" t="s">
        <v>29</v>
      </c>
      <c r="K70" s="216"/>
      <c r="L70" s="18" t="s">
        <v>29</v>
      </c>
      <c r="M70" s="216"/>
      <c r="N70" s="17" t="s">
        <v>582</v>
      </c>
      <c r="O70" s="216">
        <v>1</v>
      </c>
      <c r="P70" s="18"/>
      <c r="Q70" s="207"/>
      <c r="R70" s="18" t="s">
        <v>29</v>
      </c>
      <c r="S70" s="207"/>
      <c r="T70" s="18" t="s">
        <v>29</v>
      </c>
      <c r="U70" s="207"/>
      <c r="V70" s="18" t="s">
        <v>29</v>
      </c>
      <c r="W70" s="207"/>
      <c r="X70" s="18" t="s">
        <v>29</v>
      </c>
      <c r="Y70" s="207"/>
      <c r="Z70" s="18" t="s">
        <v>29</v>
      </c>
      <c r="AA70" s="207"/>
      <c r="AB70" s="18"/>
      <c r="AC70" s="18"/>
      <c r="AD70" s="23" t="s">
        <v>583</v>
      </c>
      <c r="AE70" s="126"/>
      <c r="AF70" s="1"/>
      <c r="AG70" s="1"/>
      <c r="AH70" s="1"/>
      <c r="AI70" s="1"/>
      <c r="AJ70" s="1"/>
      <c r="AK70" s="1"/>
      <c r="AL70" s="1"/>
      <c r="AM70" s="1"/>
      <c r="AN70" s="1"/>
      <c r="AO70" s="1"/>
      <c r="AP70" s="1"/>
      <c r="AQ70" s="1"/>
      <c r="AR70" s="1"/>
      <c r="AS70" s="1"/>
      <c r="AT70" s="1"/>
      <c r="AU70" s="1"/>
      <c r="AV70" s="1"/>
      <c r="AW70" s="1"/>
      <c r="AX70" s="1"/>
    </row>
    <row r="71" spans="1:50" ht="49.5" customHeight="1">
      <c r="A71" s="25" t="s">
        <v>81</v>
      </c>
      <c r="B71" s="25" t="s">
        <v>26</v>
      </c>
      <c r="C71" s="26" t="s">
        <v>86</v>
      </c>
      <c r="D71" s="26" t="s">
        <v>30</v>
      </c>
      <c r="E71" s="18">
        <v>2002</v>
      </c>
      <c r="F71" s="18" t="s">
        <v>29</v>
      </c>
      <c r="G71" s="216"/>
      <c r="H71" s="18"/>
      <c r="I71" s="216"/>
      <c r="J71" s="18" t="s">
        <v>29</v>
      </c>
      <c r="K71" s="216"/>
      <c r="L71" s="18"/>
      <c r="M71" s="216"/>
      <c r="N71" s="17" t="s">
        <v>584</v>
      </c>
      <c r="O71" s="216">
        <v>1</v>
      </c>
      <c r="P71" s="17" t="s">
        <v>585</v>
      </c>
      <c r="Q71" s="207">
        <v>1</v>
      </c>
      <c r="R71" s="18" t="s">
        <v>29</v>
      </c>
      <c r="S71" s="207"/>
      <c r="T71" s="18" t="s">
        <v>29</v>
      </c>
      <c r="U71" s="207"/>
      <c r="V71" s="18" t="s">
        <v>29</v>
      </c>
      <c r="W71" s="207"/>
      <c r="X71" s="18" t="s">
        <v>29</v>
      </c>
      <c r="Y71" s="207"/>
      <c r="Z71" s="18" t="s">
        <v>29</v>
      </c>
      <c r="AA71" s="207"/>
      <c r="AB71" s="18"/>
      <c r="AC71" s="18"/>
      <c r="AD71" s="23" t="s">
        <v>586</v>
      </c>
      <c r="AE71" s="126"/>
      <c r="AF71" s="1"/>
      <c r="AG71" s="1"/>
      <c r="AH71" s="1"/>
      <c r="AI71" s="1"/>
      <c r="AJ71" s="1"/>
      <c r="AK71" s="1"/>
      <c r="AL71" s="1"/>
      <c r="AM71" s="1"/>
      <c r="AN71" s="1"/>
      <c r="AO71" s="1"/>
      <c r="AP71" s="1"/>
      <c r="AQ71" s="1"/>
      <c r="AR71" s="1"/>
      <c r="AS71" s="1"/>
      <c r="AT71" s="1"/>
      <c r="AU71" s="1"/>
      <c r="AV71" s="1"/>
      <c r="AW71" s="1"/>
      <c r="AX71" s="1"/>
    </row>
    <row r="72" spans="1:50" ht="49.5" customHeight="1">
      <c r="A72" s="25" t="s">
        <v>81</v>
      </c>
      <c r="B72" s="25" t="s">
        <v>26</v>
      </c>
      <c r="C72" s="26" t="s">
        <v>86</v>
      </c>
      <c r="D72" s="26" t="s">
        <v>85</v>
      </c>
      <c r="E72" s="18">
        <v>2001</v>
      </c>
      <c r="F72" s="18" t="s">
        <v>29</v>
      </c>
      <c r="G72" s="216"/>
      <c r="H72" s="18"/>
      <c r="I72" s="216"/>
      <c r="J72" s="18"/>
      <c r="K72" s="216"/>
      <c r="L72" s="18"/>
      <c r="M72" s="216"/>
      <c r="N72" s="17" t="s">
        <v>587</v>
      </c>
      <c r="O72" s="216">
        <v>1</v>
      </c>
      <c r="P72" s="17" t="s">
        <v>588</v>
      </c>
      <c r="Q72" s="207">
        <v>1</v>
      </c>
      <c r="R72" s="18" t="s">
        <v>29</v>
      </c>
      <c r="S72" s="207"/>
      <c r="T72" s="18" t="s">
        <v>29</v>
      </c>
      <c r="U72" s="207"/>
      <c r="V72" s="18" t="s">
        <v>29</v>
      </c>
      <c r="W72" s="207"/>
      <c r="X72" s="18" t="s">
        <v>29</v>
      </c>
      <c r="Y72" s="207"/>
      <c r="Z72" s="18" t="s">
        <v>29</v>
      </c>
      <c r="AA72" s="207"/>
      <c r="AB72" s="18"/>
      <c r="AC72" s="18"/>
      <c r="AD72" s="23" t="s">
        <v>589</v>
      </c>
      <c r="AE72" s="126" t="s">
        <v>590</v>
      </c>
      <c r="AF72" s="1"/>
      <c r="AG72" s="1"/>
      <c r="AH72" s="1"/>
      <c r="AI72" s="1"/>
      <c r="AJ72" s="1"/>
      <c r="AK72" s="1"/>
      <c r="AL72" s="1"/>
      <c r="AM72" s="1"/>
      <c r="AN72" s="1"/>
      <c r="AO72" s="1"/>
      <c r="AP72" s="1"/>
      <c r="AQ72" s="1"/>
      <c r="AR72" s="1"/>
      <c r="AS72" s="1"/>
      <c r="AT72" s="1"/>
      <c r="AU72" s="1"/>
      <c r="AV72" s="1"/>
      <c r="AW72" s="1"/>
      <c r="AX72" s="1"/>
    </row>
    <row r="73" spans="1:50" ht="49.5" customHeight="1">
      <c r="A73" s="25" t="s">
        <v>81</v>
      </c>
      <c r="B73" s="25" t="s">
        <v>26</v>
      </c>
      <c r="C73" s="26" t="s">
        <v>86</v>
      </c>
      <c r="D73" s="26" t="s">
        <v>30</v>
      </c>
      <c r="E73" s="18">
        <v>1978</v>
      </c>
      <c r="F73" s="18" t="s">
        <v>29</v>
      </c>
      <c r="G73" s="216"/>
      <c r="H73" s="18"/>
      <c r="I73" s="216"/>
      <c r="J73" s="18" t="s">
        <v>29</v>
      </c>
      <c r="K73" s="216"/>
      <c r="L73" s="17" t="s">
        <v>591</v>
      </c>
      <c r="M73" s="216">
        <v>1</v>
      </c>
      <c r="N73" s="17" t="s">
        <v>592</v>
      </c>
      <c r="O73" s="216">
        <v>1</v>
      </c>
      <c r="P73" s="18"/>
      <c r="Q73" s="207"/>
      <c r="R73" s="18" t="s">
        <v>29</v>
      </c>
      <c r="S73" s="207"/>
      <c r="T73" s="18" t="s">
        <v>29</v>
      </c>
      <c r="U73" s="207"/>
      <c r="V73" s="18" t="s">
        <v>29</v>
      </c>
      <c r="W73" s="207"/>
      <c r="X73" s="18" t="s">
        <v>29</v>
      </c>
      <c r="Y73" s="207"/>
      <c r="Z73" s="26"/>
      <c r="AA73" s="207"/>
      <c r="AB73" s="25"/>
      <c r="AC73" s="18"/>
      <c r="AD73" s="23" t="s">
        <v>593</v>
      </c>
      <c r="AE73" s="125"/>
      <c r="AF73" s="1"/>
      <c r="AG73" s="1"/>
      <c r="AH73" s="1"/>
      <c r="AI73" s="1"/>
      <c r="AJ73" s="1"/>
      <c r="AK73" s="1"/>
      <c r="AL73" s="1"/>
      <c r="AM73" s="1"/>
      <c r="AN73" s="1"/>
      <c r="AO73" s="1"/>
      <c r="AP73" s="1"/>
      <c r="AQ73" s="1"/>
      <c r="AR73" s="1"/>
      <c r="AS73" s="1"/>
      <c r="AT73" s="1"/>
      <c r="AU73" s="1"/>
      <c r="AV73" s="1"/>
      <c r="AW73" s="1"/>
      <c r="AX73" s="1"/>
    </row>
    <row r="74" spans="1:50" ht="49.5" customHeight="1">
      <c r="A74" s="16" t="s">
        <v>89</v>
      </c>
      <c r="B74" s="16" t="s">
        <v>338</v>
      </c>
      <c r="C74" s="16" t="s">
        <v>90</v>
      </c>
      <c r="D74" s="16" t="s">
        <v>23</v>
      </c>
      <c r="E74" s="16">
        <v>2015</v>
      </c>
      <c r="F74" s="16"/>
      <c r="G74" s="216"/>
      <c r="H74" s="17" t="s">
        <v>594</v>
      </c>
      <c r="I74" s="216">
        <v>1</v>
      </c>
      <c r="J74" s="16"/>
      <c r="K74" s="216"/>
      <c r="L74" s="16" t="s">
        <v>595</v>
      </c>
      <c r="M74" s="216"/>
      <c r="N74" s="16" t="s">
        <v>36</v>
      </c>
      <c r="O74" s="216"/>
      <c r="P74" s="47"/>
      <c r="Q74" s="207"/>
      <c r="R74" s="16"/>
      <c r="S74" s="207"/>
      <c r="T74" s="16" t="s">
        <v>36</v>
      </c>
      <c r="U74" s="207"/>
      <c r="V74" s="16"/>
      <c r="W74" s="207"/>
      <c r="X74" s="48" t="s">
        <v>596</v>
      </c>
      <c r="Y74" s="207">
        <v>1</v>
      </c>
      <c r="Z74" s="16" t="s">
        <v>597</v>
      </c>
      <c r="AA74" s="207"/>
      <c r="AB74" s="16"/>
      <c r="AC74" s="18"/>
      <c r="AD74" s="23" t="s">
        <v>598</v>
      </c>
      <c r="AE74" s="125" t="s">
        <v>599</v>
      </c>
      <c r="AF74" s="1"/>
      <c r="AG74" s="1"/>
      <c r="AH74" s="1"/>
      <c r="AI74" s="2"/>
      <c r="AJ74" s="2"/>
      <c r="AK74" s="2"/>
      <c r="AL74" s="2"/>
      <c r="AM74" s="2"/>
      <c r="AN74" s="2"/>
      <c r="AO74" s="2"/>
      <c r="AP74" s="2"/>
      <c r="AQ74" s="2"/>
      <c r="AR74" s="2"/>
      <c r="AS74" s="2"/>
      <c r="AT74" s="2"/>
      <c r="AU74" s="2"/>
      <c r="AV74" s="2"/>
      <c r="AW74" s="2"/>
      <c r="AX74" s="2"/>
    </row>
    <row r="75" spans="1:50" ht="49.5" customHeight="1">
      <c r="A75" s="21" t="s">
        <v>89</v>
      </c>
      <c r="B75" s="21" t="s">
        <v>338</v>
      </c>
      <c r="C75" s="21" t="s">
        <v>91</v>
      </c>
      <c r="D75" s="21" t="s">
        <v>23</v>
      </c>
      <c r="E75" s="29">
        <v>2005</v>
      </c>
      <c r="F75" s="21"/>
      <c r="G75" s="216"/>
      <c r="H75" s="30" t="s">
        <v>600</v>
      </c>
      <c r="I75" s="216">
        <v>1</v>
      </c>
      <c r="J75" s="21"/>
      <c r="K75" s="216"/>
      <c r="L75" s="30" t="s">
        <v>601</v>
      </c>
      <c r="M75" s="216">
        <v>1</v>
      </c>
      <c r="N75" s="21"/>
      <c r="O75" s="216"/>
      <c r="P75" s="21"/>
      <c r="Q75" s="207"/>
      <c r="R75" s="21"/>
      <c r="S75" s="207"/>
      <c r="T75" s="21"/>
      <c r="U75" s="207"/>
      <c r="V75" s="30" t="s">
        <v>602</v>
      </c>
      <c r="W75" s="207">
        <v>1</v>
      </c>
      <c r="X75" s="21"/>
      <c r="Y75" s="207"/>
      <c r="Z75" s="21"/>
      <c r="AA75" s="207"/>
      <c r="AB75" s="30" t="s">
        <v>603</v>
      </c>
      <c r="AC75" s="18">
        <v>1</v>
      </c>
      <c r="AD75" s="23" t="s">
        <v>604</v>
      </c>
      <c r="AE75" s="126"/>
      <c r="AF75" s="1"/>
      <c r="AG75" s="1"/>
      <c r="AH75" s="1"/>
      <c r="AI75" s="2"/>
      <c r="AJ75" s="2"/>
      <c r="AK75" s="2"/>
      <c r="AL75" s="2"/>
      <c r="AM75" s="2"/>
      <c r="AN75" s="2"/>
      <c r="AO75" s="2"/>
      <c r="AP75" s="2"/>
      <c r="AQ75" s="2"/>
      <c r="AR75" s="2"/>
      <c r="AS75" s="2"/>
      <c r="AT75" s="2"/>
      <c r="AU75" s="2"/>
      <c r="AV75" s="2"/>
      <c r="AW75" s="2"/>
      <c r="AX75" s="2"/>
    </row>
    <row r="76" spans="1:50" ht="48" customHeight="1">
      <c r="A76" s="18" t="s">
        <v>89</v>
      </c>
      <c r="B76" s="18" t="s">
        <v>26</v>
      </c>
      <c r="C76" s="24" t="s">
        <v>92</v>
      </c>
      <c r="D76" s="18" t="s">
        <v>93</v>
      </c>
      <c r="E76" s="18">
        <v>1998</v>
      </c>
      <c r="F76" s="18"/>
      <c r="G76" s="216"/>
      <c r="H76" s="30" t="s">
        <v>605</v>
      </c>
      <c r="I76" s="216">
        <v>1</v>
      </c>
      <c r="J76" s="18"/>
      <c r="K76" s="216"/>
      <c r="L76" s="17" t="s">
        <v>606</v>
      </c>
      <c r="M76" s="216">
        <v>1</v>
      </c>
      <c r="N76" s="18" t="s">
        <v>36</v>
      </c>
      <c r="O76" s="216"/>
      <c r="P76" s="18"/>
      <c r="Q76" s="207"/>
      <c r="R76" s="18"/>
      <c r="S76" s="207"/>
      <c r="T76" s="17" t="s">
        <v>607</v>
      </c>
      <c r="U76" s="207">
        <v>1</v>
      </c>
      <c r="V76" s="30" t="s">
        <v>608</v>
      </c>
      <c r="W76" s="207">
        <v>1</v>
      </c>
      <c r="X76" s="18"/>
      <c r="Y76" s="207"/>
      <c r="Z76" s="30" t="s">
        <v>609</v>
      </c>
      <c r="AA76" s="207">
        <v>1</v>
      </c>
      <c r="AB76" s="24"/>
      <c r="AC76" s="18"/>
      <c r="AD76" s="23" t="s">
        <v>610</v>
      </c>
      <c r="AE76" s="125"/>
      <c r="AF76" s="1"/>
      <c r="AG76" s="1"/>
      <c r="AH76" s="1"/>
      <c r="AI76" s="2"/>
      <c r="AJ76" s="2"/>
      <c r="AK76" s="2"/>
      <c r="AL76" s="2"/>
      <c r="AM76" s="2"/>
      <c r="AN76" s="2"/>
      <c r="AO76" s="2"/>
      <c r="AP76" s="2"/>
      <c r="AQ76" s="2"/>
      <c r="AR76" s="2"/>
      <c r="AS76" s="2"/>
      <c r="AT76" s="2"/>
      <c r="AU76" s="2"/>
      <c r="AV76" s="2"/>
      <c r="AW76" s="2"/>
      <c r="AX76" s="2"/>
    </row>
    <row r="77" spans="1:50" ht="49.5" customHeight="1">
      <c r="A77" s="16" t="s">
        <v>94</v>
      </c>
      <c r="B77" s="16" t="s">
        <v>338</v>
      </c>
      <c r="C77" s="16" t="s">
        <v>95</v>
      </c>
      <c r="D77" s="16" t="s">
        <v>23</v>
      </c>
      <c r="E77" s="16">
        <v>2006</v>
      </c>
      <c r="F77" s="16"/>
      <c r="G77" s="216"/>
      <c r="H77" s="16" t="s">
        <v>611</v>
      </c>
      <c r="I77" s="216"/>
      <c r="J77" s="35" t="s">
        <v>612</v>
      </c>
      <c r="K77" s="216">
        <v>1</v>
      </c>
      <c r="L77" s="35" t="s">
        <v>613</v>
      </c>
      <c r="M77" s="216">
        <v>1</v>
      </c>
      <c r="N77" s="16"/>
      <c r="O77" s="216"/>
      <c r="P77" s="16" t="s">
        <v>614</v>
      </c>
      <c r="Q77" s="207"/>
      <c r="R77" s="16"/>
      <c r="S77" s="207"/>
      <c r="T77" s="37"/>
      <c r="U77" s="207"/>
      <c r="V77" s="16"/>
      <c r="W77" s="207"/>
      <c r="X77" s="16"/>
      <c r="Y77" s="207"/>
      <c r="Z77" s="16"/>
      <c r="AA77" s="207"/>
      <c r="AB77" s="16"/>
      <c r="AC77" s="18"/>
      <c r="AD77" s="23" t="s">
        <v>615</v>
      </c>
      <c r="AE77" s="126"/>
      <c r="AF77" s="1"/>
      <c r="AG77" s="1"/>
      <c r="AH77" s="1"/>
      <c r="AI77" s="2"/>
      <c r="AJ77" s="2"/>
      <c r="AK77" s="2"/>
      <c r="AL77" s="2"/>
      <c r="AM77" s="2"/>
      <c r="AN77" s="2"/>
      <c r="AO77" s="2"/>
      <c r="AP77" s="2"/>
      <c r="AQ77" s="2"/>
      <c r="AR77" s="2"/>
      <c r="AS77" s="2"/>
      <c r="AT77" s="2"/>
      <c r="AU77" s="2"/>
      <c r="AV77" s="2"/>
      <c r="AW77" s="2"/>
      <c r="AX77" s="2"/>
    </row>
    <row r="78" spans="1:50" ht="49.5" customHeight="1">
      <c r="A78" s="21" t="s">
        <v>94</v>
      </c>
      <c r="B78" s="21" t="s">
        <v>338</v>
      </c>
      <c r="C78" s="21" t="s">
        <v>96</v>
      </c>
      <c r="D78" s="21" t="s">
        <v>23</v>
      </c>
      <c r="E78" s="29">
        <v>2001</v>
      </c>
      <c r="F78" s="21"/>
      <c r="G78" s="216"/>
      <c r="H78" s="21"/>
      <c r="I78" s="216"/>
      <c r="J78" s="21"/>
      <c r="K78" s="216"/>
      <c r="L78" s="21"/>
      <c r="M78" s="216"/>
      <c r="N78" s="22"/>
      <c r="O78" s="216"/>
      <c r="P78" s="22" t="s">
        <v>616</v>
      </c>
      <c r="Q78" s="207"/>
      <c r="R78" s="21"/>
      <c r="S78" s="207"/>
      <c r="T78" s="21"/>
      <c r="U78" s="207"/>
      <c r="V78" s="21"/>
      <c r="W78" s="207"/>
      <c r="X78" s="21"/>
      <c r="Y78" s="207"/>
      <c r="Z78" s="21"/>
      <c r="AA78" s="207"/>
      <c r="AB78" s="21"/>
      <c r="AC78" s="18"/>
      <c r="AD78" s="23" t="s">
        <v>617</v>
      </c>
      <c r="AE78" s="126"/>
      <c r="AF78" s="1"/>
      <c r="AG78" s="1"/>
      <c r="AH78" s="1"/>
      <c r="AI78" s="2"/>
      <c r="AJ78" s="2"/>
      <c r="AK78" s="2"/>
      <c r="AL78" s="2"/>
      <c r="AM78" s="2"/>
      <c r="AN78" s="2"/>
      <c r="AO78" s="2"/>
      <c r="AP78" s="2"/>
      <c r="AQ78" s="2"/>
      <c r="AR78" s="2"/>
      <c r="AS78" s="2"/>
      <c r="AT78" s="2"/>
      <c r="AU78" s="2"/>
      <c r="AV78" s="2"/>
      <c r="AW78" s="2"/>
      <c r="AX78" s="2"/>
    </row>
    <row r="79" spans="1:50" ht="49.5" customHeight="1">
      <c r="A79" s="18" t="s">
        <v>94</v>
      </c>
      <c r="B79" s="18" t="s">
        <v>26</v>
      </c>
      <c r="C79" s="24" t="s">
        <v>97</v>
      </c>
      <c r="D79" s="18" t="s">
        <v>98</v>
      </c>
      <c r="E79" s="18">
        <v>2008</v>
      </c>
      <c r="F79" s="18"/>
      <c r="G79" s="216"/>
      <c r="H79" s="17" t="s">
        <v>618</v>
      </c>
      <c r="I79" s="216">
        <v>1</v>
      </c>
      <c r="J79" s="18"/>
      <c r="K79" s="216"/>
      <c r="L79" s="18"/>
      <c r="M79" s="216"/>
      <c r="N79" s="18"/>
      <c r="O79" s="216"/>
      <c r="P79" s="18"/>
      <c r="Q79" s="207"/>
      <c r="R79" s="17" t="s">
        <v>619</v>
      </c>
      <c r="S79" s="207">
        <v>1</v>
      </c>
      <c r="T79" s="18"/>
      <c r="U79" s="207"/>
      <c r="V79" s="25"/>
      <c r="W79" s="207"/>
      <c r="X79" s="17" t="s">
        <v>620</v>
      </c>
      <c r="Y79" s="207">
        <v>1</v>
      </c>
      <c r="Z79" s="25"/>
      <c r="AA79" s="207"/>
      <c r="AB79" s="24"/>
      <c r="AC79" s="18"/>
      <c r="AD79" s="23" t="s">
        <v>621</v>
      </c>
      <c r="AE79" s="127"/>
      <c r="AF79" s="1"/>
      <c r="AG79" s="1"/>
      <c r="AH79" s="1"/>
      <c r="AI79" s="2"/>
      <c r="AJ79" s="2"/>
      <c r="AK79" s="2"/>
      <c r="AL79" s="2"/>
      <c r="AM79" s="2"/>
      <c r="AN79" s="2"/>
      <c r="AO79" s="2"/>
      <c r="AP79" s="2"/>
      <c r="AQ79" s="2"/>
      <c r="AR79" s="2"/>
      <c r="AS79" s="2"/>
      <c r="AT79" s="2"/>
      <c r="AU79" s="2"/>
      <c r="AV79" s="2"/>
      <c r="AW79" s="2"/>
      <c r="AX79" s="2"/>
    </row>
    <row r="80" spans="1:50" ht="49.5" customHeight="1">
      <c r="A80" s="18" t="s">
        <v>94</v>
      </c>
      <c r="B80" s="18" t="s">
        <v>26</v>
      </c>
      <c r="C80" s="24" t="s">
        <v>97</v>
      </c>
      <c r="D80" s="18" t="s">
        <v>99</v>
      </c>
      <c r="E80" s="18">
        <v>2007</v>
      </c>
      <c r="F80" s="18"/>
      <c r="G80" s="216"/>
      <c r="H80" s="17" t="s">
        <v>618</v>
      </c>
      <c r="I80" s="216">
        <v>1</v>
      </c>
      <c r="J80" s="18"/>
      <c r="K80" s="216"/>
      <c r="L80" s="18"/>
      <c r="M80" s="216"/>
      <c r="N80" s="18"/>
      <c r="O80" s="216"/>
      <c r="P80" s="17" t="s">
        <v>622</v>
      </c>
      <c r="Q80" s="207">
        <v>1</v>
      </c>
      <c r="R80" s="18"/>
      <c r="S80" s="207"/>
      <c r="T80" s="18"/>
      <c r="U80" s="207"/>
      <c r="V80" s="25"/>
      <c r="W80" s="207"/>
      <c r="X80" s="18"/>
      <c r="Y80" s="207"/>
      <c r="Z80" s="25"/>
      <c r="AA80" s="207"/>
      <c r="AB80" s="24"/>
      <c r="AC80" s="18"/>
      <c r="AD80" s="23" t="s">
        <v>623</v>
      </c>
      <c r="AE80" s="126"/>
      <c r="AF80" s="1"/>
      <c r="AG80" s="1"/>
      <c r="AH80" s="1"/>
      <c r="AI80" s="2"/>
      <c r="AJ80" s="2"/>
      <c r="AK80" s="2"/>
      <c r="AL80" s="2"/>
      <c r="AM80" s="2"/>
      <c r="AN80" s="2"/>
      <c r="AO80" s="2"/>
      <c r="AP80" s="2"/>
      <c r="AQ80" s="2"/>
      <c r="AR80" s="2"/>
      <c r="AS80" s="2"/>
      <c r="AT80" s="2"/>
      <c r="AU80" s="2"/>
      <c r="AV80" s="2"/>
      <c r="AW80" s="2"/>
      <c r="AX80" s="2"/>
    </row>
    <row r="81" spans="1:50" ht="54.75" customHeight="1">
      <c r="A81" s="16" t="s">
        <v>100</v>
      </c>
      <c r="B81" s="16" t="s">
        <v>338</v>
      </c>
      <c r="C81" s="16" t="s">
        <v>101</v>
      </c>
      <c r="D81" s="16" t="s">
        <v>23</v>
      </c>
      <c r="E81" s="16">
        <v>2017</v>
      </c>
      <c r="F81" s="17" t="s">
        <v>624</v>
      </c>
      <c r="G81" s="216">
        <v>1</v>
      </c>
      <c r="H81" s="16" t="s">
        <v>625</v>
      </c>
      <c r="I81" s="216"/>
      <c r="J81" s="16" t="s">
        <v>143</v>
      </c>
      <c r="K81" s="216"/>
      <c r="L81" s="16" t="s">
        <v>626</v>
      </c>
      <c r="M81" s="216"/>
      <c r="N81" s="16" t="s">
        <v>36</v>
      </c>
      <c r="O81" s="216"/>
      <c r="P81" s="16" t="s">
        <v>627</v>
      </c>
      <c r="Q81" s="207"/>
      <c r="R81" s="16" t="s">
        <v>628</v>
      </c>
      <c r="S81" s="207"/>
      <c r="T81" s="16" t="s">
        <v>36</v>
      </c>
      <c r="U81" s="207"/>
      <c r="V81" s="16" t="s">
        <v>36</v>
      </c>
      <c r="W81" s="207"/>
      <c r="X81" s="16" t="s">
        <v>629</v>
      </c>
      <c r="Y81" s="207"/>
      <c r="Z81" s="17" t="s">
        <v>630</v>
      </c>
      <c r="AA81" s="207">
        <v>1</v>
      </c>
      <c r="AB81" s="17" t="s">
        <v>631</v>
      </c>
      <c r="AC81" s="18">
        <v>1</v>
      </c>
      <c r="AD81" s="23" t="s">
        <v>632</v>
      </c>
      <c r="AE81" s="126"/>
      <c r="AF81" s="1"/>
      <c r="AG81" s="1"/>
      <c r="AH81" s="1"/>
      <c r="AI81" s="2"/>
      <c r="AJ81" s="2"/>
      <c r="AK81" s="2"/>
      <c r="AL81" s="2"/>
      <c r="AM81" s="2"/>
      <c r="AN81" s="2"/>
      <c r="AO81" s="2"/>
      <c r="AP81" s="2"/>
      <c r="AQ81" s="2"/>
      <c r="AR81" s="2"/>
      <c r="AS81" s="2"/>
      <c r="AT81" s="2"/>
      <c r="AU81" s="2"/>
      <c r="AV81" s="2"/>
      <c r="AW81" s="2"/>
      <c r="AX81" s="2"/>
    </row>
    <row r="82" spans="1:50" ht="55.5" customHeight="1">
      <c r="A82" s="22" t="s">
        <v>100</v>
      </c>
      <c r="B82" s="22" t="s">
        <v>338</v>
      </c>
      <c r="C82" s="22" t="s">
        <v>102</v>
      </c>
      <c r="D82" s="22" t="s">
        <v>23</v>
      </c>
      <c r="E82" s="22">
        <v>2012</v>
      </c>
      <c r="F82" s="22" t="s">
        <v>29</v>
      </c>
      <c r="G82" s="216"/>
      <c r="H82" s="17" t="s">
        <v>633</v>
      </c>
      <c r="I82" s="216">
        <v>1</v>
      </c>
      <c r="J82" s="22"/>
      <c r="K82" s="216"/>
      <c r="L82" s="22"/>
      <c r="M82" s="216"/>
      <c r="N82" s="22"/>
      <c r="O82" s="216"/>
      <c r="P82" s="22" t="s">
        <v>36</v>
      </c>
      <c r="Q82" s="207"/>
      <c r="R82" s="17" t="s">
        <v>634</v>
      </c>
      <c r="S82" s="207">
        <v>1</v>
      </c>
      <c r="T82" s="22" t="s">
        <v>36</v>
      </c>
      <c r="U82" s="207"/>
      <c r="V82" s="17" t="s">
        <v>635</v>
      </c>
      <c r="W82" s="207">
        <v>1</v>
      </c>
      <c r="X82" s="17" t="s">
        <v>636</v>
      </c>
      <c r="Y82" s="207">
        <v>1</v>
      </c>
      <c r="Z82" s="17" t="s">
        <v>637</v>
      </c>
      <c r="AA82" s="207">
        <v>1</v>
      </c>
      <c r="AB82" s="22"/>
      <c r="AC82" s="18"/>
      <c r="AD82" s="23" t="s">
        <v>638</v>
      </c>
      <c r="AE82" s="126"/>
      <c r="AF82" s="1"/>
      <c r="AG82" s="1"/>
      <c r="AH82" s="1"/>
      <c r="AI82" s="2"/>
      <c r="AJ82" s="2"/>
      <c r="AK82" s="2"/>
      <c r="AL82" s="2"/>
      <c r="AM82" s="2"/>
      <c r="AN82" s="2"/>
      <c r="AO82" s="2"/>
      <c r="AP82" s="2"/>
      <c r="AQ82" s="2"/>
      <c r="AR82" s="2"/>
      <c r="AS82" s="2"/>
      <c r="AT82" s="2"/>
      <c r="AU82" s="2"/>
      <c r="AV82" s="2"/>
      <c r="AW82" s="2"/>
      <c r="AX82" s="2"/>
    </row>
    <row r="83" spans="1:50" ht="49.5" customHeight="1">
      <c r="A83" s="18" t="s">
        <v>100</v>
      </c>
      <c r="B83" s="18" t="s">
        <v>26</v>
      </c>
      <c r="C83" s="25" t="s">
        <v>103</v>
      </c>
      <c r="D83" s="18" t="s">
        <v>30</v>
      </c>
      <c r="E83" s="18">
        <v>2014</v>
      </c>
      <c r="F83" s="18" t="s">
        <v>36</v>
      </c>
      <c r="G83" s="216"/>
      <c r="H83" s="18" t="s">
        <v>36</v>
      </c>
      <c r="I83" s="216"/>
      <c r="J83" s="18" t="s">
        <v>36</v>
      </c>
      <c r="K83" s="216"/>
      <c r="L83" s="18" t="s">
        <v>36</v>
      </c>
      <c r="M83" s="216"/>
      <c r="N83" s="18" t="s">
        <v>36</v>
      </c>
      <c r="O83" s="216"/>
      <c r="P83" s="18" t="s">
        <v>36</v>
      </c>
      <c r="Q83" s="207"/>
      <c r="R83" s="18" t="s">
        <v>36</v>
      </c>
      <c r="S83" s="207"/>
      <c r="T83" s="18" t="s">
        <v>36</v>
      </c>
      <c r="U83" s="207"/>
      <c r="V83" s="18" t="s">
        <v>36</v>
      </c>
      <c r="W83" s="207"/>
      <c r="X83" s="18" t="s">
        <v>36</v>
      </c>
      <c r="Y83" s="207"/>
      <c r="Z83" s="18" t="s">
        <v>36</v>
      </c>
      <c r="AA83" s="207"/>
      <c r="AB83" s="18"/>
      <c r="AC83" s="18"/>
      <c r="AD83" s="23" t="s">
        <v>639</v>
      </c>
      <c r="AE83" s="127" t="s">
        <v>640</v>
      </c>
      <c r="AF83" s="1"/>
      <c r="AG83" s="1"/>
      <c r="AH83" s="1"/>
      <c r="AI83" s="2"/>
      <c r="AJ83" s="2"/>
      <c r="AK83" s="2"/>
      <c r="AL83" s="2"/>
      <c r="AM83" s="2"/>
      <c r="AN83" s="2"/>
      <c r="AO83" s="2"/>
      <c r="AP83" s="2"/>
      <c r="AQ83" s="2"/>
      <c r="AR83" s="2"/>
      <c r="AS83" s="2"/>
      <c r="AT83" s="2"/>
      <c r="AU83" s="2"/>
      <c r="AV83" s="2"/>
      <c r="AW83" s="2"/>
      <c r="AX83" s="2"/>
    </row>
    <row r="84" spans="1:50" ht="49.5" customHeight="1">
      <c r="A84" s="18" t="s">
        <v>100</v>
      </c>
      <c r="B84" s="18" t="s">
        <v>26</v>
      </c>
      <c r="C84" s="25" t="s">
        <v>103</v>
      </c>
      <c r="D84" s="18" t="s">
        <v>30</v>
      </c>
      <c r="E84" s="18">
        <v>2012</v>
      </c>
      <c r="F84" s="18" t="s">
        <v>36</v>
      </c>
      <c r="G84" s="216"/>
      <c r="H84" s="17" t="s">
        <v>641</v>
      </c>
      <c r="I84" s="216">
        <v>1</v>
      </c>
      <c r="J84" s="18" t="s">
        <v>36</v>
      </c>
      <c r="K84" s="216"/>
      <c r="L84" s="18" t="s">
        <v>36</v>
      </c>
      <c r="M84" s="216"/>
      <c r="N84" s="18"/>
      <c r="O84" s="216"/>
      <c r="P84" s="18"/>
      <c r="Q84" s="207"/>
      <c r="R84" s="17" t="s">
        <v>642</v>
      </c>
      <c r="S84" s="207">
        <v>1</v>
      </c>
      <c r="T84" s="18" t="s">
        <v>36</v>
      </c>
      <c r="U84" s="207"/>
      <c r="V84" s="17" t="s">
        <v>643</v>
      </c>
      <c r="W84" s="207">
        <v>1</v>
      </c>
      <c r="X84" s="17" t="s">
        <v>644</v>
      </c>
      <c r="Y84" s="207">
        <v>1</v>
      </c>
      <c r="Z84" s="18" t="s">
        <v>36</v>
      </c>
      <c r="AA84" s="207"/>
      <c r="AB84" s="18"/>
      <c r="AC84" s="18"/>
      <c r="AD84" s="23" t="s">
        <v>645</v>
      </c>
      <c r="AE84" s="127" t="s">
        <v>640</v>
      </c>
      <c r="AF84" s="1"/>
      <c r="AG84" s="1"/>
      <c r="AH84" s="1"/>
      <c r="AI84" s="2"/>
      <c r="AJ84" s="2"/>
      <c r="AK84" s="2"/>
      <c r="AL84" s="2"/>
      <c r="AM84" s="2"/>
      <c r="AN84" s="2"/>
      <c r="AO84" s="2"/>
      <c r="AP84" s="2"/>
      <c r="AQ84" s="2"/>
      <c r="AR84" s="2"/>
      <c r="AS84" s="2"/>
      <c r="AT84" s="2"/>
      <c r="AU84" s="2"/>
      <c r="AV84" s="2"/>
      <c r="AW84" s="2"/>
      <c r="AX84" s="2"/>
    </row>
    <row r="85" spans="1:50" ht="49.5" customHeight="1">
      <c r="A85" s="18" t="s">
        <v>100</v>
      </c>
      <c r="B85" s="18" t="s">
        <v>26</v>
      </c>
      <c r="C85" s="25" t="s">
        <v>103</v>
      </c>
      <c r="D85" s="18" t="s">
        <v>30</v>
      </c>
      <c r="E85" s="18">
        <v>2011</v>
      </c>
      <c r="F85" s="18"/>
      <c r="G85" s="216"/>
      <c r="H85" s="18"/>
      <c r="I85" s="216"/>
      <c r="J85" s="18"/>
      <c r="K85" s="216"/>
      <c r="L85" s="18"/>
      <c r="M85" s="216"/>
      <c r="N85" s="18"/>
      <c r="O85" s="216"/>
      <c r="P85" s="18"/>
      <c r="Q85" s="207"/>
      <c r="R85" s="18"/>
      <c r="S85" s="207"/>
      <c r="T85" s="18"/>
      <c r="U85" s="207"/>
      <c r="V85" s="17" t="s">
        <v>646</v>
      </c>
      <c r="W85" s="207">
        <v>1</v>
      </c>
      <c r="X85" s="17" t="s">
        <v>647</v>
      </c>
      <c r="Y85" s="207">
        <v>1</v>
      </c>
      <c r="Z85" s="18"/>
      <c r="AA85" s="207"/>
      <c r="AB85" s="17" t="s">
        <v>648</v>
      </c>
      <c r="AC85" s="18">
        <v>1</v>
      </c>
      <c r="AD85" s="23" t="s">
        <v>649</v>
      </c>
      <c r="AE85" s="127" t="s">
        <v>640</v>
      </c>
      <c r="AF85" s="1"/>
      <c r="AG85" s="1"/>
      <c r="AH85" s="1"/>
      <c r="AI85" s="2"/>
      <c r="AJ85" s="2"/>
      <c r="AK85" s="2"/>
      <c r="AL85" s="2"/>
      <c r="AM85" s="2"/>
      <c r="AN85" s="2"/>
      <c r="AO85" s="2"/>
      <c r="AP85" s="2"/>
      <c r="AQ85" s="2"/>
      <c r="AR85" s="2"/>
      <c r="AS85" s="2"/>
      <c r="AT85" s="2"/>
      <c r="AU85" s="2"/>
      <c r="AV85" s="2"/>
      <c r="AW85" s="2"/>
      <c r="AX85" s="2"/>
    </row>
    <row r="86" spans="1:50" ht="49.5" customHeight="1">
      <c r="A86" s="18" t="s">
        <v>100</v>
      </c>
      <c r="B86" s="18" t="s">
        <v>26</v>
      </c>
      <c r="C86" s="25" t="s">
        <v>103</v>
      </c>
      <c r="D86" s="18" t="s">
        <v>104</v>
      </c>
      <c r="E86" s="18">
        <v>2009</v>
      </c>
      <c r="F86" s="18"/>
      <c r="G86" s="216"/>
      <c r="H86" s="18"/>
      <c r="I86" s="216"/>
      <c r="J86" s="18"/>
      <c r="K86" s="216"/>
      <c r="L86" s="18"/>
      <c r="M86" s="216"/>
      <c r="N86" s="18"/>
      <c r="O86" s="216"/>
      <c r="P86" s="18"/>
      <c r="Q86" s="207"/>
      <c r="R86" s="18"/>
      <c r="S86" s="207"/>
      <c r="T86" s="18"/>
      <c r="U86" s="207"/>
      <c r="V86" s="17" t="s">
        <v>646</v>
      </c>
      <c r="W86" s="207">
        <v>1</v>
      </c>
      <c r="X86" s="17" t="s">
        <v>647</v>
      </c>
      <c r="Y86" s="207">
        <v>1</v>
      </c>
      <c r="Z86" s="18"/>
      <c r="AA86" s="207"/>
      <c r="AB86" s="17" t="s">
        <v>650</v>
      </c>
      <c r="AC86" s="18">
        <v>1</v>
      </c>
      <c r="AD86" s="23" t="s">
        <v>651</v>
      </c>
      <c r="AE86" s="126" t="s">
        <v>652</v>
      </c>
      <c r="AF86" s="1"/>
      <c r="AG86" s="1"/>
      <c r="AH86" s="1"/>
      <c r="AI86" s="2"/>
      <c r="AJ86" s="2"/>
      <c r="AK86" s="2"/>
      <c r="AL86" s="2"/>
      <c r="AM86" s="2"/>
      <c r="AN86" s="2"/>
      <c r="AO86" s="2"/>
      <c r="AP86" s="2"/>
      <c r="AQ86" s="2"/>
      <c r="AR86" s="2"/>
      <c r="AS86" s="2"/>
      <c r="AT86" s="2"/>
      <c r="AU86" s="2"/>
      <c r="AV86" s="2"/>
      <c r="AW86" s="2"/>
      <c r="AX86" s="2"/>
    </row>
    <row r="87" spans="1:50" ht="49.5" customHeight="1">
      <c r="A87" s="18" t="s">
        <v>100</v>
      </c>
      <c r="B87" s="18" t="s">
        <v>26</v>
      </c>
      <c r="C87" s="25" t="s">
        <v>103</v>
      </c>
      <c r="D87" s="18" t="s">
        <v>30</v>
      </c>
      <c r="E87" s="18">
        <v>2003</v>
      </c>
      <c r="F87" s="18"/>
      <c r="G87" s="216"/>
      <c r="H87" s="18"/>
      <c r="I87" s="216"/>
      <c r="J87" s="18"/>
      <c r="K87" s="220"/>
      <c r="L87" s="18"/>
      <c r="M87" s="216"/>
      <c r="N87" s="18"/>
      <c r="O87" s="216"/>
      <c r="P87" s="18"/>
      <c r="Q87" s="207"/>
      <c r="R87" s="18"/>
      <c r="S87" s="207"/>
      <c r="T87" s="18"/>
      <c r="U87" s="207"/>
      <c r="V87" s="17" t="s">
        <v>646</v>
      </c>
      <c r="W87" s="207">
        <v>1</v>
      </c>
      <c r="X87" s="17" t="s">
        <v>647</v>
      </c>
      <c r="Y87" s="207">
        <v>1</v>
      </c>
      <c r="Z87" s="18"/>
      <c r="AA87" s="207"/>
      <c r="AB87" s="17" t="s">
        <v>653</v>
      </c>
      <c r="AC87" s="18">
        <v>1</v>
      </c>
      <c r="AD87" s="23" t="s">
        <v>654</v>
      </c>
      <c r="AE87" s="126"/>
      <c r="AF87" s="1"/>
      <c r="AG87" s="1"/>
      <c r="AH87" s="1"/>
      <c r="AI87" s="2"/>
      <c r="AJ87" s="2"/>
      <c r="AK87" s="2"/>
      <c r="AL87" s="2"/>
      <c r="AM87" s="2"/>
      <c r="AN87" s="2"/>
      <c r="AO87" s="2"/>
      <c r="AP87" s="2"/>
      <c r="AQ87" s="2"/>
      <c r="AR87" s="2"/>
      <c r="AS87" s="2"/>
      <c r="AT87" s="2"/>
      <c r="AU87" s="2"/>
      <c r="AV87" s="2"/>
      <c r="AW87" s="2"/>
      <c r="AX87" s="2"/>
    </row>
    <row r="88" spans="1:50" ht="49.5" customHeight="1">
      <c r="A88" s="18" t="s">
        <v>100</v>
      </c>
      <c r="B88" s="18" t="s">
        <v>26</v>
      </c>
      <c r="C88" s="25" t="s">
        <v>103</v>
      </c>
      <c r="D88" s="18" t="s">
        <v>105</v>
      </c>
      <c r="E88" s="18">
        <v>1995</v>
      </c>
      <c r="F88" s="18"/>
      <c r="G88" s="216"/>
      <c r="H88" s="17" t="s">
        <v>655</v>
      </c>
      <c r="I88" s="216">
        <v>1</v>
      </c>
      <c r="J88" s="18"/>
      <c r="K88" s="216"/>
      <c r="L88" s="17" t="s">
        <v>656</v>
      </c>
      <c r="M88" s="216">
        <v>1</v>
      </c>
      <c r="N88" s="18"/>
      <c r="O88" s="216"/>
      <c r="P88" s="18"/>
      <c r="Q88" s="207"/>
      <c r="R88" s="17" t="s">
        <v>657</v>
      </c>
      <c r="S88" s="207">
        <v>1</v>
      </c>
      <c r="T88" s="18"/>
      <c r="U88" s="207"/>
      <c r="V88" s="17" t="s">
        <v>658</v>
      </c>
      <c r="W88" s="207">
        <v>1</v>
      </c>
      <c r="X88" s="17" t="s">
        <v>659</v>
      </c>
      <c r="Y88" s="207">
        <v>1</v>
      </c>
      <c r="Z88" s="18"/>
      <c r="AA88" s="207"/>
      <c r="AB88" s="18"/>
      <c r="AC88" s="18"/>
      <c r="AD88" s="23" t="s">
        <v>660</v>
      </c>
      <c r="AE88" s="126"/>
      <c r="AF88" s="1"/>
      <c r="AG88" s="1"/>
      <c r="AH88" s="1"/>
      <c r="AI88" s="2"/>
      <c r="AJ88" s="2"/>
      <c r="AK88" s="2"/>
      <c r="AL88" s="2"/>
      <c r="AM88" s="2"/>
      <c r="AN88" s="2"/>
      <c r="AO88" s="2"/>
      <c r="AP88" s="2"/>
      <c r="AQ88" s="2"/>
      <c r="AR88" s="2"/>
      <c r="AS88" s="2"/>
      <c r="AT88" s="2"/>
      <c r="AU88" s="2"/>
      <c r="AV88" s="2"/>
      <c r="AW88" s="2"/>
      <c r="AX88" s="2"/>
    </row>
    <row r="89" spans="1:50" ht="49.5" customHeight="1">
      <c r="A89" s="18" t="s">
        <v>100</v>
      </c>
      <c r="B89" s="18" t="s">
        <v>26</v>
      </c>
      <c r="C89" s="25" t="s">
        <v>103</v>
      </c>
      <c r="D89" s="18" t="s">
        <v>106</v>
      </c>
      <c r="E89" s="18">
        <v>1994</v>
      </c>
      <c r="F89" s="18"/>
      <c r="G89" s="216"/>
      <c r="H89" s="17" t="s">
        <v>661</v>
      </c>
      <c r="I89" s="216">
        <v>1</v>
      </c>
      <c r="J89" s="18"/>
      <c r="K89" s="216"/>
      <c r="L89" s="17" t="s">
        <v>656</v>
      </c>
      <c r="M89" s="216">
        <v>1</v>
      </c>
      <c r="N89" s="18"/>
      <c r="O89" s="216"/>
      <c r="P89" s="18"/>
      <c r="Q89" s="207"/>
      <c r="R89" s="17" t="s">
        <v>662</v>
      </c>
      <c r="S89" s="207">
        <v>1</v>
      </c>
      <c r="T89" s="18"/>
      <c r="U89" s="207"/>
      <c r="V89" s="17" t="s">
        <v>658</v>
      </c>
      <c r="W89" s="207">
        <v>1</v>
      </c>
      <c r="X89" s="17" t="s">
        <v>647</v>
      </c>
      <c r="Y89" s="207">
        <v>1</v>
      </c>
      <c r="Z89" s="18"/>
      <c r="AA89" s="207"/>
      <c r="AB89" s="18"/>
      <c r="AC89" s="18"/>
      <c r="AD89" s="23" t="s">
        <v>663</v>
      </c>
      <c r="AE89" s="126"/>
      <c r="AF89" s="1"/>
      <c r="AG89" s="1"/>
      <c r="AH89" s="1"/>
      <c r="AI89" s="2"/>
      <c r="AJ89" s="2"/>
      <c r="AK89" s="2"/>
      <c r="AL89" s="2"/>
      <c r="AM89" s="2"/>
      <c r="AN89" s="2"/>
      <c r="AO89" s="2"/>
      <c r="AP89" s="2"/>
      <c r="AQ89" s="2"/>
      <c r="AR89" s="2"/>
      <c r="AS89" s="2"/>
      <c r="AT89" s="2"/>
      <c r="AU89" s="2"/>
      <c r="AV89" s="2"/>
      <c r="AW89" s="2"/>
      <c r="AX89" s="2"/>
    </row>
    <row r="90" spans="1:50" ht="49.5" customHeight="1">
      <c r="A90" s="18" t="s">
        <v>100</v>
      </c>
      <c r="B90" s="18" t="s">
        <v>26</v>
      </c>
      <c r="C90" s="25" t="s">
        <v>103</v>
      </c>
      <c r="D90" s="18" t="s">
        <v>107</v>
      </c>
      <c r="E90" s="18">
        <v>1993</v>
      </c>
      <c r="F90" s="18"/>
      <c r="G90" s="216"/>
      <c r="H90" s="17" t="s">
        <v>664</v>
      </c>
      <c r="I90" s="216">
        <v>1</v>
      </c>
      <c r="J90" s="18"/>
      <c r="K90" s="216"/>
      <c r="L90" s="18"/>
      <c r="M90" s="216"/>
      <c r="N90" s="18"/>
      <c r="O90" s="216"/>
      <c r="P90" s="18"/>
      <c r="Q90" s="207"/>
      <c r="R90" s="17" t="s">
        <v>662</v>
      </c>
      <c r="S90" s="207">
        <v>1</v>
      </c>
      <c r="T90" s="18"/>
      <c r="U90" s="207"/>
      <c r="V90" s="17" t="s">
        <v>665</v>
      </c>
      <c r="W90" s="207">
        <v>1</v>
      </c>
      <c r="X90" s="18"/>
      <c r="Y90" s="207"/>
      <c r="Z90" s="18"/>
      <c r="AA90" s="207"/>
      <c r="AB90" s="18"/>
      <c r="AC90" s="18"/>
      <c r="AD90" s="23" t="s">
        <v>666</v>
      </c>
      <c r="AE90" s="126" t="s">
        <v>667</v>
      </c>
      <c r="AF90" s="1"/>
      <c r="AG90" s="1"/>
      <c r="AH90" s="1"/>
      <c r="AI90" s="2"/>
      <c r="AJ90" s="2"/>
      <c r="AK90" s="2"/>
      <c r="AL90" s="2"/>
      <c r="AM90" s="2"/>
      <c r="AN90" s="2"/>
      <c r="AO90" s="2"/>
      <c r="AP90" s="2"/>
      <c r="AQ90" s="2"/>
      <c r="AR90" s="2"/>
      <c r="AS90" s="2"/>
      <c r="AT90" s="2"/>
      <c r="AU90" s="2"/>
      <c r="AV90" s="2"/>
      <c r="AW90" s="2"/>
      <c r="AX90" s="2"/>
    </row>
    <row r="91" spans="1:50" ht="49.5" customHeight="1">
      <c r="A91" s="18" t="s">
        <v>100</v>
      </c>
      <c r="B91" s="18" t="s">
        <v>26</v>
      </c>
      <c r="C91" s="25" t="s">
        <v>103</v>
      </c>
      <c r="D91" s="18" t="s">
        <v>30</v>
      </c>
      <c r="E91" s="18">
        <v>1992</v>
      </c>
      <c r="F91" s="18"/>
      <c r="G91" s="216"/>
      <c r="H91" s="17" t="s">
        <v>655</v>
      </c>
      <c r="I91" s="216">
        <v>1</v>
      </c>
      <c r="J91" s="18"/>
      <c r="K91" s="216"/>
      <c r="L91" s="17" t="s">
        <v>656</v>
      </c>
      <c r="M91" s="216">
        <v>1</v>
      </c>
      <c r="N91" s="18"/>
      <c r="O91" s="216"/>
      <c r="P91" s="18"/>
      <c r="Q91" s="207"/>
      <c r="R91" s="17" t="s">
        <v>662</v>
      </c>
      <c r="S91" s="207">
        <v>1</v>
      </c>
      <c r="T91" s="18"/>
      <c r="U91" s="207"/>
      <c r="V91" s="17" t="s">
        <v>668</v>
      </c>
      <c r="W91" s="207">
        <v>1</v>
      </c>
      <c r="X91" s="17" t="s">
        <v>659</v>
      </c>
      <c r="Y91" s="207">
        <v>1</v>
      </c>
      <c r="Z91" s="18"/>
      <c r="AA91" s="207"/>
      <c r="AB91" s="18"/>
      <c r="AC91" s="18"/>
      <c r="AD91" s="23" t="s">
        <v>669</v>
      </c>
      <c r="AE91" s="126"/>
      <c r="AF91" s="1"/>
      <c r="AG91" s="1"/>
      <c r="AH91" s="1"/>
      <c r="AI91" s="2"/>
      <c r="AJ91" s="2"/>
      <c r="AK91" s="2"/>
      <c r="AL91" s="2"/>
      <c r="AM91" s="2"/>
      <c r="AN91" s="2"/>
      <c r="AO91" s="2"/>
      <c r="AP91" s="2"/>
      <c r="AQ91" s="2"/>
      <c r="AR91" s="2"/>
      <c r="AS91" s="2"/>
      <c r="AT91" s="2"/>
      <c r="AU91" s="2"/>
      <c r="AV91" s="2"/>
      <c r="AW91" s="2"/>
      <c r="AX91" s="2"/>
    </row>
    <row r="92" spans="1:50" ht="49.5" customHeight="1">
      <c r="A92" s="18" t="s">
        <v>100</v>
      </c>
      <c r="B92" s="18" t="s">
        <v>26</v>
      </c>
      <c r="C92" s="25" t="s">
        <v>103</v>
      </c>
      <c r="D92" s="18" t="s">
        <v>108</v>
      </c>
      <c r="E92" s="18">
        <v>1992</v>
      </c>
      <c r="F92" s="18"/>
      <c r="G92" s="216"/>
      <c r="H92" s="17" t="s">
        <v>655</v>
      </c>
      <c r="I92" s="216">
        <v>1</v>
      </c>
      <c r="J92" s="18"/>
      <c r="K92" s="216"/>
      <c r="L92" s="17" t="s">
        <v>656</v>
      </c>
      <c r="M92" s="216">
        <v>1</v>
      </c>
      <c r="N92" s="18"/>
      <c r="O92" s="216"/>
      <c r="P92" s="18"/>
      <c r="Q92" s="207"/>
      <c r="R92" s="17" t="s">
        <v>662</v>
      </c>
      <c r="S92" s="207">
        <v>1</v>
      </c>
      <c r="T92" s="18"/>
      <c r="U92" s="207"/>
      <c r="V92" s="17" t="s">
        <v>670</v>
      </c>
      <c r="W92" s="207">
        <v>1</v>
      </c>
      <c r="X92" s="17" t="s">
        <v>659</v>
      </c>
      <c r="Y92" s="207">
        <v>1</v>
      </c>
      <c r="Z92" s="18"/>
      <c r="AA92" s="207"/>
      <c r="AB92" s="18"/>
      <c r="AC92" s="18"/>
      <c r="AD92" s="23" t="s">
        <v>663</v>
      </c>
      <c r="AE92" s="126" t="s">
        <v>671</v>
      </c>
      <c r="AF92" s="1"/>
      <c r="AG92" s="1"/>
      <c r="AH92" s="1"/>
      <c r="AI92" s="2"/>
      <c r="AJ92" s="2"/>
      <c r="AK92" s="2"/>
      <c r="AL92" s="2"/>
      <c r="AM92" s="2"/>
      <c r="AN92" s="2"/>
      <c r="AO92" s="2"/>
      <c r="AP92" s="2"/>
      <c r="AQ92" s="2"/>
      <c r="AR92" s="2"/>
      <c r="AS92" s="2"/>
      <c r="AT92" s="2"/>
      <c r="AU92" s="2"/>
      <c r="AV92" s="2"/>
      <c r="AW92" s="2"/>
      <c r="AX92" s="2"/>
    </row>
    <row r="93" spans="1:50" ht="49.5" customHeight="1">
      <c r="A93" s="18" t="s">
        <v>100</v>
      </c>
      <c r="B93" s="18" t="s">
        <v>26</v>
      </c>
      <c r="C93" s="25" t="s">
        <v>103</v>
      </c>
      <c r="D93" s="18" t="s">
        <v>109</v>
      </c>
      <c r="E93" s="18">
        <v>1990</v>
      </c>
      <c r="F93" s="18"/>
      <c r="G93" s="216"/>
      <c r="H93" s="17" t="s">
        <v>672</v>
      </c>
      <c r="I93" s="216">
        <v>1</v>
      </c>
      <c r="J93" s="18"/>
      <c r="K93" s="216"/>
      <c r="L93" s="18"/>
      <c r="M93" s="216"/>
      <c r="N93" s="18"/>
      <c r="O93" s="216"/>
      <c r="P93" s="18"/>
      <c r="Q93" s="207"/>
      <c r="R93" s="17" t="s">
        <v>673</v>
      </c>
      <c r="S93" s="207">
        <v>1</v>
      </c>
      <c r="T93" s="18"/>
      <c r="U93" s="207"/>
      <c r="V93" s="17" t="s">
        <v>674</v>
      </c>
      <c r="W93" s="207">
        <v>1</v>
      </c>
      <c r="X93" s="17" t="s">
        <v>659</v>
      </c>
      <c r="Y93" s="207">
        <v>1</v>
      </c>
      <c r="Z93" s="18"/>
      <c r="AA93" s="207"/>
      <c r="AB93" s="18"/>
      <c r="AC93" s="18"/>
      <c r="AD93" s="23" t="s">
        <v>675</v>
      </c>
      <c r="AE93" s="126"/>
      <c r="AF93" s="1"/>
      <c r="AG93" s="1"/>
      <c r="AH93" s="1"/>
      <c r="AI93" s="2"/>
      <c r="AJ93" s="2"/>
      <c r="AK93" s="2"/>
      <c r="AL93" s="2"/>
      <c r="AM93" s="2"/>
      <c r="AN93" s="2"/>
      <c r="AO93" s="2"/>
      <c r="AP93" s="2"/>
      <c r="AQ93" s="2"/>
      <c r="AR93" s="2"/>
      <c r="AS93" s="2"/>
      <c r="AT93" s="2"/>
      <c r="AU93" s="2"/>
      <c r="AV93" s="2"/>
      <c r="AW93" s="2"/>
      <c r="AX93" s="2"/>
    </row>
    <row r="94" spans="1:50" ht="49.5" customHeight="1">
      <c r="A94" s="18" t="s">
        <v>100</v>
      </c>
      <c r="B94" s="18" t="s">
        <v>26</v>
      </c>
      <c r="C94" s="25" t="s">
        <v>103</v>
      </c>
      <c r="D94" s="18" t="s">
        <v>110</v>
      </c>
      <c r="E94" s="18">
        <v>1987</v>
      </c>
      <c r="F94" s="17" t="s">
        <v>676</v>
      </c>
      <c r="G94" s="216">
        <v>1</v>
      </c>
      <c r="H94" s="17" t="s">
        <v>677</v>
      </c>
      <c r="I94" s="216">
        <v>1</v>
      </c>
      <c r="J94" s="18"/>
      <c r="K94" s="216"/>
      <c r="L94" s="18"/>
      <c r="M94" s="216"/>
      <c r="N94" s="18"/>
      <c r="O94" s="216"/>
      <c r="P94" s="18"/>
      <c r="Q94" s="207"/>
      <c r="R94" s="17" t="s">
        <v>678</v>
      </c>
      <c r="S94" s="207">
        <v>1</v>
      </c>
      <c r="T94" s="18"/>
      <c r="U94" s="207"/>
      <c r="V94" s="17" t="s">
        <v>679</v>
      </c>
      <c r="W94" s="207">
        <v>1</v>
      </c>
      <c r="X94" s="18"/>
      <c r="Y94" s="207"/>
      <c r="Z94" s="18"/>
      <c r="AA94" s="207"/>
      <c r="AB94" s="18"/>
      <c r="AC94" s="18"/>
      <c r="AD94" s="23" t="s">
        <v>680</v>
      </c>
      <c r="AE94" s="126"/>
      <c r="AF94" s="1"/>
      <c r="AG94" s="1"/>
      <c r="AH94" s="1"/>
      <c r="AI94" s="2"/>
      <c r="AJ94" s="2"/>
      <c r="AK94" s="2"/>
      <c r="AL94" s="2"/>
      <c r="AM94" s="2"/>
      <c r="AN94" s="2"/>
      <c r="AO94" s="2"/>
      <c r="AP94" s="2"/>
      <c r="AQ94" s="2"/>
      <c r="AR94" s="2"/>
      <c r="AS94" s="2"/>
      <c r="AT94" s="2"/>
      <c r="AU94" s="2"/>
      <c r="AV94" s="2"/>
      <c r="AW94" s="2"/>
      <c r="AX94" s="2"/>
    </row>
    <row r="95" spans="1:50" ht="49.5" customHeight="1">
      <c r="A95" s="15" t="s">
        <v>111</v>
      </c>
      <c r="B95" s="15" t="s">
        <v>40</v>
      </c>
      <c r="C95" s="15" t="s">
        <v>112</v>
      </c>
      <c r="D95" s="15" t="s">
        <v>23</v>
      </c>
      <c r="E95" s="16">
        <v>2006</v>
      </c>
      <c r="F95" s="17" t="s">
        <v>681</v>
      </c>
      <c r="G95" s="216">
        <v>1</v>
      </c>
      <c r="H95" s="16" t="s">
        <v>682</v>
      </c>
      <c r="I95" s="216"/>
      <c r="J95" s="16"/>
      <c r="K95" s="216"/>
      <c r="L95" s="16" t="s">
        <v>683</v>
      </c>
      <c r="M95" s="216"/>
      <c r="N95" s="16"/>
      <c r="O95" s="216"/>
      <c r="P95" s="16"/>
      <c r="Q95" s="207"/>
      <c r="R95" s="16"/>
      <c r="S95" s="207"/>
      <c r="T95" s="17" t="s">
        <v>684</v>
      </c>
      <c r="U95" s="207">
        <v>1</v>
      </c>
      <c r="V95" s="16"/>
      <c r="W95" s="207"/>
      <c r="X95" s="16"/>
      <c r="Y95" s="207"/>
      <c r="Z95" s="16"/>
      <c r="AA95" s="207"/>
      <c r="AB95" s="16"/>
      <c r="AC95" s="18"/>
      <c r="AD95" s="20" t="s">
        <v>685</v>
      </c>
      <c r="AE95" s="126"/>
      <c r="AF95" s="1"/>
      <c r="AG95" s="1"/>
      <c r="AH95" s="1"/>
      <c r="AI95" s="2"/>
      <c r="AJ95" s="2"/>
      <c r="AK95" s="2"/>
      <c r="AL95" s="2"/>
      <c r="AM95" s="2"/>
      <c r="AN95" s="2"/>
      <c r="AO95" s="2"/>
      <c r="AP95" s="2"/>
      <c r="AQ95" s="2"/>
      <c r="AR95" s="2"/>
      <c r="AS95" s="2"/>
      <c r="AT95" s="2"/>
      <c r="AU95" s="2"/>
      <c r="AV95" s="2"/>
      <c r="AW95" s="2"/>
      <c r="AX95" s="2"/>
    </row>
    <row r="96" spans="1:50" ht="49.5" customHeight="1">
      <c r="A96" s="21" t="s">
        <v>111</v>
      </c>
      <c r="B96" s="21" t="s">
        <v>24</v>
      </c>
      <c r="C96" s="21" t="s">
        <v>113</v>
      </c>
      <c r="D96" s="21" t="s">
        <v>23</v>
      </c>
      <c r="E96" s="22">
        <v>2015</v>
      </c>
      <c r="F96" s="17" t="s">
        <v>686</v>
      </c>
      <c r="G96" s="216">
        <v>1</v>
      </c>
      <c r="H96" s="22"/>
      <c r="I96" s="216"/>
      <c r="J96" s="22"/>
      <c r="K96" s="216"/>
      <c r="L96" s="22" t="s">
        <v>687</v>
      </c>
      <c r="M96" s="216"/>
      <c r="N96" s="18"/>
      <c r="O96" s="216"/>
      <c r="P96" s="22"/>
      <c r="Q96" s="207"/>
      <c r="R96" s="22"/>
      <c r="S96" s="207"/>
      <c r="T96" s="22"/>
      <c r="U96" s="207"/>
      <c r="V96" s="17" t="s">
        <v>688</v>
      </c>
      <c r="W96" s="207">
        <v>1</v>
      </c>
      <c r="X96" s="17" t="s">
        <v>689</v>
      </c>
      <c r="Y96" s="207">
        <v>1</v>
      </c>
      <c r="Z96" s="22"/>
      <c r="AA96" s="207"/>
      <c r="AB96" s="22"/>
      <c r="AC96" s="18"/>
      <c r="AD96" s="23" t="s">
        <v>690</v>
      </c>
      <c r="AE96" s="126"/>
      <c r="AF96" s="1"/>
      <c r="AG96" s="1"/>
      <c r="AH96" s="1"/>
      <c r="AI96" s="1"/>
      <c r="AJ96" s="1"/>
      <c r="AK96" s="1"/>
      <c r="AL96" s="1"/>
      <c r="AM96" s="1"/>
      <c r="AN96" s="1"/>
      <c r="AO96" s="1"/>
      <c r="AP96" s="1"/>
      <c r="AQ96" s="1"/>
      <c r="AR96" s="1"/>
      <c r="AS96" s="1"/>
      <c r="AT96" s="1"/>
      <c r="AU96" s="1"/>
      <c r="AV96" s="1"/>
      <c r="AW96" s="1"/>
      <c r="AX96" s="1"/>
    </row>
    <row r="97" spans="1:50" ht="49.5" customHeight="1">
      <c r="A97" s="25" t="s">
        <v>111</v>
      </c>
      <c r="B97" s="25" t="s">
        <v>26</v>
      </c>
      <c r="C97" s="25" t="s">
        <v>114</v>
      </c>
      <c r="D97" s="18" t="s">
        <v>115</v>
      </c>
      <c r="E97" s="18">
        <v>2015</v>
      </c>
      <c r="F97" s="18"/>
      <c r="G97" s="216"/>
      <c r="H97" s="18" t="s">
        <v>143</v>
      </c>
      <c r="I97" s="216"/>
      <c r="J97" s="18"/>
      <c r="K97" s="216"/>
      <c r="L97" s="17" t="s">
        <v>691</v>
      </c>
      <c r="M97" s="216">
        <v>1</v>
      </c>
      <c r="N97" s="18"/>
      <c r="O97" s="216"/>
      <c r="P97" s="18"/>
      <c r="Q97" s="207"/>
      <c r="R97" s="18"/>
      <c r="S97" s="207"/>
      <c r="T97" s="18" t="s">
        <v>692</v>
      </c>
      <c r="U97" s="207"/>
      <c r="V97" s="17" t="s">
        <v>693</v>
      </c>
      <c r="W97" s="207">
        <v>1</v>
      </c>
      <c r="X97" s="17" t="s">
        <v>694</v>
      </c>
      <c r="Y97" s="207">
        <v>1</v>
      </c>
      <c r="Z97" s="18"/>
      <c r="AA97" s="207"/>
      <c r="AB97" s="24"/>
      <c r="AC97" s="18"/>
      <c r="AD97" s="23" t="s">
        <v>695</v>
      </c>
      <c r="AE97" s="126"/>
      <c r="AF97" s="1"/>
      <c r="AG97" s="1"/>
      <c r="AH97" s="1"/>
      <c r="AI97" s="1"/>
      <c r="AJ97" s="1"/>
      <c r="AK97" s="1"/>
      <c r="AL97" s="1"/>
      <c r="AM97" s="1"/>
      <c r="AN97" s="1"/>
      <c r="AO97" s="1"/>
      <c r="AP97" s="1"/>
      <c r="AQ97" s="1"/>
      <c r="AR97" s="1"/>
      <c r="AS97" s="1"/>
      <c r="AT97" s="1"/>
      <c r="AU97" s="1"/>
      <c r="AV97" s="1"/>
      <c r="AW97" s="1"/>
      <c r="AX97" s="1"/>
    </row>
    <row r="98" spans="1:50" ht="49.5" customHeight="1">
      <c r="A98" s="15" t="s">
        <v>116</v>
      </c>
      <c r="B98" s="15" t="s">
        <v>21</v>
      </c>
      <c r="C98" s="15" t="s">
        <v>117</v>
      </c>
      <c r="D98" s="15" t="s">
        <v>23</v>
      </c>
      <c r="E98" s="16">
        <v>2006</v>
      </c>
      <c r="F98" s="16" t="s">
        <v>696</v>
      </c>
      <c r="G98" s="216"/>
      <c r="H98" s="16" t="s">
        <v>697</v>
      </c>
      <c r="I98" s="216"/>
      <c r="J98" s="16"/>
      <c r="K98" s="216"/>
      <c r="L98" s="16" t="s">
        <v>698</v>
      </c>
      <c r="M98" s="216"/>
      <c r="N98" s="16"/>
      <c r="O98" s="216"/>
      <c r="P98" s="16"/>
      <c r="Q98" s="207"/>
      <c r="R98" s="16" t="s">
        <v>699</v>
      </c>
      <c r="S98" s="207"/>
      <c r="T98" s="16"/>
      <c r="U98" s="207"/>
      <c r="V98" s="16"/>
      <c r="W98" s="207"/>
      <c r="X98" s="16" t="s">
        <v>700</v>
      </c>
      <c r="Y98" s="207"/>
      <c r="Z98" s="16" t="s">
        <v>701</v>
      </c>
      <c r="AA98" s="207"/>
      <c r="AB98" s="16"/>
      <c r="AC98" s="18"/>
      <c r="AD98" s="23" t="s">
        <v>702</v>
      </c>
      <c r="AE98" s="125"/>
      <c r="AF98" s="1"/>
      <c r="AG98" s="1"/>
      <c r="AH98" s="1"/>
      <c r="AI98" s="2"/>
      <c r="AJ98" s="2"/>
      <c r="AK98" s="2"/>
      <c r="AL98" s="2"/>
      <c r="AM98" s="2"/>
      <c r="AN98" s="2"/>
      <c r="AO98" s="2"/>
      <c r="AP98" s="2"/>
      <c r="AQ98" s="2"/>
      <c r="AR98" s="2"/>
      <c r="AS98" s="2"/>
      <c r="AT98" s="2"/>
      <c r="AU98" s="2"/>
      <c r="AV98" s="2"/>
      <c r="AW98" s="2"/>
      <c r="AX98" s="2"/>
    </row>
    <row r="99" spans="1:50" ht="49.5" customHeight="1">
      <c r="A99" s="22" t="s">
        <v>116</v>
      </c>
      <c r="B99" s="22" t="s">
        <v>34</v>
      </c>
      <c r="C99" s="22" t="s">
        <v>118</v>
      </c>
      <c r="D99" s="22" t="s">
        <v>23</v>
      </c>
      <c r="E99" s="22">
        <v>2014</v>
      </c>
      <c r="F99" s="22"/>
      <c r="G99" s="216"/>
      <c r="H99" s="22"/>
      <c r="I99" s="216"/>
      <c r="J99" s="22"/>
      <c r="K99" s="216"/>
      <c r="L99" s="22"/>
      <c r="M99" s="216"/>
      <c r="N99" s="22"/>
      <c r="O99" s="216"/>
      <c r="P99" s="49" t="s">
        <v>703</v>
      </c>
      <c r="Q99" s="207"/>
      <c r="R99" s="17" t="s">
        <v>704</v>
      </c>
      <c r="S99" s="207">
        <v>1</v>
      </c>
      <c r="T99" s="22"/>
      <c r="U99" s="207"/>
      <c r="V99" s="17" t="s">
        <v>705</v>
      </c>
      <c r="W99" s="207">
        <v>1</v>
      </c>
      <c r="X99" s="17" t="s">
        <v>706</v>
      </c>
      <c r="Y99" s="207">
        <v>1</v>
      </c>
      <c r="Z99" s="17" t="s">
        <v>707</v>
      </c>
      <c r="AA99" s="207">
        <v>1</v>
      </c>
      <c r="AB99" s="22"/>
      <c r="AC99" s="18"/>
      <c r="AD99" s="28" t="s">
        <v>708</v>
      </c>
      <c r="AE99" s="126"/>
      <c r="AF99" s="1"/>
      <c r="AG99" s="1"/>
      <c r="AH99" s="1"/>
      <c r="AI99" s="2"/>
      <c r="AJ99" s="2"/>
      <c r="AK99" s="2"/>
      <c r="AL99" s="2"/>
      <c r="AM99" s="2"/>
      <c r="AN99" s="2"/>
      <c r="AO99" s="2"/>
      <c r="AP99" s="2"/>
      <c r="AQ99" s="2"/>
      <c r="AR99" s="2"/>
      <c r="AS99" s="2"/>
      <c r="AT99" s="2"/>
      <c r="AU99" s="2"/>
      <c r="AV99" s="2"/>
      <c r="AW99" s="2"/>
      <c r="AX99" s="2"/>
    </row>
    <row r="100" spans="1:50" ht="49.5" customHeight="1">
      <c r="A100" s="25" t="s">
        <v>116</v>
      </c>
      <c r="B100" s="25" t="s">
        <v>26</v>
      </c>
      <c r="C100" s="25" t="s">
        <v>119</v>
      </c>
      <c r="D100" s="18" t="s">
        <v>28</v>
      </c>
      <c r="E100" s="18">
        <v>2013</v>
      </c>
      <c r="F100" s="18"/>
      <c r="G100" s="218"/>
      <c r="H100" s="18"/>
      <c r="I100" s="218"/>
      <c r="J100" s="18"/>
      <c r="K100" s="218"/>
      <c r="L100" s="18"/>
      <c r="M100" s="218"/>
      <c r="N100" s="18"/>
      <c r="O100" s="218"/>
      <c r="P100" s="18"/>
      <c r="Q100" s="209"/>
      <c r="R100" s="18"/>
      <c r="S100" s="209"/>
      <c r="T100" s="18"/>
      <c r="U100" s="209"/>
      <c r="V100" s="18"/>
      <c r="W100" s="209"/>
      <c r="X100" s="18"/>
      <c r="Y100" s="209"/>
      <c r="Z100" s="18"/>
      <c r="AA100" s="209"/>
      <c r="AB100" s="18"/>
      <c r="AC100" s="50"/>
      <c r="AD100" s="28" t="s">
        <v>709</v>
      </c>
      <c r="AE100" s="125"/>
      <c r="AF100" s="1"/>
      <c r="AG100" s="1"/>
      <c r="AH100" s="1"/>
      <c r="AI100" s="2"/>
      <c r="AJ100" s="2"/>
      <c r="AK100" s="2"/>
      <c r="AL100" s="2"/>
      <c r="AM100" s="2"/>
      <c r="AN100" s="2"/>
      <c r="AO100" s="2"/>
      <c r="AP100" s="2"/>
      <c r="AQ100" s="2"/>
      <c r="AR100" s="2"/>
      <c r="AS100" s="2"/>
      <c r="AT100" s="2"/>
      <c r="AU100" s="2"/>
      <c r="AV100" s="2"/>
      <c r="AW100" s="2"/>
      <c r="AX100" s="2"/>
    </row>
    <row r="101" spans="1:50" ht="49.5" customHeight="1">
      <c r="A101" s="25" t="s">
        <v>116</v>
      </c>
      <c r="B101" s="25" t="s">
        <v>26</v>
      </c>
      <c r="C101" s="25" t="s">
        <v>119</v>
      </c>
      <c r="D101" s="18" t="s">
        <v>28</v>
      </c>
      <c r="E101" s="18">
        <v>2009</v>
      </c>
      <c r="F101" s="17" t="s">
        <v>710</v>
      </c>
      <c r="G101" s="218">
        <v>1</v>
      </c>
      <c r="H101" s="17" t="s">
        <v>711</v>
      </c>
      <c r="I101" s="218">
        <v>1</v>
      </c>
      <c r="J101" s="18"/>
      <c r="K101" s="218"/>
      <c r="L101" s="18"/>
      <c r="M101" s="218"/>
      <c r="N101" s="18"/>
      <c r="O101" s="218"/>
      <c r="P101" s="17" t="s">
        <v>712</v>
      </c>
      <c r="Q101" s="209">
        <v>1</v>
      </c>
      <c r="R101" s="17" t="s">
        <v>713</v>
      </c>
      <c r="S101" s="209">
        <v>1</v>
      </c>
      <c r="T101" s="18"/>
      <c r="U101" s="209"/>
      <c r="V101" s="17" t="s">
        <v>714</v>
      </c>
      <c r="W101" s="209">
        <v>1</v>
      </c>
      <c r="X101" s="17" t="s">
        <v>715</v>
      </c>
      <c r="Y101" s="209">
        <v>1</v>
      </c>
      <c r="Z101" s="18" t="s">
        <v>29</v>
      </c>
      <c r="AA101" s="209"/>
      <c r="AB101" s="17" t="s">
        <v>716</v>
      </c>
      <c r="AC101" s="50">
        <v>2</v>
      </c>
      <c r="AD101" s="28" t="s">
        <v>717</v>
      </c>
      <c r="AE101" s="126"/>
      <c r="AF101" s="1"/>
      <c r="AG101" s="1"/>
      <c r="AH101" s="1"/>
      <c r="AI101" s="2"/>
      <c r="AJ101" s="2"/>
      <c r="AK101" s="2"/>
      <c r="AL101" s="2"/>
      <c r="AM101" s="2"/>
      <c r="AN101" s="2"/>
      <c r="AO101" s="2"/>
      <c r="AP101" s="2"/>
      <c r="AQ101" s="2"/>
      <c r="AR101" s="2"/>
      <c r="AS101" s="2"/>
      <c r="AT101" s="2"/>
      <c r="AU101" s="2"/>
      <c r="AV101" s="2"/>
      <c r="AW101" s="2"/>
      <c r="AX101" s="2"/>
    </row>
    <row r="102" spans="1:50" ht="49.5" customHeight="1">
      <c r="A102" s="25" t="s">
        <v>116</v>
      </c>
      <c r="B102" s="25" t="s">
        <v>26</v>
      </c>
      <c r="C102" s="25" t="s">
        <v>119</v>
      </c>
      <c r="D102" s="18" t="s">
        <v>28</v>
      </c>
      <c r="E102" s="18">
        <v>2007</v>
      </c>
      <c r="F102" s="18"/>
      <c r="G102" s="216"/>
      <c r="H102" s="17" t="s">
        <v>718</v>
      </c>
      <c r="I102" s="216">
        <v>1</v>
      </c>
      <c r="J102" s="17" t="s">
        <v>719</v>
      </c>
      <c r="K102" s="216">
        <v>1</v>
      </c>
      <c r="L102" s="17" t="s">
        <v>720</v>
      </c>
      <c r="M102" s="216">
        <v>1</v>
      </c>
      <c r="N102" s="18"/>
      <c r="O102" s="216"/>
      <c r="P102" s="18"/>
      <c r="Q102" s="207"/>
      <c r="R102" s="17" t="s">
        <v>721</v>
      </c>
      <c r="S102" s="207">
        <v>1</v>
      </c>
      <c r="T102" s="18"/>
      <c r="U102" s="207"/>
      <c r="V102" s="18"/>
      <c r="W102" s="207"/>
      <c r="X102" s="17" t="s">
        <v>722</v>
      </c>
      <c r="Y102" s="207">
        <v>1</v>
      </c>
      <c r="Z102" s="17" t="s">
        <v>723</v>
      </c>
      <c r="AA102" s="207">
        <v>1</v>
      </c>
      <c r="AB102" s="24"/>
      <c r="AC102" s="18"/>
      <c r="AD102" s="28" t="s">
        <v>724</v>
      </c>
      <c r="AE102" s="125"/>
      <c r="AF102" s="1"/>
      <c r="AG102" s="1"/>
      <c r="AH102" s="1"/>
      <c r="AI102" s="2"/>
      <c r="AJ102" s="2"/>
      <c r="AK102" s="2"/>
      <c r="AL102" s="2"/>
      <c r="AM102" s="2"/>
      <c r="AN102" s="2"/>
      <c r="AO102" s="2"/>
      <c r="AP102" s="2"/>
      <c r="AQ102" s="2"/>
      <c r="AR102" s="2"/>
      <c r="AS102" s="2"/>
      <c r="AT102" s="2"/>
      <c r="AU102" s="2"/>
      <c r="AV102" s="2"/>
      <c r="AW102" s="2"/>
      <c r="AX102" s="2"/>
    </row>
    <row r="103" spans="1:50" ht="49.5" customHeight="1">
      <c r="A103" s="25" t="s">
        <v>116</v>
      </c>
      <c r="B103" s="25" t="s">
        <v>26</v>
      </c>
      <c r="C103" s="25" t="s">
        <v>119</v>
      </c>
      <c r="D103" s="18" t="s">
        <v>120</v>
      </c>
      <c r="E103" s="18">
        <v>2002</v>
      </c>
      <c r="F103" s="18"/>
      <c r="G103" s="216"/>
      <c r="H103" s="17" t="s">
        <v>725</v>
      </c>
      <c r="I103" s="216">
        <v>1</v>
      </c>
      <c r="J103" s="17" t="s">
        <v>726</v>
      </c>
      <c r="K103" s="216">
        <v>1</v>
      </c>
      <c r="L103" s="18"/>
      <c r="M103" s="216"/>
      <c r="N103" s="18"/>
      <c r="O103" s="216"/>
      <c r="P103" s="18"/>
      <c r="Q103" s="207"/>
      <c r="R103" s="17" t="s">
        <v>727</v>
      </c>
      <c r="S103" s="207">
        <v>1</v>
      </c>
      <c r="T103" s="18"/>
      <c r="U103" s="207"/>
      <c r="V103" s="18"/>
      <c r="W103" s="207"/>
      <c r="X103" s="17" t="s">
        <v>728</v>
      </c>
      <c r="Y103" s="207">
        <v>1</v>
      </c>
      <c r="Z103" s="17" t="s">
        <v>729</v>
      </c>
      <c r="AA103" s="207">
        <v>1</v>
      </c>
      <c r="AB103" s="17" t="s">
        <v>726</v>
      </c>
      <c r="AC103" s="18">
        <v>1</v>
      </c>
      <c r="AD103" s="28" t="s">
        <v>730</v>
      </c>
      <c r="AE103" s="129"/>
      <c r="AF103" s="1"/>
      <c r="AG103" s="1"/>
      <c r="AH103" s="1"/>
      <c r="AI103" s="2"/>
      <c r="AJ103" s="2"/>
      <c r="AK103" s="2"/>
      <c r="AL103" s="2"/>
      <c r="AM103" s="2"/>
      <c r="AN103" s="2"/>
      <c r="AO103" s="2"/>
      <c r="AP103" s="2"/>
      <c r="AQ103" s="2"/>
      <c r="AR103" s="2"/>
      <c r="AS103" s="2"/>
      <c r="AT103" s="2"/>
      <c r="AU103" s="2"/>
      <c r="AV103" s="2"/>
      <c r="AW103" s="2"/>
      <c r="AX103" s="2"/>
    </row>
    <row r="104" spans="1:50" ht="49.5" customHeight="1">
      <c r="A104" s="15" t="s">
        <v>121</v>
      </c>
      <c r="B104" s="15" t="s">
        <v>21</v>
      </c>
      <c r="C104" s="15" t="s">
        <v>122</v>
      </c>
      <c r="D104" s="15" t="s">
        <v>23</v>
      </c>
      <c r="E104" s="16">
        <v>2014</v>
      </c>
      <c r="F104" s="16" t="s">
        <v>731</v>
      </c>
      <c r="G104" s="218"/>
      <c r="H104" s="16" t="s">
        <v>732</v>
      </c>
      <c r="I104" s="218"/>
      <c r="J104" s="16"/>
      <c r="K104" s="218"/>
      <c r="L104" s="16"/>
      <c r="M104" s="218"/>
      <c r="N104" s="16" t="s">
        <v>36</v>
      </c>
      <c r="O104" s="218"/>
      <c r="P104" s="16"/>
      <c r="Q104" s="209"/>
      <c r="R104" s="16"/>
      <c r="S104" s="209"/>
      <c r="T104" s="16" t="s">
        <v>36</v>
      </c>
      <c r="U104" s="209"/>
      <c r="V104" s="16" t="s">
        <v>36</v>
      </c>
      <c r="W104" s="209"/>
      <c r="X104" s="16" t="s">
        <v>733</v>
      </c>
      <c r="Y104" s="209"/>
      <c r="Z104" s="17" t="s">
        <v>734</v>
      </c>
      <c r="AA104" s="209">
        <v>1</v>
      </c>
      <c r="AB104" s="16"/>
      <c r="AC104" s="50"/>
      <c r="AD104" s="23" t="s">
        <v>735</v>
      </c>
      <c r="AE104" s="125" t="s">
        <v>736</v>
      </c>
      <c r="AF104" s="1"/>
      <c r="AG104" s="1"/>
      <c r="AH104" s="1"/>
      <c r="AI104" s="1"/>
      <c r="AJ104" s="1"/>
      <c r="AK104" s="1"/>
      <c r="AL104" s="1"/>
      <c r="AM104" s="1"/>
      <c r="AN104" s="1"/>
      <c r="AO104" s="1"/>
      <c r="AP104" s="1"/>
      <c r="AQ104" s="1"/>
      <c r="AR104" s="1"/>
      <c r="AS104" s="1"/>
      <c r="AT104" s="1"/>
      <c r="AU104" s="1"/>
      <c r="AV104" s="1"/>
      <c r="AW104" s="1"/>
      <c r="AX104" s="1"/>
    </row>
    <row r="105" spans="1:50" ht="49.5" customHeight="1">
      <c r="A105" s="21" t="s">
        <v>121</v>
      </c>
      <c r="B105" s="21" t="s">
        <v>34</v>
      </c>
      <c r="C105" s="21" t="s">
        <v>123</v>
      </c>
      <c r="D105" s="21" t="s">
        <v>23</v>
      </c>
      <c r="E105" s="22">
        <v>2006</v>
      </c>
      <c r="F105" s="22" t="s">
        <v>737</v>
      </c>
      <c r="G105" s="218">
        <v>1</v>
      </c>
      <c r="H105" s="17" t="s">
        <v>738</v>
      </c>
      <c r="I105" s="218">
        <v>1</v>
      </c>
      <c r="J105" s="22"/>
      <c r="K105" s="218"/>
      <c r="L105" s="22"/>
      <c r="M105" s="218"/>
      <c r="N105" s="22"/>
      <c r="O105" s="218"/>
      <c r="P105" s="22"/>
      <c r="Q105" s="209"/>
      <c r="R105" s="17" t="s">
        <v>739</v>
      </c>
      <c r="S105" s="209">
        <v>1</v>
      </c>
      <c r="T105" s="22"/>
      <c r="U105" s="209"/>
      <c r="V105" s="17" t="s">
        <v>740</v>
      </c>
      <c r="W105" s="209">
        <v>1</v>
      </c>
      <c r="X105" s="17" t="s">
        <v>741</v>
      </c>
      <c r="Y105" s="209">
        <v>1</v>
      </c>
      <c r="Z105" s="17" t="s">
        <v>742</v>
      </c>
      <c r="AA105" s="209">
        <v>1</v>
      </c>
      <c r="AB105" s="22"/>
      <c r="AC105" s="50"/>
      <c r="AD105" s="23" t="s">
        <v>743</v>
      </c>
      <c r="AE105" s="1"/>
      <c r="AF105" s="1"/>
      <c r="AG105" s="1"/>
      <c r="AH105" s="1"/>
      <c r="AI105" s="1"/>
      <c r="AJ105" s="1"/>
      <c r="AK105" s="1"/>
      <c r="AL105" s="1"/>
      <c r="AM105" s="1"/>
      <c r="AN105" s="1"/>
      <c r="AO105" s="1"/>
      <c r="AP105" s="1"/>
      <c r="AQ105" s="1"/>
      <c r="AR105" s="1"/>
      <c r="AS105" s="1"/>
      <c r="AT105" s="1"/>
      <c r="AU105" s="1"/>
      <c r="AV105" s="1"/>
      <c r="AW105" s="1"/>
      <c r="AX105" s="1"/>
    </row>
    <row r="106" spans="1:50" ht="49.5" customHeight="1">
      <c r="A106" s="25" t="s">
        <v>121</v>
      </c>
      <c r="B106" s="25" t="s">
        <v>26</v>
      </c>
      <c r="C106" s="25" t="s">
        <v>124</v>
      </c>
      <c r="D106" s="25" t="s">
        <v>99</v>
      </c>
      <c r="E106" s="18">
        <v>2009</v>
      </c>
      <c r="F106" s="17" t="s">
        <v>744</v>
      </c>
      <c r="G106" s="218">
        <v>1</v>
      </c>
      <c r="H106" s="17" t="s">
        <v>745</v>
      </c>
      <c r="I106" s="218">
        <v>1</v>
      </c>
      <c r="J106" s="17" t="s">
        <v>746</v>
      </c>
      <c r="K106" s="218">
        <v>1</v>
      </c>
      <c r="L106" s="18"/>
      <c r="M106" s="218"/>
      <c r="N106" s="18"/>
      <c r="O106" s="218"/>
      <c r="P106" s="18"/>
      <c r="Q106" s="209"/>
      <c r="R106" s="18"/>
      <c r="S106" s="209"/>
      <c r="T106" s="18" t="s">
        <v>36</v>
      </c>
      <c r="U106" s="209"/>
      <c r="V106" s="17" t="s">
        <v>747</v>
      </c>
      <c r="W106" s="209">
        <v>1</v>
      </c>
      <c r="X106" s="17" t="s">
        <v>748</v>
      </c>
      <c r="Y106" s="209">
        <v>1</v>
      </c>
      <c r="Z106" s="18" t="s">
        <v>749</v>
      </c>
      <c r="AA106" s="209"/>
      <c r="AB106" s="17" t="s">
        <v>746</v>
      </c>
      <c r="AC106" s="50">
        <v>1</v>
      </c>
      <c r="AD106" s="23" t="s">
        <v>750</v>
      </c>
      <c r="AE106" s="127" t="s">
        <v>751</v>
      </c>
      <c r="AF106" s="1"/>
      <c r="AG106" s="1"/>
      <c r="AH106" s="1"/>
      <c r="AI106" s="1"/>
      <c r="AJ106" s="1"/>
      <c r="AK106" s="1"/>
      <c r="AL106" s="1"/>
      <c r="AM106" s="1"/>
      <c r="AN106" s="1"/>
      <c r="AO106" s="1"/>
      <c r="AP106" s="1"/>
      <c r="AQ106" s="1"/>
      <c r="AR106" s="1"/>
      <c r="AS106" s="1"/>
      <c r="AT106" s="1"/>
      <c r="AU106" s="1"/>
      <c r="AV106" s="1"/>
      <c r="AW106" s="1"/>
      <c r="AX106" s="1"/>
    </row>
    <row r="107" spans="1:50" ht="49.5" customHeight="1">
      <c r="A107" s="15" t="s">
        <v>125</v>
      </c>
      <c r="B107" s="15" t="s">
        <v>21</v>
      </c>
      <c r="C107" s="15" t="s">
        <v>126</v>
      </c>
      <c r="D107" s="15" t="s">
        <v>23</v>
      </c>
      <c r="E107" s="16">
        <v>2004</v>
      </c>
      <c r="F107" s="17" t="s">
        <v>752</v>
      </c>
      <c r="G107" s="218">
        <v>1</v>
      </c>
      <c r="H107" s="15" t="s">
        <v>753</v>
      </c>
      <c r="I107" s="218"/>
      <c r="J107" s="16"/>
      <c r="K107" s="218"/>
      <c r="L107" s="16" t="s">
        <v>754</v>
      </c>
      <c r="M107" s="218"/>
      <c r="N107" s="16"/>
      <c r="O107" s="218"/>
      <c r="P107" s="16"/>
      <c r="Q107" s="209"/>
      <c r="R107" s="16"/>
      <c r="S107" s="209"/>
      <c r="T107" s="16"/>
      <c r="U107" s="209"/>
      <c r="V107" s="16"/>
      <c r="W107" s="209"/>
      <c r="X107" s="16"/>
      <c r="Y107" s="209"/>
      <c r="Z107" s="16" t="s">
        <v>755</v>
      </c>
      <c r="AA107" s="209"/>
      <c r="AB107" s="16"/>
      <c r="AC107" s="50"/>
      <c r="AD107" s="28" t="s">
        <v>756</v>
      </c>
      <c r="AE107" s="125"/>
      <c r="AF107" s="1"/>
      <c r="AG107" s="1"/>
      <c r="AH107" s="1"/>
      <c r="AI107" s="1"/>
      <c r="AJ107" s="1"/>
      <c r="AK107" s="1"/>
      <c r="AL107" s="1"/>
      <c r="AM107" s="1"/>
      <c r="AN107" s="1"/>
      <c r="AO107" s="1"/>
      <c r="AP107" s="1"/>
      <c r="AQ107" s="1"/>
      <c r="AR107" s="1"/>
      <c r="AS107" s="1"/>
      <c r="AT107" s="1"/>
      <c r="AU107" s="1"/>
      <c r="AV107" s="1"/>
      <c r="AW107" s="1"/>
      <c r="AX107" s="1"/>
    </row>
    <row r="108" spans="1:50" ht="49.5" customHeight="1">
      <c r="A108" s="21" t="s">
        <v>125</v>
      </c>
      <c r="B108" s="21" t="s">
        <v>34</v>
      </c>
      <c r="C108" s="21" t="s">
        <v>127</v>
      </c>
      <c r="D108" s="21" t="s">
        <v>23</v>
      </c>
      <c r="E108" s="22">
        <v>1992</v>
      </c>
      <c r="F108" s="17" t="s">
        <v>757</v>
      </c>
      <c r="G108" s="218">
        <v>1</v>
      </c>
      <c r="H108" s="21"/>
      <c r="I108" s="218"/>
      <c r="J108" s="52"/>
      <c r="K108" s="218"/>
      <c r="L108" s="22"/>
      <c r="M108" s="218"/>
      <c r="N108" s="22"/>
      <c r="O108" s="218"/>
      <c r="P108" s="31" t="s">
        <v>758</v>
      </c>
      <c r="Q108" s="209"/>
      <c r="R108" s="22"/>
      <c r="S108" s="209"/>
      <c r="T108" s="22"/>
      <c r="U108" s="209"/>
      <c r="V108" s="17" t="s">
        <v>759</v>
      </c>
      <c r="W108" s="209">
        <v>1</v>
      </c>
      <c r="X108" s="17" t="s">
        <v>760</v>
      </c>
      <c r="Y108" s="209">
        <v>1</v>
      </c>
      <c r="Z108" s="22"/>
      <c r="AA108" s="209"/>
      <c r="AB108" s="35" t="s">
        <v>761</v>
      </c>
      <c r="AC108" s="50">
        <v>1</v>
      </c>
      <c r="AD108" s="28" t="s">
        <v>762</v>
      </c>
      <c r="AE108" s="125" t="s">
        <v>763</v>
      </c>
      <c r="AF108" s="1"/>
      <c r="AG108" s="1"/>
      <c r="AH108" s="1"/>
      <c r="AI108" s="1"/>
      <c r="AJ108" s="1"/>
      <c r="AK108" s="1"/>
      <c r="AL108" s="1"/>
      <c r="AM108" s="1"/>
      <c r="AN108" s="1"/>
      <c r="AO108" s="1"/>
      <c r="AP108" s="1"/>
      <c r="AQ108" s="1"/>
      <c r="AR108" s="1"/>
      <c r="AS108" s="1"/>
      <c r="AT108" s="1"/>
      <c r="AU108" s="1"/>
      <c r="AV108" s="1"/>
      <c r="AW108" s="1"/>
      <c r="AX108" s="1"/>
    </row>
    <row r="109" spans="1:50" ht="49.5" customHeight="1">
      <c r="A109" s="25" t="s">
        <v>125</v>
      </c>
      <c r="B109" s="25" t="s">
        <v>26</v>
      </c>
      <c r="C109" s="25" t="s">
        <v>128</v>
      </c>
      <c r="D109" s="25" t="s">
        <v>129</v>
      </c>
      <c r="E109" s="18">
        <v>2009</v>
      </c>
      <c r="F109" s="18" t="s">
        <v>29</v>
      </c>
      <c r="G109" s="216"/>
      <c r="H109" s="18"/>
      <c r="I109" s="216"/>
      <c r="J109" s="18"/>
      <c r="K109" s="216"/>
      <c r="L109" s="18"/>
      <c r="M109" s="216"/>
      <c r="N109" s="18"/>
      <c r="O109" s="216"/>
      <c r="P109" s="18"/>
      <c r="Q109" s="207"/>
      <c r="R109" s="18"/>
      <c r="S109" s="207"/>
      <c r="T109" s="18"/>
      <c r="U109" s="207"/>
      <c r="V109" s="17" t="s">
        <v>764</v>
      </c>
      <c r="W109" s="207">
        <v>1</v>
      </c>
      <c r="X109" s="18"/>
      <c r="Y109" s="207"/>
      <c r="Z109" s="18"/>
      <c r="AA109" s="207"/>
      <c r="AB109" s="17" t="s">
        <v>765</v>
      </c>
      <c r="AC109" s="18">
        <v>1</v>
      </c>
      <c r="AD109" s="39" t="s">
        <v>766</v>
      </c>
      <c r="AE109" s="125" t="s">
        <v>340</v>
      </c>
      <c r="AF109" s="1"/>
      <c r="AG109" s="1"/>
      <c r="AH109" s="1"/>
      <c r="AI109" s="1"/>
      <c r="AJ109" s="1"/>
      <c r="AK109" s="1"/>
      <c r="AL109" s="1"/>
      <c r="AM109" s="1"/>
      <c r="AN109" s="1"/>
      <c r="AO109" s="1"/>
      <c r="AP109" s="1"/>
      <c r="AQ109" s="1"/>
      <c r="AR109" s="1"/>
      <c r="AS109" s="1"/>
      <c r="AT109" s="1"/>
      <c r="AU109" s="1"/>
      <c r="AV109" s="1"/>
      <c r="AW109" s="1"/>
      <c r="AX109" s="1"/>
    </row>
    <row r="110" spans="1:50" ht="49.5" customHeight="1">
      <c r="A110" s="25" t="s">
        <v>125</v>
      </c>
      <c r="B110" s="25" t="s">
        <v>26</v>
      </c>
      <c r="C110" s="25" t="s">
        <v>128</v>
      </c>
      <c r="D110" s="25" t="s">
        <v>30</v>
      </c>
      <c r="E110" s="18">
        <v>2004</v>
      </c>
      <c r="F110" s="17" t="s">
        <v>767</v>
      </c>
      <c r="G110" s="216">
        <v>1</v>
      </c>
      <c r="H110" s="18"/>
      <c r="I110" s="216"/>
      <c r="J110" s="18"/>
      <c r="K110" s="216"/>
      <c r="L110" s="18"/>
      <c r="M110" s="216"/>
      <c r="N110" s="18"/>
      <c r="O110" s="216"/>
      <c r="P110" s="18"/>
      <c r="Q110" s="207"/>
      <c r="R110" s="18"/>
      <c r="S110" s="207"/>
      <c r="T110" s="18"/>
      <c r="U110" s="207"/>
      <c r="V110" s="17" t="s">
        <v>764</v>
      </c>
      <c r="W110" s="207">
        <v>1</v>
      </c>
      <c r="X110" s="18"/>
      <c r="Y110" s="207"/>
      <c r="Z110" s="18"/>
      <c r="AA110" s="207"/>
      <c r="AB110" s="17" t="s">
        <v>765</v>
      </c>
      <c r="AC110" s="18">
        <v>1</v>
      </c>
      <c r="AD110" s="39" t="s">
        <v>768</v>
      </c>
      <c r="AE110" s="125" t="s">
        <v>340</v>
      </c>
      <c r="AF110" s="1"/>
      <c r="AG110" s="1"/>
      <c r="AH110" s="1"/>
      <c r="AI110" s="1"/>
      <c r="AJ110" s="1"/>
      <c r="AK110" s="1"/>
      <c r="AL110" s="1"/>
      <c r="AM110" s="1"/>
      <c r="AN110" s="1"/>
      <c r="AO110" s="1"/>
      <c r="AP110" s="1"/>
      <c r="AQ110" s="1"/>
      <c r="AR110" s="1"/>
      <c r="AS110" s="1"/>
      <c r="AT110" s="1"/>
      <c r="AU110" s="1"/>
      <c r="AV110" s="1"/>
      <c r="AW110" s="1"/>
      <c r="AX110" s="1"/>
    </row>
    <row r="111" spans="1:50" ht="49.5" customHeight="1">
      <c r="A111" s="25" t="s">
        <v>125</v>
      </c>
      <c r="B111" s="25" t="s">
        <v>26</v>
      </c>
      <c r="C111" s="25" t="s">
        <v>128</v>
      </c>
      <c r="D111" s="25" t="s">
        <v>130</v>
      </c>
      <c r="E111" s="18">
        <v>2002</v>
      </c>
      <c r="F111" s="18"/>
      <c r="G111" s="216"/>
      <c r="H111" s="17" t="s">
        <v>769</v>
      </c>
      <c r="I111" s="216">
        <v>1</v>
      </c>
      <c r="J111" s="18"/>
      <c r="K111" s="216"/>
      <c r="L111" s="18"/>
      <c r="M111" s="216"/>
      <c r="N111" s="18"/>
      <c r="O111" s="216"/>
      <c r="P111" s="18"/>
      <c r="Q111" s="207"/>
      <c r="R111" s="18"/>
      <c r="S111" s="207"/>
      <c r="T111" s="18"/>
      <c r="U111" s="207"/>
      <c r="V111" s="17" t="s">
        <v>764</v>
      </c>
      <c r="W111" s="207">
        <v>1</v>
      </c>
      <c r="X111" s="18"/>
      <c r="Y111" s="207"/>
      <c r="Z111" s="18"/>
      <c r="AA111" s="207"/>
      <c r="AB111" s="18"/>
      <c r="AC111" s="18"/>
      <c r="AD111" s="39" t="s">
        <v>770</v>
      </c>
      <c r="AE111" s="125"/>
      <c r="AF111" s="1"/>
      <c r="AG111" s="1"/>
      <c r="AH111" s="1"/>
      <c r="AI111" s="1"/>
      <c r="AJ111" s="1"/>
      <c r="AK111" s="1"/>
      <c r="AL111" s="1"/>
      <c r="AM111" s="1"/>
      <c r="AN111" s="1"/>
      <c r="AO111" s="1"/>
      <c r="AP111" s="1"/>
      <c r="AQ111" s="1"/>
      <c r="AR111" s="1"/>
      <c r="AS111" s="1"/>
      <c r="AT111" s="1"/>
      <c r="AU111" s="1"/>
      <c r="AV111" s="1"/>
      <c r="AW111" s="1"/>
      <c r="AX111" s="1"/>
    </row>
    <row r="112" spans="1:50" ht="49.5" customHeight="1">
      <c r="A112" s="25" t="s">
        <v>125</v>
      </c>
      <c r="B112" s="25" t="s">
        <v>26</v>
      </c>
      <c r="C112" s="25" t="s">
        <v>128</v>
      </c>
      <c r="D112" s="25" t="s">
        <v>131</v>
      </c>
      <c r="E112" s="18">
        <v>1998</v>
      </c>
      <c r="F112" s="17" t="s">
        <v>767</v>
      </c>
      <c r="G112" s="216">
        <v>1</v>
      </c>
      <c r="H112" s="18"/>
      <c r="I112" s="216"/>
      <c r="J112" s="18"/>
      <c r="K112" s="216"/>
      <c r="L112" s="18"/>
      <c r="M112" s="216"/>
      <c r="N112" s="18"/>
      <c r="O112" s="216"/>
      <c r="P112" s="18"/>
      <c r="Q112" s="207"/>
      <c r="R112" s="18"/>
      <c r="S112" s="207"/>
      <c r="T112" s="18"/>
      <c r="U112" s="207"/>
      <c r="V112" s="17" t="s">
        <v>771</v>
      </c>
      <c r="W112" s="207">
        <v>1</v>
      </c>
      <c r="X112" s="18"/>
      <c r="Y112" s="207"/>
      <c r="Z112" s="18"/>
      <c r="AA112" s="207"/>
      <c r="AB112" s="18"/>
      <c r="AC112" s="18"/>
      <c r="AD112" s="23" t="s">
        <v>772</v>
      </c>
      <c r="AE112" s="125" t="s">
        <v>340</v>
      </c>
      <c r="AF112" s="1"/>
      <c r="AG112" s="1"/>
      <c r="AH112" s="1"/>
      <c r="AI112" s="1"/>
      <c r="AJ112" s="1"/>
      <c r="AK112" s="1"/>
      <c r="AL112" s="1"/>
      <c r="AM112" s="1"/>
      <c r="AN112" s="1"/>
      <c r="AO112" s="1"/>
      <c r="AP112" s="1"/>
      <c r="AQ112" s="1"/>
      <c r="AR112" s="1"/>
      <c r="AS112" s="1"/>
      <c r="AT112" s="1"/>
      <c r="AU112" s="1"/>
      <c r="AV112" s="1"/>
      <c r="AW112" s="1"/>
      <c r="AX112" s="1"/>
    </row>
    <row r="113" spans="1:50" ht="49.5" customHeight="1">
      <c r="A113" s="25" t="s">
        <v>125</v>
      </c>
      <c r="B113" s="25" t="s">
        <v>26</v>
      </c>
      <c r="C113" s="25" t="s">
        <v>128</v>
      </c>
      <c r="D113" s="25" t="s">
        <v>105</v>
      </c>
      <c r="E113" s="18">
        <v>1998</v>
      </c>
      <c r="F113" s="17" t="s">
        <v>767</v>
      </c>
      <c r="G113" s="216">
        <v>1</v>
      </c>
      <c r="H113" s="18"/>
      <c r="I113" s="216"/>
      <c r="J113" s="18"/>
      <c r="K113" s="216"/>
      <c r="L113" s="18"/>
      <c r="M113" s="216"/>
      <c r="N113" s="18"/>
      <c r="O113" s="216"/>
      <c r="P113" s="18"/>
      <c r="Q113" s="207"/>
      <c r="R113" s="18"/>
      <c r="S113" s="207"/>
      <c r="T113" s="18"/>
      <c r="U113" s="207"/>
      <c r="V113" s="17" t="s">
        <v>771</v>
      </c>
      <c r="W113" s="207">
        <v>1</v>
      </c>
      <c r="X113" s="18"/>
      <c r="Y113" s="207"/>
      <c r="Z113" s="18"/>
      <c r="AA113" s="207"/>
      <c r="AB113" s="18"/>
      <c r="AC113" s="18"/>
      <c r="AD113" s="25" t="s">
        <v>773</v>
      </c>
      <c r="AE113" s="125" t="s">
        <v>340</v>
      </c>
      <c r="AF113" s="1"/>
      <c r="AG113" s="1"/>
      <c r="AH113" s="1"/>
      <c r="AI113" s="1"/>
      <c r="AJ113" s="1"/>
      <c r="AK113" s="1"/>
      <c r="AL113" s="1"/>
      <c r="AM113" s="1"/>
      <c r="AN113" s="1"/>
      <c r="AO113" s="1"/>
      <c r="AP113" s="1"/>
      <c r="AQ113" s="1"/>
      <c r="AR113" s="1"/>
      <c r="AS113" s="1"/>
      <c r="AT113" s="1"/>
      <c r="AU113" s="1"/>
      <c r="AV113" s="1"/>
      <c r="AW113" s="1"/>
      <c r="AX113" s="1"/>
    </row>
    <row r="114" spans="1:50" ht="49.5" customHeight="1">
      <c r="A114" s="15" t="s">
        <v>132</v>
      </c>
      <c r="B114" s="37" t="s">
        <v>21</v>
      </c>
      <c r="C114" s="37" t="s">
        <v>133</v>
      </c>
      <c r="D114" s="37" t="s">
        <v>23</v>
      </c>
      <c r="E114" s="16">
        <v>1997</v>
      </c>
      <c r="F114" s="35" t="s">
        <v>774</v>
      </c>
      <c r="G114" s="216">
        <v>1</v>
      </c>
      <c r="H114" s="17" t="s">
        <v>775</v>
      </c>
      <c r="I114" s="216">
        <v>1</v>
      </c>
      <c r="J114" s="16"/>
      <c r="K114" s="216"/>
      <c r="L114" s="17" t="s">
        <v>776</v>
      </c>
      <c r="M114" s="216">
        <v>1</v>
      </c>
      <c r="N114" s="16"/>
      <c r="O114" s="216"/>
      <c r="P114" s="16" t="s">
        <v>777</v>
      </c>
      <c r="Q114" s="207"/>
      <c r="R114" s="16" t="s">
        <v>778</v>
      </c>
      <c r="S114" s="207"/>
      <c r="T114" s="16"/>
      <c r="U114" s="207"/>
      <c r="V114" s="16"/>
      <c r="W114" s="207"/>
      <c r="X114" s="16"/>
      <c r="Y114" s="207"/>
      <c r="Z114" s="16" t="s">
        <v>779</v>
      </c>
      <c r="AA114" s="207"/>
      <c r="AB114" s="16"/>
      <c r="AC114" s="18"/>
      <c r="AD114" s="25" t="s">
        <v>780</v>
      </c>
      <c r="AE114" s="128"/>
      <c r="AF114" s="1"/>
      <c r="AG114" s="1"/>
      <c r="AH114" s="1"/>
      <c r="AI114" s="1"/>
      <c r="AJ114" s="1"/>
      <c r="AK114" s="1"/>
      <c r="AL114" s="1"/>
      <c r="AM114" s="1"/>
      <c r="AN114" s="1"/>
      <c r="AO114" s="1"/>
      <c r="AP114" s="1"/>
      <c r="AQ114" s="1"/>
      <c r="AR114" s="1"/>
      <c r="AS114" s="1"/>
      <c r="AT114" s="1"/>
      <c r="AU114" s="1"/>
      <c r="AV114" s="1"/>
      <c r="AW114" s="1"/>
      <c r="AX114" s="1"/>
    </row>
    <row r="115" spans="1:50" ht="49.5" customHeight="1">
      <c r="A115" s="21" t="s">
        <v>132</v>
      </c>
      <c r="B115" s="31" t="s">
        <v>34</v>
      </c>
      <c r="C115" s="31" t="s">
        <v>134</v>
      </c>
      <c r="D115" s="31" t="s">
        <v>23</v>
      </c>
      <c r="E115" s="22">
        <v>1995</v>
      </c>
      <c r="F115" s="35" t="s">
        <v>781</v>
      </c>
      <c r="G115" s="216">
        <v>1</v>
      </c>
      <c r="H115" s="22" t="s">
        <v>782</v>
      </c>
      <c r="I115" s="219"/>
      <c r="J115" s="22"/>
      <c r="K115" s="219"/>
      <c r="L115" s="35" t="s">
        <v>783</v>
      </c>
      <c r="M115" s="216">
        <v>1</v>
      </c>
      <c r="N115" s="22"/>
      <c r="O115" s="219"/>
      <c r="P115" s="22"/>
      <c r="Q115" s="210"/>
      <c r="R115" s="42"/>
      <c r="S115" s="210"/>
      <c r="T115" s="22"/>
      <c r="U115" s="210"/>
      <c r="V115" s="17" t="s">
        <v>784</v>
      </c>
      <c r="W115" s="210">
        <v>1</v>
      </c>
      <c r="X115" s="22"/>
      <c r="Y115" s="210"/>
      <c r="Z115" s="22"/>
      <c r="AA115" s="210"/>
      <c r="AB115" s="22"/>
      <c r="AC115" s="26"/>
      <c r="AD115" s="23" t="s">
        <v>785</v>
      </c>
      <c r="AE115" s="128"/>
      <c r="AF115" s="1"/>
      <c r="AG115" s="1"/>
      <c r="AH115" s="1"/>
      <c r="AI115" s="1"/>
      <c r="AJ115" s="1"/>
      <c r="AK115" s="1"/>
      <c r="AL115" s="1"/>
      <c r="AM115" s="1"/>
      <c r="AN115" s="1"/>
      <c r="AO115" s="1"/>
      <c r="AP115" s="1"/>
      <c r="AQ115" s="1"/>
      <c r="AR115" s="1"/>
      <c r="AS115" s="1"/>
      <c r="AT115" s="1"/>
      <c r="AU115" s="1"/>
      <c r="AV115" s="1"/>
      <c r="AW115" s="1"/>
      <c r="AX115" s="1"/>
    </row>
    <row r="116" spans="1:50" ht="49.5" customHeight="1">
      <c r="A116" s="21" t="s">
        <v>132</v>
      </c>
      <c r="B116" s="31" t="s">
        <v>55</v>
      </c>
      <c r="C116" s="31" t="s">
        <v>135</v>
      </c>
      <c r="D116" s="31" t="s">
        <v>23</v>
      </c>
      <c r="E116" s="22">
        <v>1987</v>
      </c>
      <c r="F116" s="22"/>
      <c r="G116" s="216"/>
      <c r="H116" s="17" t="s">
        <v>786</v>
      </c>
      <c r="I116" s="216">
        <v>1</v>
      </c>
      <c r="J116" s="22"/>
      <c r="K116" s="216"/>
      <c r="L116" s="22"/>
      <c r="M116" s="216"/>
      <c r="N116" s="22"/>
      <c r="O116" s="216"/>
      <c r="P116" s="22"/>
      <c r="Q116" s="207"/>
      <c r="R116" s="17" t="s">
        <v>787</v>
      </c>
      <c r="S116" s="207">
        <v>1</v>
      </c>
      <c r="T116" s="17" t="s">
        <v>788</v>
      </c>
      <c r="U116" s="207">
        <v>1</v>
      </c>
      <c r="V116" s="22"/>
      <c r="W116" s="207"/>
      <c r="X116" s="22"/>
      <c r="Y116" s="207"/>
      <c r="Z116" s="22"/>
      <c r="AA116" s="207"/>
      <c r="AB116" s="22"/>
      <c r="AC116" s="18"/>
      <c r="AD116" s="23" t="s">
        <v>789</v>
      </c>
      <c r="AE116" s="125"/>
      <c r="AF116" s="1"/>
      <c r="AG116" s="1"/>
      <c r="AH116" s="1"/>
      <c r="AI116" s="2"/>
      <c r="AJ116" s="2"/>
      <c r="AK116" s="2"/>
      <c r="AL116" s="2"/>
      <c r="AM116" s="2"/>
      <c r="AN116" s="2"/>
      <c r="AO116" s="2"/>
      <c r="AP116" s="2"/>
      <c r="AQ116" s="2"/>
      <c r="AR116" s="2"/>
      <c r="AS116" s="2"/>
      <c r="AT116" s="2"/>
      <c r="AU116" s="2"/>
      <c r="AV116" s="2"/>
      <c r="AW116" s="2"/>
      <c r="AX116" s="2"/>
    </row>
    <row r="117" spans="1:50" ht="49.5" customHeight="1">
      <c r="A117" s="26" t="s">
        <v>132</v>
      </c>
      <c r="B117" s="26" t="s">
        <v>26</v>
      </c>
      <c r="C117" s="51" t="s">
        <v>136</v>
      </c>
      <c r="D117" s="26" t="s">
        <v>137</v>
      </c>
      <c r="E117" s="18">
        <v>2011</v>
      </c>
      <c r="F117" s="18"/>
      <c r="G117" s="216"/>
      <c r="H117" s="53" t="s">
        <v>29</v>
      </c>
      <c r="I117" s="216"/>
      <c r="J117" s="18" t="s">
        <v>29</v>
      </c>
      <c r="K117" s="216"/>
      <c r="L117" s="18" t="s">
        <v>29</v>
      </c>
      <c r="M117" s="216"/>
      <c r="N117" s="18"/>
      <c r="O117" s="216"/>
      <c r="P117" s="18"/>
      <c r="Q117" s="207"/>
      <c r="R117" s="18"/>
      <c r="S117" s="207"/>
      <c r="T117" s="18" t="s">
        <v>29</v>
      </c>
      <c r="U117" s="207"/>
      <c r="V117" s="18" t="s">
        <v>29</v>
      </c>
      <c r="W117" s="207"/>
      <c r="X117" s="18" t="s">
        <v>29</v>
      </c>
      <c r="Y117" s="207"/>
      <c r="Z117" s="18" t="s">
        <v>29</v>
      </c>
      <c r="AA117" s="207"/>
      <c r="AB117" s="18"/>
      <c r="AC117" s="18"/>
      <c r="AD117" s="28" t="s">
        <v>790</v>
      </c>
      <c r="AE117" s="125"/>
      <c r="AF117" s="1"/>
      <c r="AG117" s="1"/>
      <c r="AH117" s="1"/>
      <c r="AI117" s="1"/>
      <c r="AJ117" s="1"/>
      <c r="AK117" s="1"/>
      <c r="AL117" s="1"/>
      <c r="AM117" s="1"/>
      <c r="AN117" s="1"/>
      <c r="AO117" s="1"/>
      <c r="AP117" s="1"/>
      <c r="AQ117" s="1"/>
      <c r="AR117" s="1"/>
      <c r="AS117" s="1"/>
      <c r="AT117" s="1"/>
      <c r="AU117" s="1"/>
      <c r="AV117" s="1"/>
      <c r="AW117" s="1"/>
      <c r="AX117" s="1"/>
    </row>
    <row r="118" spans="1:50" ht="49.5" customHeight="1">
      <c r="A118" s="25" t="s">
        <v>132</v>
      </c>
      <c r="B118" s="25" t="s">
        <v>26</v>
      </c>
      <c r="C118" s="51" t="s">
        <v>136</v>
      </c>
      <c r="D118" s="18" t="s">
        <v>138</v>
      </c>
      <c r="E118" s="18">
        <v>2009</v>
      </c>
      <c r="F118" s="51"/>
      <c r="G118" s="216"/>
      <c r="H118" s="18" t="s">
        <v>29</v>
      </c>
      <c r="I118" s="216"/>
      <c r="J118" s="18" t="s">
        <v>29</v>
      </c>
      <c r="K118" s="216"/>
      <c r="L118" s="18" t="s">
        <v>29</v>
      </c>
      <c r="M118" s="216"/>
      <c r="N118" s="18"/>
      <c r="O118" s="216"/>
      <c r="P118" s="18"/>
      <c r="Q118" s="207"/>
      <c r="R118" s="18"/>
      <c r="S118" s="207"/>
      <c r="T118" s="18" t="s">
        <v>29</v>
      </c>
      <c r="U118" s="207"/>
      <c r="V118" s="18" t="s">
        <v>29</v>
      </c>
      <c r="W118" s="207"/>
      <c r="X118" s="18" t="s">
        <v>29</v>
      </c>
      <c r="Y118" s="207"/>
      <c r="Z118" s="18" t="s">
        <v>29</v>
      </c>
      <c r="AA118" s="207"/>
      <c r="AB118" s="18"/>
      <c r="AC118" s="18"/>
      <c r="AD118" s="23" t="s">
        <v>791</v>
      </c>
      <c r="AE118" s="125"/>
      <c r="AF118" s="1"/>
      <c r="AG118" s="1"/>
      <c r="AH118" s="1"/>
      <c r="AI118" s="1"/>
      <c r="AJ118" s="1"/>
      <c r="AK118" s="1"/>
      <c r="AL118" s="1"/>
      <c r="AM118" s="1"/>
      <c r="AN118" s="1"/>
      <c r="AO118" s="1"/>
      <c r="AP118" s="1"/>
      <c r="AQ118" s="1"/>
      <c r="AR118" s="1"/>
      <c r="AS118" s="1"/>
      <c r="AT118" s="1"/>
      <c r="AU118" s="1"/>
      <c r="AV118" s="1"/>
      <c r="AW118" s="1"/>
      <c r="AX118" s="1"/>
    </row>
    <row r="119" spans="1:50" ht="49.5" customHeight="1">
      <c r="A119" s="25" t="s">
        <v>132</v>
      </c>
      <c r="B119" s="25" t="s">
        <v>26</v>
      </c>
      <c r="C119" s="51" t="s">
        <v>136</v>
      </c>
      <c r="D119" s="54" t="s">
        <v>139</v>
      </c>
      <c r="E119" s="18">
        <v>2008</v>
      </c>
      <c r="F119" s="51"/>
      <c r="G119" s="216"/>
      <c r="H119" s="18" t="s">
        <v>29</v>
      </c>
      <c r="I119" s="216"/>
      <c r="J119" s="18" t="s">
        <v>29</v>
      </c>
      <c r="K119" s="216"/>
      <c r="L119" s="18" t="s">
        <v>29</v>
      </c>
      <c r="M119" s="216"/>
      <c r="N119" s="18"/>
      <c r="O119" s="216"/>
      <c r="P119" s="18"/>
      <c r="Q119" s="207"/>
      <c r="R119" s="18"/>
      <c r="S119" s="207"/>
      <c r="T119" s="18" t="s">
        <v>29</v>
      </c>
      <c r="U119" s="207"/>
      <c r="V119" s="18" t="s">
        <v>29</v>
      </c>
      <c r="W119" s="207"/>
      <c r="X119" s="18" t="s">
        <v>29</v>
      </c>
      <c r="Y119" s="207"/>
      <c r="Z119" s="18" t="s">
        <v>29</v>
      </c>
      <c r="AA119" s="207"/>
      <c r="AB119" s="18"/>
      <c r="AC119" s="18"/>
      <c r="AD119" s="23" t="s">
        <v>792</v>
      </c>
      <c r="AE119" s="125" t="s">
        <v>793</v>
      </c>
      <c r="AF119" s="1"/>
      <c r="AG119" s="1"/>
      <c r="AH119" s="1"/>
      <c r="AI119" s="1"/>
      <c r="AJ119" s="1"/>
      <c r="AK119" s="1"/>
      <c r="AL119" s="1"/>
      <c r="AM119" s="1"/>
      <c r="AN119" s="1"/>
      <c r="AO119" s="1"/>
      <c r="AP119" s="1"/>
      <c r="AQ119" s="1"/>
      <c r="AR119" s="1"/>
      <c r="AS119" s="1"/>
      <c r="AT119" s="1"/>
      <c r="AU119" s="1"/>
      <c r="AV119" s="1"/>
      <c r="AW119" s="1"/>
      <c r="AX119" s="1"/>
    </row>
    <row r="120" spans="1:50" ht="49.5" customHeight="1">
      <c r="A120" s="25" t="s">
        <v>132</v>
      </c>
      <c r="B120" s="25" t="s">
        <v>26</v>
      </c>
      <c r="C120" s="51" t="s">
        <v>136</v>
      </c>
      <c r="D120" s="54" t="s">
        <v>140</v>
      </c>
      <c r="E120" s="18">
        <v>2008</v>
      </c>
      <c r="F120" s="51"/>
      <c r="G120" s="216"/>
      <c r="H120" s="18" t="s">
        <v>29</v>
      </c>
      <c r="I120" s="216"/>
      <c r="J120" s="18" t="s">
        <v>29</v>
      </c>
      <c r="K120" s="216"/>
      <c r="L120" s="18" t="s">
        <v>29</v>
      </c>
      <c r="M120" s="216"/>
      <c r="N120" s="18"/>
      <c r="O120" s="216"/>
      <c r="P120" s="18"/>
      <c r="Q120" s="207"/>
      <c r="R120" s="18"/>
      <c r="S120" s="207"/>
      <c r="T120" s="18" t="s">
        <v>29</v>
      </c>
      <c r="U120" s="207"/>
      <c r="V120" s="18" t="s">
        <v>29</v>
      </c>
      <c r="W120" s="207"/>
      <c r="X120" s="18" t="s">
        <v>29</v>
      </c>
      <c r="Y120" s="207"/>
      <c r="Z120" s="18" t="s">
        <v>29</v>
      </c>
      <c r="AA120" s="207"/>
      <c r="AB120" s="18"/>
      <c r="AC120" s="18"/>
      <c r="AD120" s="23" t="s">
        <v>794</v>
      </c>
      <c r="AE120" s="125" t="s">
        <v>795</v>
      </c>
      <c r="AF120" s="1"/>
      <c r="AG120" s="1"/>
      <c r="AH120" s="1"/>
      <c r="AI120" s="1"/>
      <c r="AJ120" s="1"/>
      <c r="AK120" s="1"/>
      <c r="AL120" s="1"/>
      <c r="AM120" s="1"/>
      <c r="AN120" s="1"/>
      <c r="AO120" s="1"/>
      <c r="AP120" s="1"/>
      <c r="AQ120" s="1"/>
      <c r="AR120" s="1"/>
      <c r="AS120" s="1"/>
      <c r="AT120" s="1"/>
      <c r="AU120" s="1"/>
      <c r="AV120" s="1"/>
      <c r="AW120" s="1"/>
      <c r="AX120" s="1"/>
    </row>
    <row r="121" spans="1:50" ht="49.5" customHeight="1">
      <c r="A121" s="25" t="s">
        <v>132</v>
      </c>
      <c r="B121" s="25" t="s">
        <v>26</v>
      </c>
      <c r="C121" s="51" t="s">
        <v>136</v>
      </c>
      <c r="D121" s="54" t="s">
        <v>141</v>
      </c>
      <c r="E121" s="18">
        <v>2007</v>
      </c>
      <c r="F121" s="51"/>
      <c r="G121" s="216"/>
      <c r="H121" s="18" t="s">
        <v>29</v>
      </c>
      <c r="I121" s="216"/>
      <c r="J121" s="18" t="s">
        <v>29</v>
      </c>
      <c r="K121" s="216"/>
      <c r="L121" s="18" t="s">
        <v>29</v>
      </c>
      <c r="M121" s="216"/>
      <c r="N121" s="18"/>
      <c r="O121" s="216"/>
      <c r="P121" s="18"/>
      <c r="Q121" s="207"/>
      <c r="R121" s="18"/>
      <c r="S121" s="207"/>
      <c r="T121" s="18" t="s">
        <v>29</v>
      </c>
      <c r="U121" s="207"/>
      <c r="V121" s="18" t="s">
        <v>29</v>
      </c>
      <c r="W121" s="207"/>
      <c r="X121" s="18" t="s">
        <v>29</v>
      </c>
      <c r="Y121" s="207"/>
      <c r="Z121" s="18" t="s">
        <v>29</v>
      </c>
      <c r="AA121" s="207"/>
      <c r="AB121" s="18"/>
      <c r="AC121" s="18"/>
      <c r="AD121" s="23" t="s">
        <v>796</v>
      </c>
      <c r="AE121" s="125" t="s">
        <v>793</v>
      </c>
      <c r="AF121" s="1"/>
      <c r="AG121" s="1"/>
      <c r="AH121" s="1"/>
      <c r="AI121" s="1"/>
      <c r="AJ121" s="1"/>
      <c r="AK121" s="1"/>
      <c r="AL121" s="1"/>
      <c r="AM121" s="1"/>
      <c r="AN121" s="1"/>
      <c r="AO121" s="1"/>
      <c r="AP121" s="1"/>
      <c r="AQ121" s="1"/>
      <c r="AR121" s="1"/>
      <c r="AS121" s="1"/>
      <c r="AT121" s="1"/>
      <c r="AU121" s="1"/>
      <c r="AV121" s="1"/>
      <c r="AW121" s="1"/>
      <c r="AX121" s="1"/>
    </row>
    <row r="122" spans="1:50" ht="49.5" customHeight="1">
      <c r="A122" s="25" t="s">
        <v>132</v>
      </c>
      <c r="B122" s="25" t="s">
        <v>26</v>
      </c>
      <c r="C122" s="51" t="s">
        <v>136</v>
      </c>
      <c r="D122" s="54" t="s">
        <v>142</v>
      </c>
      <c r="E122" s="18">
        <v>2005</v>
      </c>
      <c r="F122" s="51"/>
      <c r="G122" s="216"/>
      <c r="H122" s="18" t="s">
        <v>29</v>
      </c>
      <c r="I122" s="216"/>
      <c r="J122" s="18" t="s">
        <v>29</v>
      </c>
      <c r="K122" s="216"/>
      <c r="L122" s="18" t="s">
        <v>29</v>
      </c>
      <c r="M122" s="216"/>
      <c r="N122" s="18"/>
      <c r="O122" s="216"/>
      <c r="P122" s="18"/>
      <c r="Q122" s="207"/>
      <c r="R122" s="18"/>
      <c r="S122" s="207"/>
      <c r="T122" s="18" t="s">
        <v>29</v>
      </c>
      <c r="U122" s="207"/>
      <c r="V122" s="18" t="s">
        <v>29</v>
      </c>
      <c r="W122" s="207"/>
      <c r="X122" s="18" t="s">
        <v>29</v>
      </c>
      <c r="Y122" s="207"/>
      <c r="Z122" s="18" t="s">
        <v>29</v>
      </c>
      <c r="AA122" s="207"/>
      <c r="AB122" s="18"/>
      <c r="AC122" s="18"/>
      <c r="AD122" s="23" t="s">
        <v>797</v>
      </c>
      <c r="AE122" s="127" t="s">
        <v>793</v>
      </c>
      <c r="AF122" s="1"/>
      <c r="AG122" s="1"/>
      <c r="AH122" s="1"/>
      <c r="AI122" s="1"/>
      <c r="AJ122" s="1"/>
      <c r="AK122" s="1"/>
      <c r="AL122" s="1"/>
      <c r="AM122" s="1"/>
      <c r="AN122" s="1"/>
      <c r="AO122" s="1"/>
      <c r="AP122" s="1"/>
      <c r="AQ122" s="1"/>
      <c r="AR122" s="1"/>
      <c r="AS122" s="1"/>
      <c r="AT122" s="1"/>
      <c r="AU122" s="1"/>
      <c r="AV122" s="1"/>
      <c r="AW122" s="1"/>
      <c r="AX122" s="1"/>
    </row>
    <row r="123" spans="1:50" ht="49.5" customHeight="1">
      <c r="A123" s="25" t="s">
        <v>132</v>
      </c>
      <c r="B123" s="25" t="s">
        <v>26</v>
      </c>
      <c r="C123" s="51" t="s">
        <v>136</v>
      </c>
      <c r="D123" s="54" t="s">
        <v>44</v>
      </c>
      <c r="E123" s="18">
        <v>1998</v>
      </c>
      <c r="F123" s="51"/>
      <c r="G123" s="216"/>
      <c r="H123" s="18" t="s">
        <v>29</v>
      </c>
      <c r="I123" s="216"/>
      <c r="J123" s="18" t="s">
        <v>29</v>
      </c>
      <c r="K123" s="216"/>
      <c r="L123" s="18" t="s">
        <v>29</v>
      </c>
      <c r="M123" s="216"/>
      <c r="N123" s="18"/>
      <c r="O123" s="216"/>
      <c r="P123" s="18" t="s">
        <v>143</v>
      </c>
      <c r="Q123" s="207"/>
      <c r="R123" s="18"/>
      <c r="S123" s="207"/>
      <c r="T123" s="18" t="s">
        <v>29</v>
      </c>
      <c r="U123" s="207"/>
      <c r="V123" s="18" t="s">
        <v>29</v>
      </c>
      <c r="W123" s="207"/>
      <c r="X123" s="18" t="s">
        <v>29</v>
      </c>
      <c r="Y123" s="207"/>
      <c r="Z123" s="18" t="s">
        <v>29</v>
      </c>
      <c r="AA123" s="207"/>
      <c r="AB123" s="18"/>
      <c r="AC123" s="18"/>
      <c r="AD123" s="23" t="s">
        <v>798</v>
      </c>
      <c r="AE123" s="128"/>
      <c r="AF123" s="1"/>
      <c r="AG123" s="1"/>
      <c r="AH123" s="1"/>
      <c r="AI123" s="1"/>
      <c r="AJ123" s="1"/>
      <c r="AK123" s="1"/>
      <c r="AL123" s="1"/>
      <c r="AM123" s="1"/>
      <c r="AN123" s="1"/>
      <c r="AO123" s="1"/>
      <c r="AP123" s="1"/>
      <c r="AQ123" s="1"/>
      <c r="AR123" s="1"/>
      <c r="AS123" s="1"/>
      <c r="AT123" s="1"/>
      <c r="AU123" s="1"/>
      <c r="AV123" s="1"/>
      <c r="AW123" s="1"/>
      <c r="AX123" s="1"/>
    </row>
    <row r="124" spans="1:50" ht="49.5" customHeight="1">
      <c r="A124" s="16" t="s">
        <v>144</v>
      </c>
      <c r="B124" s="16" t="s">
        <v>21</v>
      </c>
      <c r="C124" s="16" t="s">
        <v>145</v>
      </c>
      <c r="D124" s="16" t="s">
        <v>23</v>
      </c>
      <c r="E124" s="16">
        <v>2013</v>
      </c>
      <c r="F124" s="16" t="s">
        <v>799</v>
      </c>
      <c r="G124" s="216"/>
      <c r="H124" s="17" t="s">
        <v>800</v>
      </c>
      <c r="I124" s="216">
        <v>1</v>
      </c>
      <c r="J124" s="16" t="s">
        <v>36</v>
      </c>
      <c r="K124" s="216"/>
      <c r="L124" s="16" t="s">
        <v>36</v>
      </c>
      <c r="M124" s="216"/>
      <c r="N124" s="16"/>
      <c r="O124" s="216"/>
      <c r="P124" s="16"/>
      <c r="Q124" s="207"/>
      <c r="R124" s="16"/>
      <c r="S124" s="207"/>
      <c r="T124" s="16" t="s">
        <v>801</v>
      </c>
      <c r="U124" s="207"/>
      <c r="V124" s="16"/>
      <c r="W124" s="207"/>
      <c r="X124" s="16" t="s">
        <v>802</v>
      </c>
      <c r="Y124" s="207"/>
      <c r="Z124" s="16" t="s">
        <v>803</v>
      </c>
      <c r="AA124" s="207"/>
      <c r="AB124" s="16"/>
      <c r="AC124" s="18"/>
      <c r="AD124" s="23" t="s">
        <v>804</v>
      </c>
      <c r="AE124" s="128"/>
      <c r="AF124" s="1"/>
      <c r="AG124" s="1"/>
      <c r="AH124" s="1"/>
      <c r="AI124" s="2"/>
      <c r="AJ124" s="2"/>
      <c r="AK124" s="2"/>
      <c r="AL124" s="2"/>
      <c r="AM124" s="2"/>
      <c r="AN124" s="2"/>
      <c r="AO124" s="2"/>
      <c r="AP124" s="2"/>
      <c r="AQ124" s="2"/>
      <c r="AR124" s="2"/>
      <c r="AS124" s="2"/>
      <c r="AT124" s="2"/>
      <c r="AU124" s="2"/>
      <c r="AV124" s="2"/>
      <c r="AW124" s="2"/>
      <c r="AX124" s="2"/>
    </row>
    <row r="125" spans="1:50" ht="49.5" customHeight="1">
      <c r="A125" s="22" t="s">
        <v>144</v>
      </c>
      <c r="B125" s="22" t="s">
        <v>34</v>
      </c>
      <c r="C125" s="22" t="s">
        <v>146</v>
      </c>
      <c r="D125" s="22" t="s">
        <v>23</v>
      </c>
      <c r="E125" s="22">
        <v>2016</v>
      </c>
      <c r="F125" s="22"/>
      <c r="G125" s="216"/>
      <c r="H125" s="22"/>
      <c r="I125" s="216"/>
      <c r="J125" s="22"/>
      <c r="K125" s="216"/>
      <c r="L125" s="22" t="s">
        <v>36</v>
      </c>
      <c r="M125" s="216"/>
      <c r="N125" s="22" t="s">
        <v>805</v>
      </c>
      <c r="O125" s="216"/>
      <c r="P125" s="22" t="s">
        <v>806</v>
      </c>
      <c r="Q125" s="207"/>
      <c r="R125" s="17" t="s">
        <v>807</v>
      </c>
      <c r="S125" s="207">
        <v>1</v>
      </c>
      <c r="T125" s="22"/>
      <c r="U125" s="207"/>
      <c r="V125" s="17" t="s">
        <v>808</v>
      </c>
      <c r="W125" s="207">
        <v>1</v>
      </c>
      <c r="X125" s="17" t="s">
        <v>809</v>
      </c>
      <c r="Y125" s="207">
        <v>1</v>
      </c>
      <c r="Z125" s="17" t="s">
        <v>810</v>
      </c>
      <c r="AA125" s="207">
        <v>1</v>
      </c>
      <c r="AB125" s="17" t="s">
        <v>811</v>
      </c>
      <c r="AC125" s="18">
        <v>1</v>
      </c>
      <c r="AD125" s="23" t="s">
        <v>812</v>
      </c>
      <c r="AE125" s="128"/>
      <c r="AF125" s="1"/>
      <c r="AG125" s="1"/>
      <c r="AH125" s="1"/>
      <c r="AI125" s="2"/>
      <c r="AJ125" s="2"/>
      <c r="AK125" s="2"/>
      <c r="AL125" s="2"/>
      <c r="AM125" s="2"/>
      <c r="AN125" s="2"/>
      <c r="AO125" s="2"/>
      <c r="AP125" s="2"/>
      <c r="AQ125" s="2"/>
      <c r="AR125" s="2"/>
      <c r="AS125" s="2"/>
      <c r="AT125" s="2"/>
      <c r="AU125" s="2"/>
      <c r="AV125" s="2"/>
      <c r="AW125" s="2"/>
      <c r="AX125" s="2"/>
    </row>
    <row r="126" spans="1:50" ht="49.5" customHeight="1">
      <c r="A126" s="26" t="s">
        <v>144</v>
      </c>
      <c r="B126" s="26" t="s">
        <v>26</v>
      </c>
      <c r="C126" s="51" t="s">
        <v>147</v>
      </c>
      <c r="D126" s="26" t="s">
        <v>148</v>
      </c>
      <c r="E126" s="18">
        <v>2016</v>
      </c>
      <c r="F126" s="18" t="s">
        <v>36</v>
      </c>
      <c r="G126" s="216"/>
      <c r="H126" s="17" t="s">
        <v>813</v>
      </c>
      <c r="I126" s="216">
        <v>1</v>
      </c>
      <c r="J126" s="18" t="s">
        <v>36</v>
      </c>
      <c r="K126" s="216"/>
      <c r="L126" s="18" t="s">
        <v>36</v>
      </c>
      <c r="M126" s="216"/>
      <c r="N126" s="18"/>
      <c r="O126" s="216"/>
      <c r="P126" s="18" t="s">
        <v>36</v>
      </c>
      <c r="Q126" s="207"/>
      <c r="R126" s="17" t="s">
        <v>814</v>
      </c>
      <c r="S126" s="207">
        <v>1</v>
      </c>
      <c r="T126" s="18"/>
      <c r="U126" s="207"/>
      <c r="V126" s="17" t="s">
        <v>815</v>
      </c>
      <c r="W126" s="207">
        <v>1</v>
      </c>
      <c r="X126" s="18"/>
      <c r="Y126" s="207"/>
      <c r="Z126" s="18"/>
      <c r="AA126" s="207"/>
      <c r="AB126" s="18"/>
      <c r="AC126" s="18"/>
      <c r="AD126" s="23" t="s">
        <v>816</v>
      </c>
      <c r="AE126" s="125"/>
      <c r="AF126" s="1"/>
      <c r="AG126" s="1"/>
      <c r="AH126" s="1"/>
      <c r="AI126" s="2"/>
      <c r="AJ126" s="2"/>
      <c r="AK126" s="2"/>
      <c r="AL126" s="2"/>
      <c r="AM126" s="2"/>
      <c r="AN126" s="2"/>
      <c r="AO126" s="2"/>
      <c r="AP126" s="2"/>
      <c r="AQ126" s="2"/>
      <c r="AR126" s="2"/>
      <c r="AS126" s="2"/>
      <c r="AT126" s="2"/>
      <c r="AU126" s="2"/>
      <c r="AV126" s="2"/>
      <c r="AW126" s="2"/>
      <c r="AX126" s="2"/>
    </row>
    <row r="127" spans="1:50" ht="49.5" customHeight="1">
      <c r="A127" s="26" t="s">
        <v>144</v>
      </c>
      <c r="B127" s="26" t="s">
        <v>26</v>
      </c>
      <c r="C127" s="51" t="s">
        <v>147</v>
      </c>
      <c r="D127" s="26" t="s">
        <v>105</v>
      </c>
      <c r="E127" s="18">
        <v>2015</v>
      </c>
      <c r="F127" s="18"/>
      <c r="G127" s="216"/>
      <c r="H127" s="17" t="s">
        <v>817</v>
      </c>
      <c r="I127" s="216">
        <v>1</v>
      </c>
      <c r="J127" s="18" t="s">
        <v>36</v>
      </c>
      <c r="K127" s="216"/>
      <c r="L127" s="18" t="s">
        <v>36</v>
      </c>
      <c r="M127" s="216"/>
      <c r="N127" s="17" t="s">
        <v>818</v>
      </c>
      <c r="O127" s="216">
        <v>1</v>
      </c>
      <c r="P127" s="18"/>
      <c r="Q127" s="207"/>
      <c r="R127" s="17" t="s">
        <v>819</v>
      </c>
      <c r="S127" s="207">
        <v>1</v>
      </c>
      <c r="T127" s="18" t="s">
        <v>36</v>
      </c>
      <c r="U127" s="207"/>
      <c r="V127" s="17" t="s">
        <v>820</v>
      </c>
      <c r="W127" s="207">
        <v>1</v>
      </c>
      <c r="X127" s="17" t="s">
        <v>821</v>
      </c>
      <c r="Y127" s="207">
        <v>1</v>
      </c>
      <c r="Z127" s="18"/>
      <c r="AA127" s="207"/>
      <c r="AB127" s="18"/>
      <c r="AC127" s="18"/>
      <c r="AD127" s="23" t="s">
        <v>822</v>
      </c>
      <c r="AE127" s="128" t="s">
        <v>823</v>
      </c>
      <c r="AF127" s="1"/>
      <c r="AG127" s="1"/>
      <c r="AH127" s="1"/>
      <c r="AI127" s="2"/>
      <c r="AJ127" s="2"/>
      <c r="AK127" s="2"/>
      <c r="AL127" s="2"/>
      <c r="AM127" s="2"/>
      <c r="AN127" s="2"/>
      <c r="AO127" s="2"/>
      <c r="AP127" s="2"/>
      <c r="AQ127" s="2"/>
      <c r="AR127" s="2"/>
      <c r="AS127" s="2"/>
      <c r="AT127" s="2"/>
      <c r="AU127" s="2"/>
      <c r="AV127" s="2"/>
      <c r="AW127" s="2"/>
      <c r="AX127" s="2"/>
    </row>
    <row r="128" spans="1:50" ht="49.5" customHeight="1">
      <c r="A128" s="26" t="s">
        <v>144</v>
      </c>
      <c r="B128" s="26" t="s">
        <v>26</v>
      </c>
      <c r="C128" s="51" t="s">
        <v>147</v>
      </c>
      <c r="D128" s="26" t="s">
        <v>30</v>
      </c>
      <c r="E128" s="18">
        <v>2011</v>
      </c>
      <c r="F128" s="18" t="s">
        <v>36</v>
      </c>
      <c r="G128" s="216"/>
      <c r="H128" s="17" t="s">
        <v>824</v>
      </c>
      <c r="I128" s="216">
        <v>1</v>
      </c>
      <c r="J128" s="18" t="s">
        <v>36</v>
      </c>
      <c r="K128" s="216"/>
      <c r="L128" s="18" t="s">
        <v>36</v>
      </c>
      <c r="M128" s="216"/>
      <c r="N128" s="17" t="s">
        <v>825</v>
      </c>
      <c r="O128" s="216">
        <v>1</v>
      </c>
      <c r="P128" s="18"/>
      <c r="Q128" s="207"/>
      <c r="R128" s="17" t="s">
        <v>826</v>
      </c>
      <c r="S128" s="207">
        <v>1</v>
      </c>
      <c r="T128" s="18" t="s">
        <v>36</v>
      </c>
      <c r="U128" s="207"/>
      <c r="V128" s="17" t="s">
        <v>827</v>
      </c>
      <c r="W128" s="207">
        <v>1</v>
      </c>
      <c r="X128" s="17" t="s">
        <v>828</v>
      </c>
      <c r="Y128" s="207">
        <v>1</v>
      </c>
      <c r="Z128" s="18"/>
      <c r="AA128" s="207"/>
      <c r="AB128" s="18"/>
      <c r="AC128" s="18"/>
      <c r="AD128" s="23" t="s">
        <v>829</v>
      </c>
      <c r="AE128" s="125"/>
      <c r="AF128" s="1"/>
      <c r="AG128" s="1"/>
      <c r="AH128" s="1"/>
      <c r="AI128" s="2"/>
      <c r="AJ128" s="2"/>
      <c r="AK128" s="2"/>
      <c r="AL128" s="2"/>
      <c r="AM128" s="2"/>
      <c r="AN128" s="2"/>
      <c r="AO128" s="2"/>
      <c r="AP128" s="2"/>
      <c r="AQ128" s="2"/>
      <c r="AR128" s="2"/>
      <c r="AS128" s="2"/>
      <c r="AT128" s="2"/>
      <c r="AU128" s="2"/>
      <c r="AV128" s="2"/>
      <c r="AW128" s="2"/>
      <c r="AX128" s="2"/>
    </row>
    <row r="129" spans="1:50" ht="49.5" customHeight="1">
      <c r="A129" s="26" t="s">
        <v>144</v>
      </c>
      <c r="B129" s="26" t="s">
        <v>26</v>
      </c>
      <c r="C129" s="51" t="s">
        <v>147</v>
      </c>
      <c r="D129" s="26" t="s">
        <v>149</v>
      </c>
      <c r="E129" s="18">
        <v>2011</v>
      </c>
      <c r="F129" s="18" t="s">
        <v>36</v>
      </c>
      <c r="G129" s="216"/>
      <c r="H129" s="17" t="s">
        <v>830</v>
      </c>
      <c r="I129" s="216">
        <v>1</v>
      </c>
      <c r="J129" s="18" t="s">
        <v>36</v>
      </c>
      <c r="K129" s="216"/>
      <c r="L129" s="18" t="s">
        <v>36</v>
      </c>
      <c r="M129" s="216"/>
      <c r="N129" s="17" t="s">
        <v>831</v>
      </c>
      <c r="O129" s="216">
        <v>1</v>
      </c>
      <c r="P129" s="18"/>
      <c r="Q129" s="207"/>
      <c r="R129" s="17" t="s">
        <v>832</v>
      </c>
      <c r="S129" s="207">
        <v>1</v>
      </c>
      <c r="T129" s="18" t="s">
        <v>36</v>
      </c>
      <c r="U129" s="207"/>
      <c r="V129" s="17" t="s">
        <v>833</v>
      </c>
      <c r="W129" s="207">
        <v>1</v>
      </c>
      <c r="X129" s="17" t="s">
        <v>834</v>
      </c>
      <c r="Y129" s="207">
        <v>1</v>
      </c>
      <c r="Z129" s="18"/>
      <c r="AA129" s="207"/>
      <c r="AB129" s="18"/>
      <c r="AC129" s="18"/>
      <c r="AD129" s="23" t="s">
        <v>835</v>
      </c>
      <c r="AE129" s="125"/>
      <c r="AF129" s="1"/>
      <c r="AG129" s="1"/>
      <c r="AH129" s="1"/>
      <c r="AI129" s="2"/>
      <c r="AJ129" s="2"/>
      <c r="AK129" s="2"/>
      <c r="AL129" s="2"/>
      <c r="AM129" s="2"/>
      <c r="AN129" s="2"/>
      <c r="AO129" s="2"/>
      <c r="AP129" s="2"/>
      <c r="AQ129" s="2"/>
      <c r="AR129" s="2"/>
      <c r="AS129" s="2"/>
      <c r="AT129" s="2"/>
      <c r="AU129" s="2"/>
      <c r="AV129" s="2"/>
      <c r="AW129" s="2"/>
      <c r="AX129" s="2"/>
    </row>
    <row r="130" spans="1:50" ht="49.5" customHeight="1">
      <c r="A130" s="26" t="s">
        <v>144</v>
      </c>
      <c r="B130" s="26" t="s">
        <v>26</v>
      </c>
      <c r="C130" s="51" t="s">
        <v>147</v>
      </c>
      <c r="D130" s="26" t="s">
        <v>30</v>
      </c>
      <c r="E130" s="18">
        <v>2010</v>
      </c>
      <c r="F130" s="18" t="s">
        <v>36</v>
      </c>
      <c r="G130" s="216"/>
      <c r="H130" s="17" t="s">
        <v>836</v>
      </c>
      <c r="I130" s="216">
        <v>1</v>
      </c>
      <c r="J130" s="18" t="s">
        <v>36</v>
      </c>
      <c r="K130" s="216"/>
      <c r="L130" s="18" t="s">
        <v>36</v>
      </c>
      <c r="M130" s="216"/>
      <c r="N130" s="17" t="s">
        <v>831</v>
      </c>
      <c r="O130" s="216">
        <v>1</v>
      </c>
      <c r="P130" s="18"/>
      <c r="Q130" s="207"/>
      <c r="R130" s="17" t="s">
        <v>837</v>
      </c>
      <c r="S130" s="207">
        <v>1</v>
      </c>
      <c r="T130" s="18" t="s">
        <v>36</v>
      </c>
      <c r="U130" s="207"/>
      <c r="V130" s="17" t="s">
        <v>838</v>
      </c>
      <c r="W130" s="207">
        <v>1</v>
      </c>
      <c r="X130" s="17" t="s">
        <v>839</v>
      </c>
      <c r="Y130" s="207">
        <v>1</v>
      </c>
      <c r="Z130" s="17" t="s">
        <v>840</v>
      </c>
      <c r="AA130" s="207">
        <v>1</v>
      </c>
      <c r="AB130" s="18"/>
      <c r="AC130" s="18"/>
      <c r="AD130" s="23" t="s">
        <v>841</v>
      </c>
      <c r="AE130" s="128"/>
      <c r="AF130" s="1"/>
      <c r="AG130" s="1"/>
      <c r="AH130" s="1"/>
      <c r="AI130" s="2"/>
      <c r="AJ130" s="2"/>
      <c r="AK130" s="2"/>
      <c r="AL130" s="2"/>
      <c r="AM130" s="2"/>
      <c r="AN130" s="2"/>
      <c r="AO130" s="2"/>
      <c r="AP130" s="2"/>
      <c r="AQ130" s="2"/>
      <c r="AR130" s="2"/>
      <c r="AS130" s="2"/>
      <c r="AT130" s="2"/>
      <c r="AU130" s="2"/>
      <c r="AV130" s="2"/>
      <c r="AW130" s="2"/>
      <c r="AX130" s="2"/>
    </row>
    <row r="131" spans="1:50" ht="49.5" customHeight="1">
      <c r="A131" s="37" t="s">
        <v>150</v>
      </c>
      <c r="B131" s="37" t="s">
        <v>21</v>
      </c>
      <c r="C131" s="37" t="s">
        <v>151</v>
      </c>
      <c r="D131" s="37" t="s">
        <v>23</v>
      </c>
      <c r="E131" s="16">
        <v>2016</v>
      </c>
      <c r="F131" s="16"/>
      <c r="G131" s="216"/>
      <c r="H131" s="16" t="s">
        <v>842</v>
      </c>
      <c r="I131" s="216"/>
      <c r="J131" s="17" t="s">
        <v>843</v>
      </c>
      <c r="K131" s="216">
        <v>1</v>
      </c>
      <c r="L131" s="17" t="s">
        <v>844</v>
      </c>
      <c r="M131" s="216">
        <v>1</v>
      </c>
      <c r="N131" s="16"/>
      <c r="O131" s="216"/>
      <c r="P131" s="16"/>
      <c r="Q131" s="207"/>
      <c r="R131" s="16"/>
      <c r="S131" s="207"/>
      <c r="T131" s="16"/>
      <c r="U131" s="207"/>
      <c r="V131" s="16"/>
      <c r="W131" s="207"/>
      <c r="X131" s="16" t="s">
        <v>845</v>
      </c>
      <c r="Y131" s="207"/>
      <c r="Z131" s="16" t="s">
        <v>846</v>
      </c>
      <c r="AA131" s="207"/>
      <c r="AB131" s="16"/>
      <c r="AC131" s="18"/>
      <c r="AD131" s="28" t="s">
        <v>847</v>
      </c>
      <c r="AE131" s="125"/>
      <c r="AF131" s="1"/>
      <c r="AG131" s="1"/>
      <c r="AH131" s="1"/>
      <c r="AI131" s="1"/>
      <c r="AJ131" s="1"/>
      <c r="AK131" s="1"/>
      <c r="AL131" s="1"/>
      <c r="AM131" s="1"/>
      <c r="AN131" s="1"/>
      <c r="AO131" s="1"/>
      <c r="AP131" s="1"/>
      <c r="AQ131" s="1"/>
      <c r="AR131" s="1"/>
      <c r="AS131" s="1"/>
      <c r="AT131" s="1"/>
      <c r="AU131" s="1"/>
      <c r="AV131" s="1"/>
      <c r="AW131" s="1"/>
      <c r="AX131" s="1"/>
    </row>
    <row r="132" spans="1:50" ht="49.5" customHeight="1">
      <c r="A132" s="31" t="s">
        <v>150</v>
      </c>
      <c r="B132" s="31" t="s">
        <v>34</v>
      </c>
      <c r="C132" s="31" t="s">
        <v>152</v>
      </c>
      <c r="D132" s="31" t="s">
        <v>23</v>
      </c>
      <c r="E132" s="22">
        <v>2018</v>
      </c>
      <c r="F132" s="31"/>
      <c r="G132" s="219"/>
      <c r="H132" s="31" t="s">
        <v>848</v>
      </c>
      <c r="I132" s="219"/>
      <c r="J132" s="31"/>
      <c r="K132" s="219"/>
      <c r="L132" s="22"/>
      <c r="M132" s="219"/>
      <c r="N132" s="31"/>
      <c r="O132" s="219"/>
      <c r="P132" s="17" t="s">
        <v>849</v>
      </c>
      <c r="Q132" s="210">
        <v>1</v>
      </c>
      <c r="R132" s="31"/>
      <c r="S132" s="210"/>
      <c r="T132" s="31"/>
      <c r="U132" s="210"/>
      <c r="V132" s="31"/>
      <c r="W132" s="210"/>
      <c r="X132" s="31"/>
      <c r="Y132" s="210"/>
      <c r="Z132" s="31"/>
      <c r="AA132" s="210"/>
      <c r="AB132" s="31"/>
      <c r="AC132" s="26"/>
      <c r="AD132" s="23" t="s">
        <v>850</v>
      </c>
      <c r="AE132" s="128"/>
      <c r="AF132" s="1"/>
      <c r="AG132" s="1"/>
      <c r="AH132" s="1"/>
      <c r="AI132" s="1"/>
      <c r="AJ132" s="1"/>
      <c r="AK132" s="1"/>
      <c r="AL132" s="1"/>
      <c r="AM132" s="1"/>
      <c r="AN132" s="1"/>
      <c r="AO132" s="1"/>
      <c r="AP132" s="1"/>
      <c r="AQ132" s="1"/>
      <c r="AR132" s="1"/>
      <c r="AS132" s="1"/>
      <c r="AT132" s="1"/>
      <c r="AU132" s="1"/>
      <c r="AV132" s="1"/>
      <c r="AW132" s="1"/>
      <c r="AX132" s="1"/>
    </row>
    <row r="133" spans="1:50" ht="49.5" customHeight="1">
      <c r="A133" s="31" t="s">
        <v>150</v>
      </c>
      <c r="B133" s="31" t="s">
        <v>34</v>
      </c>
      <c r="C133" s="31" t="s">
        <v>153</v>
      </c>
      <c r="D133" s="31" t="s">
        <v>23</v>
      </c>
      <c r="E133" s="22">
        <v>2009</v>
      </c>
      <c r="F133" s="31"/>
      <c r="G133" s="219"/>
      <c r="H133" s="31"/>
      <c r="I133" s="219"/>
      <c r="J133" s="31"/>
      <c r="K133" s="219"/>
      <c r="L133" s="31"/>
      <c r="M133" s="219"/>
      <c r="N133" s="31" t="s">
        <v>851</v>
      </c>
      <c r="O133" s="219"/>
      <c r="P133" s="22" t="s">
        <v>852</v>
      </c>
      <c r="Q133" s="210"/>
      <c r="R133" s="31" t="s">
        <v>853</v>
      </c>
      <c r="S133" s="210"/>
      <c r="T133" s="31"/>
      <c r="U133" s="210"/>
      <c r="V133" s="31"/>
      <c r="W133" s="210"/>
      <c r="X133" s="31"/>
      <c r="Y133" s="210"/>
      <c r="Z133" s="31"/>
      <c r="AA133" s="210"/>
      <c r="AB133" s="31"/>
      <c r="AC133" s="26"/>
      <c r="AD133" s="23" t="s">
        <v>854</v>
      </c>
      <c r="AE133" s="125"/>
      <c r="AF133" s="1"/>
      <c r="AG133" s="1"/>
      <c r="AH133" s="1"/>
      <c r="AI133" s="1"/>
      <c r="AJ133" s="1"/>
      <c r="AK133" s="1"/>
      <c r="AL133" s="1"/>
      <c r="AM133" s="1"/>
      <c r="AN133" s="1"/>
      <c r="AO133" s="1"/>
      <c r="AP133" s="1"/>
      <c r="AQ133" s="1"/>
      <c r="AR133" s="1"/>
      <c r="AS133" s="1"/>
      <c r="AT133" s="1"/>
      <c r="AU133" s="1"/>
      <c r="AV133" s="1"/>
      <c r="AW133" s="1"/>
      <c r="AX133" s="1"/>
    </row>
    <row r="134" spans="1:50" ht="49.5" customHeight="1">
      <c r="A134" s="26" t="s">
        <v>150</v>
      </c>
      <c r="B134" s="26" t="s">
        <v>26</v>
      </c>
      <c r="C134" s="26" t="s">
        <v>154</v>
      </c>
      <c r="D134" s="26" t="s">
        <v>155</v>
      </c>
      <c r="E134" s="18">
        <v>2017</v>
      </c>
      <c r="F134" s="18"/>
      <c r="G134" s="216"/>
      <c r="H134" s="17" t="s">
        <v>855</v>
      </c>
      <c r="I134" s="216">
        <v>1</v>
      </c>
      <c r="J134" s="18"/>
      <c r="K134" s="216"/>
      <c r="L134" s="18"/>
      <c r="M134" s="216"/>
      <c r="N134" s="55"/>
      <c r="O134" s="216"/>
      <c r="P134" s="18"/>
      <c r="Q134" s="207"/>
      <c r="R134" s="17" t="s">
        <v>856</v>
      </c>
      <c r="S134" s="207">
        <v>1</v>
      </c>
      <c r="T134" s="18"/>
      <c r="U134" s="207"/>
      <c r="V134" s="18"/>
      <c r="W134" s="207"/>
      <c r="X134" s="35" t="s">
        <v>857</v>
      </c>
      <c r="Y134" s="207">
        <v>1</v>
      </c>
      <c r="Z134" s="18"/>
      <c r="AA134" s="207"/>
      <c r="AB134" s="24"/>
      <c r="AC134" s="18"/>
      <c r="AD134" s="19" t="s">
        <v>858</v>
      </c>
      <c r="AE134" s="125"/>
      <c r="AF134" s="1"/>
      <c r="AG134" s="1"/>
      <c r="AH134" s="1"/>
      <c r="AI134" s="1"/>
      <c r="AJ134" s="1"/>
      <c r="AK134" s="1"/>
      <c r="AL134" s="1"/>
      <c r="AM134" s="1"/>
      <c r="AN134" s="1"/>
      <c r="AO134" s="1"/>
      <c r="AP134" s="1"/>
      <c r="AQ134" s="1"/>
      <c r="AR134" s="1"/>
      <c r="AS134" s="1"/>
      <c r="AT134" s="1"/>
      <c r="AU134" s="1"/>
      <c r="AV134" s="1"/>
      <c r="AW134" s="1"/>
      <c r="AX134" s="1"/>
    </row>
    <row r="135" spans="1:50" ht="49.5" customHeight="1">
      <c r="A135" s="26" t="s">
        <v>150</v>
      </c>
      <c r="B135" s="26" t="s">
        <v>26</v>
      </c>
      <c r="C135" s="26" t="s">
        <v>154</v>
      </c>
      <c r="D135" s="24" t="s">
        <v>49</v>
      </c>
      <c r="E135" s="18">
        <v>2017</v>
      </c>
      <c r="F135" s="18"/>
      <c r="G135" s="216"/>
      <c r="H135" s="17" t="s">
        <v>859</v>
      </c>
      <c r="I135" s="216">
        <v>1</v>
      </c>
      <c r="J135" s="17" t="s">
        <v>860</v>
      </c>
      <c r="K135" s="216">
        <v>1</v>
      </c>
      <c r="L135" s="17" t="s">
        <v>861</v>
      </c>
      <c r="M135" s="216">
        <v>1</v>
      </c>
      <c r="N135" s="55"/>
      <c r="O135" s="216"/>
      <c r="P135" s="18"/>
      <c r="Q135" s="207"/>
      <c r="R135" s="17" t="s">
        <v>862</v>
      </c>
      <c r="S135" s="207">
        <v>1</v>
      </c>
      <c r="T135" s="18"/>
      <c r="U135" s="207"/>
      <c r="V135" s="18"/>
      <c r="W135" s="207"/>
      <c r="X135" s="35" t="s">
        <v>857</v>
      </c>
      <c r="Y135" s="207">
        <v>1</v>
      </c>
      <c r="Z135" s="17" t="s">
        <v>863</v>
      </c>
      <c r="AA135" s="207">
        <v>1</v>
      </c>
      <c r="AB135" s="24"/>
      <c r="AC135" s="18"/>
      <c r="AD135" s="19" t="s">
        <v>864</v>
      </c>
      <c r="AE135" s="127" t="s">
        <v>865</v>
      </c>
      <c r="AF135" s="1"/>
      <c r="AG135" s="1"/>
      <c r="AH135" s="1"/>
      <c r="AI135" s="1"/>
      <c r="AJ135" s="1"/>
      <c r="AK135" s="1"/>
      <c r="AL135" s="1"/>
      <c r="AM135" s="1"/>
      <c r="AN135" s="1"/>
      <c r="AO135" s="1"/>
      <c r="AP135" s="1"/>
      <c r="AQ135" s="1"/>
      <c r="AR135" s="1"/>
      <c r="AS135" s="1"/>
      <c r="AT135" s="1"/>
      <c r="AU135" s="1"/>
      <c r="AV135" s="1"/>
      <c r="AW135" s="1"/>
      <c r="AX135" s="1"/>
    </row>
    <row r="136" spans="1:50" ht="49.5" customHeight="1">
      <c r="A136" s="26" t="s">
        <v>150</v>
      </c>
      <c r="B136" s="26" t="s">
        <v>26</v>
      </c>
      <c r="C136" s="26" t="s">
        <v>154</v>
      </c>
      <c r="D136" s="24" t="s">
        <v>49</v>
      </c>
      <c r="E136" s="18">
        <v>2012</v>
      </c>
      <c r="F136" s="18" t="s">
        <v>29</v>
      </c>
      <c r="G136" s="216"/>
      <c r="H136" s="17" t="s">
        <v>866</v>
      </c>
      <c r="I136" s="216">
        <v>1</v>
      </c>
      <c r="J136" s="18" t="s">
        <v>29</v>
      </c>
      <c r="K136" s="216"/>
      <c r="L136" s="18" t="s">
        <v>867</v>
      </c>
      <c r="M136" s="216"/>
      <c r="N136" s="56"/>
      <c r="O136" s="216"/>
      <c r="P136" s="18"/>
      <c r="Q136" s="207"/>
      <c r="R136" s="17" t="s">
        <v>868</v>
      </c>
      <c r="S136" s="207">
        <v>1</v>
      </c>
      <c r="T136" s="18" t="s">
        <v>29</v>
      </c>
      <c r="U136" s="207"/>
      <c r="V136" s="18" t="s">
        <v>29</v>
      </c>
      <c r="W136" s="207"/>
      <c r="X136" s="35" t="s">
        <v>857</v>
      </c>
      <c r="Y136" s="207">
        <v>1</v>
      </c>
      <c r="Z136" s="17" t="s">
        <v>869</v>
      </c>
      <c r="AA136" s="207">
        <v>1</v>
      </c>
      <c r="AB136" s="24"/>
      <c r="AC136" s="18"/>
      <c r="AD136" s="19" t="s">
        <v>870</v>
      </c>
      <c r="AE136" s="127" t="s">
        <v>865</v>
      </c>
      <c r="AF136" s="1"/>
      <c r="AG136" s="1"/>
      <c r="AH136" s="1"/>
      <c r="AI136" s="1"/>
      <c r="AJ136" s="1"/>
      <c r="AK136" s="1"/>
      <c r="AL136" s="1"/>
      <c r="AM136" s="1"/>
      <c r="AN136" s="1"/>
      <c r="AO136" s="1"/>
      <c r="AP136" s="1"/>
      <c r="AQ136" s="1"/>
      <c r="AR136" s="1"/>
      <c r="AS136" s="1"/>
      <c r="AT136" s="1"/>
      <c r="AU136" s="1"/>
      <c r="AV136" s="1"/>
      <c r="AW136" s="1"/>
      <c r="AX136" s="1"/>
    </row>
    <row r="137" spans="1:50" ht="49.5" customHeight="1">
      <c r="A137" s="26" t="s">
        <v>150</v>
      </c>
      <c r="B137" s="26" t="s">
        <v>26</v>
      </c>
      <c r="C137" s="26" t="s">
        <v>154</v>
      </c>
      <c r="D137" s="26" t="s">
        <v>156</v>
      </c>
      <c r="E137" s="18">
        <v>2012</v>
      </c>
      <c r="F137" s="18" t="s">
        <v>29</v>
      </c>
      <c r="G137" s="216"/>
      <c r="H137" s="17" t="s">
        <v>871</v>
      </c>
      <c r="I137" s="216">
        <v>1</v>
      </c>
      <c r="J137" s="18" t="s">
        <v>29</v>
      </c>
      <c r="K137" s="216"/>
      <c r="L137" s="17" t="s">
        <v>872</v>
      </c>
      <c r="M137" s="216">
        <v>1</v>
      </c>
      <c r="N137" s="55"/>
      <c r="O137" s="216"/>
      <c r="P137" s="18"/>
      <c r="Q137" s="207"/>
      <c r="R137" s="18"/>
      <c r="S137" s="207"/>
      <c r="T137" s="18" t="s">
        <v>29</v>
      </c>
      <c r="U137" s="207"/>
      <c r="V137" s="18" t="s">
        <v>29</v>
      </c>
      <c r="W137" s="207"/>
      <c r="X137" s="35" t="s">
        <v>857</v>
      </c>
      <c r="Y137" s="207">
        <v>1</v>
      </c>
      <c r="Z137" s="17" t="s">
        <v>873</v>
      </c>
      <c r="AA137" s="207">
        <v>1</v>
      </c>
      <c r="AB137" s="24"/>
      <c r="AC137" s="18"/>
      <c r="AD137" s="19" t="s">
        <v>874</v>
      </c>
      <c r="AE137" s="127" t="s">
        <v>875</v>
      </c>
      <c r="AF137" s="1"/>
      <c r="AG137" s="1"/>
      <c r="AH137" s="1"/>
      <c r="AI137" s="1"/>
      <c r="AJ137" s="1"/>
      <c r="AK137" s="1"/>
      <c r="AL137" s="1"/>
      <c r="AM137" s="1"/>
      <c r="AN137" s="1"/>
      <c r="AO137" s="1"/>
      <c r="AP137" s="1"/>
      <c r="AQ137" s="1"/>
      <c r="AR137" s="1"/>
      <c r="AS137" s="1"/>
      <c r="AT137" s="1"/>
      <c r="AU137" s="1"/>
      <c r="AV137" s="1"/>
      <c r="AW137" s="1"/>
      <c r="AX137" s="1"/>
    </row>
    <row r="138" spans="1:50" ht="49.5" customHeight="1">
      <c r="A138" s="26" t="s">
        <v>150</v>
      </c>
      <c r="B138" s="26" t="s">
        <v>26</v>
      </c>
      <c r="C138" s="26" t="s">
        <v>154</v>
      </c>
      <c r="D138" s="26" t="s">
        <v>155</v>
      </c>
      <c r="E138" s="18">
        <v>2012</v>
      </c>
      <c r="F138" s="18" t="s">
        <v>29</v>
      </c>
      <c r="G138" s="216"/>
      <c r="H138" s="17" t="s">
        <v>876</v>
      </c>
      <c r="I138" s="216">
        <v>1</v>
      </c>
      <c r="J138" s="17" t="s">
        <v>860</v>
      </c>
      <c r="K138" s="216">
        <v>1</v>
      </c>
      <c r="L138" s="17" t="s">
        <v>877</v>
      </c>
      <c r="M138" s="216">
        <v>1</v>
      </c>
      <c r="N138" s="57"/>
      <c r="O138" s="216"/>
      <c r="P138" s="18"/>
      <c r="Q138" s="207"/>
      <c r="R138" s="17" t="s">
        <v>878</v>
      </c>
      <c r="S138" s="207">
        <v>1</v>
      </c>
      <c r="T138" s="18" t="s">
        <v>29</v>
      </c>
      <c r="U138" s="207"/>
      <c r="V138" s="18" t="s">
        <v>29</v>
      </c>
      <c r="W138" s="207"/>
      <c r="X138" s="35" t="s">
        <v>857</v>
      </c>
      <c r="Y138" s="207">
        <v>1</v>
      </c>
      <c r="Z138" s="17" t="s">
        <v>879</v>
      </c>
      <c r="AA138" s="207">
        <v>1</v>
      </c>
      <c r="AB138" s="24"/>
      <c r="AC138" s="18"/>
      <c r="AD138" s="19" t="s">
        <v>880</v>
      </c>
      <c r="AE138" s="127" t="s">
        <v>881</v>
      </c>
      <c r="AF138" s="1"/>
      <c r="AG138" s="1"/>
      <c r="AH138" s="1"/>
      <c r="AI138" s="1"/>
      <c r="AJ138" s="1"/>
      <c r="AK138" s="1"/>
      <c r="AL138" s="1"/>
      <c r="AM138" s="1"/>
      <c r="AN138" s="1"/>
      <c r="AO138" s="1"/>
      <c r="AP138" s="1"/>
      <c r="AQ138" s="1"/>
      <c r="AR138" s="1"/>
      <c r="AS138" s="1"/>
      <c r="AT138" s="1"/>
      <c r="AU138" s="1"/>
      <c r="AV138" s="1"/>
      <c r="AW138" s="1"/>
      <c r="AX138" s="1"/>
    </row>
    <row r="139" spans="1:50" ht="49.5" customHeight="1">
      <c r="A139" s="26" t="s">
        <v>150</v>
      </c>
      <c r="B139" s="26" t="s">
        <v>26</v>
      </c>
      <c r="C139" s="26" t="s">
        <v>154</v>
      </c>
      <c r="D139" s="24" t="s">
        <v>49</v>
      </c>
      <c r="E139" s="18">
        <v>2010</v>
      </c>
      <c r="F139" s="18" t="s">
        <v>29</v>
      </c>
      <c r="G139" s="216"/>
      <c r="H139" s="17" t="s">
        <v>871</v>
      </c>
      <c r="I139" s="216">
        <v>1</v>
      </c>
      <c r="J139" s="17" t="s">
        <v>882</v>
      </c>
      <c r="K139" s="216">
        <v>1</v>
      </c>
      <c r="L139" s="18" t="s">
        <v>883</v>
      </c>
      <c r="M139" s="216"/>
      <c r="N139" s="18"/>
      <c r="O139" s="216"/>
      <c r="P139" s="18"/>
      <c r="Q139" s="207"/>
      <c r="R139" s="17" t="s">
        <v>884</v>
      </c>
      <c r="S139" s="207">
        <v>1</v>
      </c>
      <c r="T139" s="18" t="s">
        <v>29</v>
      </c>
      <c r="U139" s="207"/>
      <c r="V139" s="18" t="s">
        <v>29</v>
      </c>
      <c r="W139" s="207"/>
      <c r="X139" s="35" t="s">
        <v>857</v>
      </c>
      <c r="Y139" s="207">
        <v>1</v>
      </c>
      <c r="Z139" s="17" t="s">
        <v>885</v>
      </c>
      <c r="AA139" s="207">
        <v>1</v>
      </c>
      <c r="AB139" s="33" t="s">
        <v>886</v>
      </c>
      <c r="AC139" s="18">
        <v>1</v>
      </c>
      <c r="AD139" s="19" t="s">
        <v>887</v>
      </c>
      <c r="AE139" s="127" t="s">
        <v>865</v>
      </c>
      <c r="AF139" s="1"/>
      <c r="AG139" s="1"/>
      <c r="AH139" s="1"/>
      <c r="AI139" s="1"/>
      <c r="AJ139" s="1"/>
      <c r="AK139" s="1"/>
      <c r="AL139" s="1"/>
      <c r="AM139" s="1"/>
      <c r="AN139" s="1"/>
      <c r="AO139" s="1"/>
      <c r="AP139" s="1"/>
      <c r="AQ139" s="1"/>
      <c r="AR139" s="1"/>
      <c r="AS139" s="1"/>
      <c r="AT139" s="1"/>
      <c r="AU139" s="1"/>
      <c r="AV139" s="1"/>
      <c r="AW139" s="1"/>
      <c r="AX139" s="1"/>
    </row>
    <row r="140" spans="1:50" ht="49.5" customHeight="1">
      <c r="A140" s="26" t="s">
        <v>150</v>
      </c>
      <c r="B140" s="26" t="s">
        <v>26</v>
      </c>
      <c r="C140" s="26" t="s">
        <v>154</v>
      </c>
      <c r="D140" s="26" t="s">
        <v>50</v>
      </c>
      <c r="E140" s="18">
        <v>2010</v>
      </c>
      <c r="F140" s="18" t="s">
        <v>29</v>
      </c>
      <c r="G140" s="216"/>
      <c r="H140" s="17" t="s">
        <v>888</v>
      </c>
      <c r="I140" s="216">
        <v>1</v>
      </c>
      <c r="J140" s="18" t="s">
        <v>29</v>
      </c>
      <c r="K140" s="216"/>
      <c r="L140" s="17" t="s">
        <v>889</v>
      </c>
      <c r="M140" s="216">
        <v>1</v>
      </c>
      <c r="N140" s="17" t="s">
        <v>890</v>
      </c>
      <c r="O140" s="216">
        <v>1</v>
      </c>
      <c r="P140" s="18"/>
      <c r="Q140" s="207"/>
      <c r="R140" s="18"/>
      <c r="S140" s="207"/>
      <c r="T140" s="18" t="s">
        <v>29</v>
      </c>
      <c r="U140" s="207"/>
      <c r="V140" s="18" t="s">
        <v>29</v>
      </c>
      <c r="W140" s="207"/>
      <c r="X140" s="58"/>
      <c r="Y140" s="207"/>
      <c r="Z140" s="17" t="s">
        <v>891</v>
      </c>
      <c r="AA140" s="207">
        <v>1</v>
      </c>
      <c r="AB140" s="24"/>
      <c r="AC140" s="18"/>
      <c r="AD140" s="19" t="s">
        <v>892</v>
      </c>
      <c r="AE140" s="127" t="s">
        <v>893</v>
      </c>
      <c r="AF140" s="1"/>
      <c r="AG140" s="1"/>
      <c r="AH140" s="1"/>
      <c r="AI140" s="1"/>
      <c r="AJ140" s="1"/>
      <c r="AK140" s="1"/>
      <c r="AL140" s="1"/>
      <c r="AM140" s="1"/>
      <c r="AN140" s="1"/>
      <c r="AO140" s="1"/>
      <c r="AP140" s="1"/>
      <c r="AQ140" s="1"/>
      <c r="AR140" s="1"/>
      <c r="AS140" s="1"/>
      <c r="AT140" s="1"/>
      <c r="AU140" s="1"/>
      <c r="AV140" s="1"/>
      <c r="AW140" s="1"/>
      <c r="AX140" s="1"/>
    </row>
    <row r="141" spans="1:50" ht="49.5" customHeight="1">
      <c r="A141" s="26" t="s">
        <v>150</v>
      </c>
      <c r="B141" s="26" t="s">
        <v>26</v>
      </c>
      <c r="C141" s="26" t="s">
        <v>154</v>
      </c>
      <c r="D141" s="26" t="s">
        <v>894</v>
      </c>
      <c r="E141" s="18">
        <v>2002</v>
      </c>
      <c r="F141" s="18"/>
      <c r="G141" s="216"/>
      <c r="H141" s="17" t="s">
        <v>895</v>
      </c>
      <c r="I141" s="216">
        <v>1</v>
      </c>
      <c r="J141" s="17" t="s">
        <v>860</v>
      </c>
      <c r="K141" s="216">
        <v>1</v>
      </c>
      <c r="L141" s="17" t="s">
        <v>896</v>
      </c>
      <c r="M141" s="216">
        <v>1</v>
      </c>
      <c r="N141" s="17" t="s">
        <v>897</v>
      </c>
      <c r="O141" s="216">
        <v>1</v>
      </c>
      <c r="P141" s="17" t="s">
        <v>898</v>
      </c>
      <c r="Q141" s="207">
        <v>1</v>
      </c>
      <c r="R141" s="17" t="s">
        <v>899</v>
      </c>
      <c r="S141" s="207">
        <v>1</v>
      </c>
      <c r="T141" s="18" t="s">
        <v>29</v>
      </c>
      <c r="U141" s="207"/>
      <c r="V141" s="18" t="s">
        <v>29</v>
      </c>
      <c r="W141" s="207"/>
      <c r="X141" s="18" t="s">
        <v>29</v>
      </c>
      <c r="Y141" s="207"/>
      <c r="Z141" s="17" t="s">
        <v>900</v>
      </c>
      <c r="AA141" s="207">
        <v>1</v>
      </c>
      <c r="AB141" s="24"/>
      <c r="AC141" s="18"/>
      <c r="AD141" s="19" t="s">
        <v>901</v>
      </c>
      <c r="AE141" s="125" t="s">
        <v>902</v>
      </c>
      <c r="AF141" s="1"/>
      <c r="AG141" s="1"/>
      <c r="AH141" s="1"/>
      <c r="AI141" s="1"/>
      <c r="AJ141" s="1"/>
      <c r="AK141" s="1"/>
      <c r="AL141" s="1"/>
      <c r="AM141" s="1"/>
      <c r="AN141" s="1"/>
      <c r="AO141" s="1"/>
      <c r="AP141" s="1"/>
      <c r="AQ141" s="1"/>
      <c r="AR141" s="1"/>
      <c r="AS141" s="1"/>
      <c r="AT141" s="1"/>
      <c r="AU141" s="1"/>
      <c r="AV141" s="1"/>
      <c r="AW141" s="1"/>
      <c r="AX141" s="1"/>
    </row>
    <row r="142" spans="1:50" ht="49.5" customHeight="1">
      <c r="A142" s="16" t="s">
        <v>158</v>
      </c>
      <c r="B142" s="16" t="s">
        <v>338</v>
      </c>
      <c r="C142" s="16" t="s">
        <v>159</v>
      </c>
      <c r="D142" s="16" t="s">
        <v>23</v>
      </c>
      <c r="E142" s="16">
        <v>2010</v>
      </c>
      <c r="F142" s="16" t="s">
        <v>36</v>
      </c>
      <c r="G142" s="216"/>
      <c r="H142" s="16" t="s">
        <v>903</v>
      </c>
      <c r="I142" s="216"/>
      <c r="J142" s="16"/>
      <c r="K142" s="216"/>
      <c r="L142" s="16"/>
      <c r="M142" s="216"/>
      <c r="N142" s="16"/>
      <c r="O142" s="216"/>
      <c r="P142" s="16"/>
      <c r="Q142" s="207"/>
      <c r="R142" s="16" t="s">
        <v>36</v>
      </c>
      <c r="S142" s="207"/>
      <c r="T142" s="16" t="s">
        <v>36</v>
      </c>
      <c r="U142" s="207"/>
      <c r="V142" s="16" t="s">
        <v>36</v>
      </c>
      <c r="W142" s="207"/>
      <c r="X142" s="16" t="s">
        <v>904</v>
      </c>
      <c r="Y142" s="207"/>
      <c r="Z142" s="16"/>
      <c r="AA142" s="207"/>
      <c r="AB142" s="16"/>
      <c r="AC142" s="18"/>
      <c r="AD142" s="23" t="s">
        <v>905</v>
      </c>
      <c r="AE142" s="125" t="s">
        <v>288</v>
      </c>
      <c r="AF142" s="1"/>
      <c r="AG142" s="1"/>
      <c r="AH142" s="1"/>
      <c r="AI142" s="1"/>
      <c r="AJ142" s="1"/>
      <c r="AK142" s="1"/>
      <c r="AL142" s="1"/>
      <c r="AM142" s="1"/>
      <c r="AN142" s="1"/>
      <c r="AO142" s="1"/>
      <c r="AP142" s="1"/>
      <c r="AQ142" s="1"/>
      <c r="AR142" s="1"/>
      <c r="AS142" s="1"/>
      <c r="AT142" s="1"/>
      <c r="AU142" s="1"/>
      <c r="AV142" s="1"/>
      <c r="AW142" s="1"/>
      <c r="AX142" s="1"/>
    </row>
    <row r="143" spans="1:50" ht="49.5" customHeight="1">
      <c r="A143" s="22" t="s">
        <v>158</v>
      </c>
      <c r="B143" s="22" t="s">
        <v>338</v>
      </c>
      <c r="C143" s="22" t="s">
        <v>159</v>
      </c>
      <c r="D143" s="22" t="s">
        <v>23</v>
      </c>
      <c r="E143" s="22">
        <v>2003</v>
      </c>
      <c r="F143" s="22" t="s">
        <v>36</v>
      </c>
      <c r="G143" s="216"/>
      <c r="H143" s="22" t="s">
        <v>906</v>
      </c>
      <c r="I143" s="216"/>
      <c r="J143" s="17" t="s">
        <v>907</v>
      </c>
      <c r="K143" s="216">
        <v>1</v>
      </c>
      <c r="L143" s="22"/>
      <c r="M143" s="216"/>
      <c r="N143" s="17" t="s">
        <v>908</v>
      </c>
      <c r="O143" s="216">
        <v>1</v>
      </c>
      <c r="P143" s="17" t="s">
        <v>909</v>
      </c>
      <c r="Q143" s="207">
        <v>1</v>
      </c>
      <c r="R143" s="17" t="s">
        <v>910</v>
      </c>
      <c r="S143" s="207">
        <v>1</v>
      </c>
      <c r="T143" s="22" t="s">
        <v>36</v>
      </c>
      <c r="U143" s="207"/>
      <c r="V143" s="22"/>
      <c r="W143" s="207"/>
      <c r="X143" s="17" t="s">
        <v>911</v>
      </c>
      <c r="Y143" s="207">
        <v>1</v>
      </c>
      <c r="Z143" s="17" t="s">
        <v>912</v>
      </c>
      <c r="AA143" s="207">
        <v>1</v>
      </c>
      <c r="AB143" s="17" t="s">
        <v>913</v>
      </c>
      <c r="AC143" s="18">
        <v>1</v>
      </c>
      <c r="AD143" s="23" t="s">
        <v>914</v>
      </c>
      <c r="AE143" s="128"/>
      <c r="AF143" s="1"/>
      <c r="AG143" s="1"/>
      <c r="AH143" s="1"/>
      <c r="AI143" s="1"/>
      <c r="AJ143" s="1"/>
      <c r="AK143" s="1"/>
      <c r="AL143" s="1"/>
      <c r="AM143" s="1"/>
      <c r="AN143" s="1"/>
      <c r="AO143" s="1"/>
      <c r="AP143" s="1"/>
      <c r="AQ143" s="1"/>
      <c r="AR143" s="1"/>
      <c r="AS143" s="1"/>
      <c r="AT143" s="1"/>
      <c r="AU143" s="1"/>
      <c r="AV143" s="1"/>
      <c r="AW143" s="1"/>
      <c r="AX143" s="1"/>
    </row>
    <row r="144" spans="1:50" ht="49.5" customHeight="1">
      <c r="A144" s="26" t="s">
        <v>158</v>
      </c>
      <c r="B144" s="26" t="s">
        <v>76</v>
      </c>
      <c r="C144" s="26" t="s">
        <v>160</v>
      </c>
      <c r="D144" s="26" t="s">
        <v>161</v>
      </c>
      <c r="E144" s="18">
        <v>2014</v>
      </c>
      <c r="F144" s="18" t="s">
        <v>36</v>
      </c>
      <c r="G144" s="216"/>
      <c r="H144" s="18"/>
      <c r="I144" s="216"/>
      <c r="J144" s="18"/>
      <c r="K144" s="216"/>
      <c r="L144" s="18" t="s">
        <v>36</v>
      </c>
      <c r="M144" s="216"/>
      <c r="N144" s="18"/>
      <c r="O144" s="216"/>
      <c r="P144" s="18"/>
      <c r="Q144" s="207"/>
      <c r="R144" s="18" t="s">
        <v>36</v>
      </c>
      <c r="S144" s="207"/>
      <c r="T144" s="18" t="s">
        <v>36</v>
      </c>
      <c r="U144" s="207"/>
      <c r="V144" s="18"/>
      <c r="W144" s="207"/>
      <c r="X144" s="18"/>
      <c r="Y144" s="207"/>
      <c r="Z144" s="18" t="s">
        <v>36</v>
      </c>
      <c r="AA144" s="207"/>
      <c r="AB144" s="24"/>
      <c r="AC144" s="18"/>
      <c r="AD144" s="23" t="s">
        <v>915</v>
      </c>
      <c r="AE144" s="128"/>
      <c r="AF144" s="1"/>
      <c r="AG144" s="1"/>
      <c r="AH144" s="1"/>
      <c r="AI144" s="1"/>
      <c r="AJ144" s="1"/>
      <c r="AK144" s="1"/>
      <c r="AL144" s="1"/>
      <c r="AM144" s="1"/>
      <c r="AN144" s="1"/>
      <c r="AO144" s="1"/>
      <c r="AP144" s="1"/>
      <c r="AQ144" s="1"/>
      <c r="AR144" s="1"/>
      <c r="AS144" s="1"/>
      <c r="AT144" s="1"/>
      <c r="AU144" s="1"/>
      <c r="AV144" s="1"/>
      <c r="AW144" s="1"/>
      <c r="AX144" s="1"/>
    </row>
    <row r="145" spans="1:50" ht="49.5" customHeight="1">
      <c r="A145" s="26" t="s">
        <v>158</v>
      </c>
      <c r="B145" s="26" t="s">
        <v>76</v>
      </c>
      <c r="C145" s="26" t="s">
        <v>160</v>
      </c>
      <c r="D145" s="26" t="s">
        <v>162</v>
      </c>
      <c r="E145" s="18">
        <v>2012</v>
      </c>
      <c r="F145" s="18" t="s">
        <v>36</v>
      </c>
      <c r="G145" s="216"/>
      <c r="H145" s="18"/>
      <c r="I145" s="216"/>
      <c r="J145" s="18" t="s">
        <v>36</v>
      </c>
      <c r="K145" s="216"/>
      <c r="L145" s="18"/>
      <c r="M145" s="216"/>
      <c r="N145" s="18"/>
      <c r="O145" s="216"/>
      <c r="P145" s="18"/>
      <c r="Q145" s="207"/>
      <c r="R145" s="18"/>
      <c r="S145" s="207"/>
      <c r="T145" s="18" t="s">
        <v>36</v>
      </c>
      <c r="U145" s="207"/>
      <c r="V145" s="18"/>
      <c r="W145" s="207"/>
      <c r="X145" s="18"/>
      <c r="Y145" s="207"/>
      <c r="Z145" s="18" t="s">
        <v>36</v>
      </c>
      <c r="AA145" s="207"/>
      <c r="AB145" s="24"/>
      <c r="AC145" s="18"/>
      <c r="AD145" s="23" t="s">
        <v>916</v>
      </c>
      <c r="AE145" s="127"/>
      <c r="AF145" s="1"/>
      <c r="AG145" s="1"/>
      <c r="AH145" s="1"/>
      <c r="AI145" s="1"/>
      <c r="AJ145" s="1"/>
      <c r="AK145" s="1"/>
      <c r="AL145" s="1"/>
      <c r="AM145" s="1"/>
      <c r="AN145" s="1"/>
      <c r="AO145" s="1"/>
      <c r="AP145" s="1"/>
      <c r="AQ145" s="1"/>
      <c r="AR145" s="1"/>
      <c r="AS145" s="1"/>
      <c r="AT145" s="1"/>
      <c r="AU145" s="1"/>
      <c r="AV145" s="1"/>
      <c r="AW145" s="1"/>
      <c r="AX145" s="1"/>
    </row>
    <row r="146" spans="1:50" ht="49.5" customHeight="1">
      <c r="A146" s="21" t="s">
        <v>163</v>
      </c>
      <c r="B146" s="21" t="s">
        <v>338</v>
      </c>
      <c r="C146" s="31" t="s">
        <v>165</v>
      </c>
      <c r="D146" s="31" t="s">
        <v>23</v>
      </c>
      <c r="E146" s="29">
        <v>2018</v>
      </c>
      <c r="F146" s="59"/>
      <c r="G146" s="216"/>
      <c r="H146" s="22"/>
      <c r="I146" s="216"/>
      <c r="J146" s="22"/>
      <c r="K146" s="216"/>
      <c r="L146" s="22"/>
      <c r="M146" s="216"/>
      <c r="N146" s="22"/>
      <c r="O146" s="216"/>
      <c r="P146" s="22" t="s">
        <v>917</v>
      </c>
      <c r="Q146" s="207"/>
      <c r="R146" s="22"/>
      <c r="S146" s="207"/>
      <c r="T146" s="22"/>
      <c r="U146" s="207"/>
      <c r="V146" s="22"/>
      <c r="W146" s="207"/>
      <c r="X146" s="22"/>
      <c r="Y146" s="207"/>
      <c r="Z146" s="22"/>
      <c r="AA146" s="207"/>
      <c r="AB146" s="22"/>
      <c r="AC146" s="18"/>
      <c r="AD146" s="23" t="s">
        <v>918</v>
      </c>
      <c r="AE146" s="127"/>
      <c r="AF146" s="1"/>
      <c r="AG146" s="1"/>
      <c r="AH146" s="1"/>
      <c r="AI146" s="2"/>
      <c r="AJ146" s="2"/>
      <c r="AK146" s="2"/>
      <c r="AL146" s="2"/>
      <c r="AM146" s="2"/>
      <c r="AN146" s="2"/>
      <c r="AO146" s="2"/>
      <c r="AP146" s="2"/>
      <c r="AQ146" s="2"/>
      <c r="AR146" s="2"/>
      <c r="AS146" s="2"/>
      <c r="AT146" s="2"/>
      <c r="AU146" s="2"/>
      <c r="AV146" s="2"/>
      <c r="AW146" s="2"/>
      <c r="AX146" s="2"/>
    </row>
    <row r="147" spans="1:50" ht="49.5" customHeight="1">
      <c r="A147" s="15" t="s">
        <v>163</v>
      </c>
      <c r="B147" s="15" t="s">
        <v>338</v>
      </c>
      <c r="C147" s="37" t="s">
        <v>164</v>
      </c>
      <c r="D147" s="15" t="s">
        <v>23</v>
      </c>
      <c r="E147" s="16">
        <v>2018</v>
      </c>
      <c r="F147" s="16"/>
      <c r="G147" s="216"/>
      <c r="H147" s="17" t="s">
        <v>919</v>
      </c>
      <c r="I147" s="216">
        <v>1</v>
      </c>
      <c r="J147" s="17" t="s">
        <v>920</v>
      </c>
      <c r="K147" s="216">
        <v>1</v>
      </c>
      <c r="L147" s="17" t="s">
        <v>921</v>
      </c>
      <c r="M147" s="216">
        <v>1</v>
      </c>
      <c r="N147" s="16"/>
      <c r="O147" s="216"/>
      <c r="P147" s="16" t="s">
        <v>922</v>
      </c>
      <c r="Q147" s="207"/>
      <c r="R147" s="16"/>
      <c r="S147" s="207"/>
      <c r="T147" s="16"/>
      <c r="U147" s="207"/>
      <c r="V147" s="16"/>
      <c r="W147" s="207"/>
      <c r="X147" s="16"/>
      <c r="Y147" s="207"/>
      <c r="Z147" s="16" t="s">
        <v>923</v>
      </c>
      <c r="AA147" s="207"/>
      <c r="AB147" s="17" t="s">
        <v>924</v>
      </c>
      <c r="AC147" s="18">
        <v>1</v>
      </c>
      <c r="AD147" s="23" t="s">
        <v>925</v>
      </c>
      <c r="AE147" s="127"/>
      <c r="AF147" s="1"/>
      <c r="AG147" s="1"/>
      <c r="AH147" s="1"/>
      <c r="AI147" s="2"/>
      <c r="AJ147" s="2"/>
      <c r="AK147" s="2"/>
      <c r="AL147" s="2"/>
      <c r="AM147" s="2"/>
      <c r="AN147" s="2"/>
      <c r="AO147" s="2"/>
      <c r="AP147" s="2"/>
      <c r="AQ147" s="2"/>
      <c r="AR147" s="2"/>
      <c r="AS147" s="2"/>
      <c r="AT147" s="2"/>
      <c r="AU147" s="2"/>
      <c r="AV147" s="2"/>
      <c r="AW147" s="2"/>
      <c r="AX147" s="2"/>
    </row>
    <row r="148" spans="1:50" ht="49.5" customHeight="1">
      <c r="A148" s="25" t="s">
        <v>163</v>
      </c>
      <c r="B148" s="25" t="s">
        <v>26</v>
      </c>
      <c r="C148" s="25" t="s">
        <v>166</v>
      </c>
      <c r="D148" s="18" t="s">
        <v>31</v>
      </c>
      <c r="E148" s="18">
        <v>2004</v>
      </c>
      <c r="F148" s="18" t="s">
        <v>29</v>
      </c>
      <c r="G148" s="216"/>
      <c r="H148" s="17" t="s">
        <v>926</v>
      </c>
      <c r="I148" s="216">
        <v>1</v>
      </c>
      <c r="J148" s="17" t="s">
        <v>927</v>
      </c>
      <c r="K148" s="216">
        <v>1</v>
      </c>
      <c r="L148" s="18"/>
      <c r="M148" s="216"/>
      <c r="N148" s="18" t="s">
        <v>29</v>
      </c>
      <c r="O148" s="216"/>
      <c r="P148" s="60" t="s">
        <v>928</v>
      </c>
      <c r="Q148" s="207">
        <v>1</v>
      </c>
      <c r="R148" s="18"/>
      <c r="S148" s="207"/>
      <c r="T148" s="18" t="s">
        <v>29</v>
      </c>
      <c r="U148" s="207"/>
      <c r="V148" s="17" t="s">
        <v>929</v>
      </c>
      <c r="W148" s="207">
        <v>1</v>
      </c>
      <c r="X148" s="17" t="s">
        <v>930</v>
      </c>
      <c r="Y148" s="207">
        <v>1</v>
      </c>
      <c r="Z148" s="17" t="s">
        <v>931</v>
      </c>
      <c r="AA148" s="207">
        <v>1</v>
      </c>
      <c r="AB148" s="24"/>
      <c r="AC148" s="18"/>
      <c r="AD148" s="28" t="s">
        <v>932</v>
      </c>
      <c r="AE148" s="127" t="s">
        <v>933</v>
      </c>
      <c r="AF148" s="1"/>
      <c r="AG148" s="1"/>
      <c r="AH148" s="1"/>
      <c r="AI148" s="2"/>
      <c r="AJ148" s="2"/>
      <c r="AK148" s="2"/>
      <c r="AL148" s="2"/>
      <c r="AM148" s="2"/>
      <c r="AN148" s="2"/>
      <c r="AO148" s="2"/>
      <c r="AP148" s="2"/>
      <c r="AQ148" s="2"/>
      <c r="AR148" s="2"/>
      <c r="AS148" s="2"/>
      <c r="AT148" s="2"/>
      <c r="AU148" s="2"/>
      <c r="AV148" s="2"/>
      <c r="AW148" s="2"/>
      <c r="AX148" s="2"/>
    </row>
    <row r="149" spans="1:50" ht="49.5" customHeight="1">
      <c r="A149" s="25" t="s">
        <v>163</v>
      </c>
      <c r="B149" s="25" t="s">
        <v>26</v>
      </c>
      <c r="C149" s="25" t="s">
        <v>166</v>
      </c>
      <c r="D149" s="18" t="s">
        <v>31</v>
      </c>
      <c r="E149" s="24">
        <v>2000</v>
      </c>
      <c r="F149" s="18" t="s">
        <v>29</v>
      </c>
      <c r="G149" s="216"/>
      <c r="H149" s="17" t="s">
        <v>926</v>
      </c>
      <c r="I149" s="216">
        <v>1</v>
      </c>
      <c r="J149" s="17" t="s">
        <v>927</v>
      </c>
      <c r="K149" s="216">
        <v>1</v>
      </c>
      <c r="L149" s="18"/>
      <c r="M149" s="216"/>
      <c r="N149" s="18" t="s">
        <v>29</v>
      </c>
      <c r="O149" s="216"/>
      <c r="P149" s="17" t="s">
        <v>934</v>
      </c>
      <c r="Q149" s="207">
        <v>1</v>
      </c>
      <c r="R149" s="17" t="s">
        <v>935</v>
      </c>
      <c r="S149" s="207">
        <v>1</v>
      </c>
      <c r="T149" s="18" t="s">
        <v>29</v>
      </c>
      <c r="U149" s="207"/>
      <c r="V149" s="17" t="s">
        <v>936</v>
      </c>
      <c r="W149" s="207">
        <v>1</v>
      </c>
      <c r="X149" s="17" t="s">
        <v>930</v>
      </c>
      <c r="Y149" s="207">
        <v>1</v>
      </c>
      <c r="Z149" s="17" t="s">
        <v>931</v>
      </c>
      <c r="AA149" s="207">
        <v>1</v>
      </c>
      <c r="AB149" s="24"/>
      <c r="AC149" s="18"/>
      <c r="AD149" s="28" t="s">
        <v>937</v>
      </c>
      <c r="AE149" s="127" t="s">
        <v>938</v>
      </c>
      <c r="AF149" s="1"/>
      <c r="AG149" s="1"/>
      <c r="AH149" s="1"/>
      <c r="AI149" s="2"/>
      <c r="AJ149" s="2"/>
      <c r="AK149" s="2"/>
      <c r="AL149" s="2"/>
      <c r="AM149" s="2"/>
      <c r="AN149" s="2"/>
      <c r="AO149" s="2"/>
      <c r="AP149" s="2"/>
      <c r="AQ149" s="2"/>
      <c r="AR149" s="2"/>
      <c r="AS149" s="2"/>
      <c r="AT149" s="2"/>
      <c r="AU149" s="2"/>
      <c r="AV149" s="2"/>
      <c r="AW149" s="2"/>
      <c r="AX149" s="2"/>
    </row>
    <row r="150" spans="1:50" ht="49.5" customHeight="1">
      <c r="A150" s="25" t="s">
        <v>163</v>
      </c>
      <c r="B150" s="25" t="s">
        <v>26</v>
      </c>
      <c r="C150" s="25" t="s">
        <v>166</v>
      </c>
      <c r="D150" s="18" t="s">
        <v>31</v>
      </c>
      <c r="E150" s="24">
        <v>2000</v>
      </c>
      <c r="F150" s="18" t="s">
        <v>29</v>
      </c>
      <c r="G150" s="216"/>
      <c r="H150" s="17" t="s">
        <v>926</v>
      </c>
      <c r="I150" s="216">
        <v>1</v>
      </c>
      <c r="J150" s="17" t="s">
        <v>939</v>
      </c>
      <c r="K150" s="216">
        <v>1</v>
      </c>
      <c r="L150" s="18"/>
      <c r="M150" s="216"/>
      <c r="N150" s="18"/>
      <c r="O150" s="216"/>
      <c r="P150" s="17" t="s">
        <v>940</v>
      </c>
      <c r="Q150" s="207">
        <v>1</v>
      </c>
      <c r="R150" s="17" t="s">
        <v>941</v>
      </c>
      <c r="S150" s="207">
        <v>1</v>
      </c>
      <c r="T150" s="18" t="s">
        <v>29</v>
      </c>
      <c r="U150" s="207"/>
      <c r="V150" s="17" t="s">
        <v>942</v>
      </c>
      <c r="W150" s="207">
        <v>1</v>
      </c>
      <c r="X150" s="17" t="s">
        <v>930</v>
      </c>
      <c r="Y150" s="207">
        <v>1</v>
      </c>
      <c r="Z150" s="17" t="s">
        <v>943</v>
      </c>
      <c r="AA150" s="207">
        <v>1</v>
      </c>
      <c r="AB150" s="24"/>
      <c r="AC150" s="18"/>
      <c r="AD150" s="28" t="s">
        <v>944</v>
      </c>
      <c r="AE150" s="127" t="s">
        <v>945</v>
      </c>
      <c r="AF150" s="1"/>
      <c r="AG150" s="1"/>
      <c r="AH150" s="1"/>
      <c r="AI150" s="2"/>
      <c r="AJ150" s="2"/>
      <c r="AK150" s="2"/>
      <c r="AL150" s="2"/>
      <c r="AM150" s="2"/>
      <c r="AN150" s="2"/>
      <c r="AO150" s="2"/>
      <c r="AP150" s="2"/>
      <c r="AQ150" s="2"/>
      <c r="AR150" s="2"/>
      <c r="AS150" s="2"/>
      <c r="AT150" s="2"/>
      <c r="AU150" s="2"/>
      <c r="AV150" s="2"/>
      <c r="AW150" s="2"/>
      <c r="AX150" s="2"/>
    </row>
    <row r="151" spans="1:50" ht="49.5" customHeight="1">
      <c r="A151" s="25" t="s">
        <v>163</v>
      </c>
      <c r="B151" s="25" t="s">
        <v>26</v>
      </c>
      <c r="C151" s="25" t="s">
        <v>166</v>
      </c>
      <c r="D151" s="25" t="s">
        <v>167</v>
      </c>
      <c r="E151" s="18">
        <v>1998</v>
      </c>
      <c r="F151" s="18" t="s">
        <v>29</v>
      </c>
      <c r="G151" s="216"/>
      <c r="H151" s="18"/>
      <c r="I151" s="216"/>
      <c r="J151" s="17" t="s">
        <v>946</v>
      </c>
      <c r="K151" s="216">
        <v>1</v>
      </c>
      <c r="L151" s="18" t="s">
        <v>29</v>
      </c>
      <c r="M151" s="216"/>
      <c r="N151" s="18" t="s">
        <v>29</v>
      </c>
      <c r="O151" s="216"/>
      <c r="P151" s="17" t="s">
        <v>947</v>
      </c>
      <c r="Q151" s="207">
        <v>1</v>
      </c>
      <c r="R151" s="17" t="s">
        <v>948</v>
      </c>
      <c r="S151" s="207">
        <v>1</v>
      </c>
      <c r="T151" s="18" t="s">
        <v>29</v>
      </c>
      <c r="U151" s="207"/>
      <c r="V151" s="17" t="s">
        <v>942</v>
      </c>
      <c r="W151" s="207">
        <v>1</v>
      </c>
      <c r="X151" s="18"/>
      <c r="Y151" s="207"/>
      <c r="Z151" s="17" t="s">
        <v>949</v>
      </c>
      <c r="AA151" s="207">
        <v>1</v>
      </c>
      <c r="AB151" s="24"/>
      <c r="AC151" s="18"/>
      <c r="AD151" s="28" t="s">
        <v>950</v>
      </c>
      <c r="AE151" s="127" t="s">
        <v>951</v>
      </c>
      <c r="AF151" s="1"/>
      <c r="AG151" s="1"/>
      <c r="AH151" s="1"/>
      <c r="AI151" s="2"/>
      <c r="AJ151" s="2"/>
      <c r="AK151" s="2"/>
      <c r="AL151" s="2"/>
      <c r="AM151" s="2"/>
      <c r="AN151" s="2"/>
      <c r="AO151" s="2"/>
      <c r="AP151" s="2"/>
      <c r="AQ151" s="2"/>
      <c r="AR151" s="2"/>
      <c r="AS151" s="2"/>
      <c r="AT151" s="2"/>
      <c r="AU151" s="2"/>
      <c r="AV151" s="2"/>
      <c r="AW151" s="2"/>
      <c r="AX151" s="2"/>
    </row>
    <row r="152" spans="1:50" ht="49.5" customHeight="1">
      <c r="A152" s="25" t="s">
        <v>163</v>
      </c>
      <c r="B152" s="25" t="s">
        <v>26</v>
      </c>
      <c r="C152" s="25" t="s">
        <v>166</v>
      </c>
      <c r="D152" s="18" t="s">
        <v>31</v>
      </c>
      <c r="E152" s="18">
        <v>1998</v>
      </c>
      <c r="F152" s="18" t="s">
        <v>29</v>
      </c>
      <c r="G152" s="216"/>
      <c r="H152" s="18"/>
      <c r="I152" s="216"/>
      <c r="J152" s="18" t="s">
        <v>29</v>
      </c>
      <c r="K152" s="216"/>
      <c r="L152" s="18" t="s">
        <v>29</v>
      </c>
      <c r="M152" s="216"/>
      <c r="N152" s="18" t="s">
        <v>29</v>
      </c>
      <c r="O152" s="216"/>
      <c r="P152" s="18" t="s">
        <v>29</v>
      </c>
      <c r="Q152" s="207"/>
      <c r="R152" s="18" t="s">
        <v>29</v>
      </c>
      <c r="S152" s="207"/>
      <c r="T152" s="18" t="s">
        <v>29</v>
      </c>
      <c r="U152" s="207"/>
      <c r="V152" s="17" t="s">
        <v>942</v>
      </c>
      <c r="W152" s="207">
        <v>1</v>
      </c>
      <c r="X152" s="18"/>
      <c r="Y152" s="207"/>
      <c r="Z152" s="18" t="s">
        <v>29</v>
      </c>
      <c r="AA152" s="207"/>
      <c r="AB152" s="18"/>
      <c r="AC152" s="18"/>
      <c r="AD152" s="28" t="s">
        <v>952</v>
      </c>
      <c r="AE152" s="127" t="s">
        <v>953</v>
      </c>
      <c r="AF152" s="1"/>
      <c r="AG152" s="1"/>
      <c r="AH152" s="1"/>
      <c r="AI152" s="2"/>
      <c r="AJ152" s="2"/>
      <c r="AK152" s="2"/>
      <c r="AL152" s="2"/>
      <c r="AM152" s="2"/>
      <c r="AN152" s="2"/>
      <c r="AO152" s="2"/>
      <c r="AP152" s="2"/>
      <c r="AQ152" s="2"/>
      <c r="AR152" s="2"/>
      <c r="AS152" s="2"/>
      <c r="AT152" s="2"/>
      <c r="AU152" s="2"/>
      <c r="AV152" s="2"/>
      <c r="AW152" s="2"/>
      <c r="AX152" s="2"/>
    </row>
    <row r="153" spans="1:50" ht="49.5" customHeight="1">
      <c r="A153" s="25" t="s">
        <v>163</v>
      </c>
      <c r="B153" s="25" t="s">
        <v>26</v>
      </c>
      <c r="C153" s="25" t="s">
        <v>166</v>
      </c>
      <c r="D153" s="25" t="s">
        <v>167</v>
      </c>
      <c r="E153" s="18">
        <v>1997</v>
      </c>
      <c r="F153" s="18" t="s">
        <v>29</v>
      </c>
      <c r="G153" s="216"/>
      <c r="H153" s="18"/>
      <c r="I153" s="216"/>
      <c r="J153" s="17" t="s">
        <v>946</v>
      </c>
      <c r="K153" s="216">
        <v>1</v>
      </c>
      <c r="L153" s="18"/>
      <c r="M153" s="216"/>
      <c r="N153" s="18" t="s">
        <v>29</v>
      </c>
      <c r="O153" s="216"/>
      <c r="P153" s="17" t="s">
        <v>947</v>
      </c>
      <c r="Q153" s="207">
        <v>1</v>
      </c>
      <c r="R153" s="18" t="s">
        <v>29</v>
      </c>
      <c r="S153" s="207"/>
      <c r="T153" s="18" t="s">
        <v>29</v>
      </c>
      <c r="U153" s="207"/>
      <c r="V153" s="17" t="s">
        <v>942</v>
      </c>
      <c r="W153" s="207">
        <v>1</v>
      </c>
      <c r="X153" s="17" t="s">
        <v>954</v>
      </c>
      <c r="Y153" s="207">
        <v>1</v>
      </c>
      <c r="Z153" s="17" t="s">
        <v>949</v>
      </c>
      <c r="AA153" s="207">
        <v>1</v>
      </c>
      <c r="AB153" s="24"/>
      <c r="AC153" s="18"/>
      <c r="AD153" s="23" t="s">
        <v>955</v>
      </c>
      <c r="AE153" s="125" t="s">
        <v>956</v>
      </c>
      <c r="AF153" s="1"/>
      <c r="AG153" s="1"/>
      <c r="AH153" s="1"/>
      <c r="AI153" s="2"/>
      <c r="AJ153" s="2"/>
      <c r="AK153" s="2"/>
      <c r="AL153" s="2"/>
      <c r="AM153" s="2"/>
      <c r="AN153" s="2"/>
      <c r="AO153" s="2"/>
      <c r="AP153" s="2"/>
      <c r="AQ153" s="2"/>
      <c r="AR153" s="2"/>
      <c r="AS153" s="2"/>
      <c r="AT153" s="2"/>
      <c r="AU153" s="2"/>
      <c r="AV153" s="2"/>
      <c r="AW153" s="2"/>
      <c r="AX153" s="2"/>
    </row>
    <row r="154" spans="1:50" ht="12" customHeight="1">
      <c r="A154" s="1"/>
      <c r="B154" s="1"/>
      <c r="C154" s="1"/>
      <c r="D154" s="1"/>
      <c r="E154" s="61"/>
      <c r="F154" s="1"/>
      <c r="G154" s="212"/>
      <c r="H154" s="1"/>
      <c r="I154" s="212"/>
      <c r="J154" s="1"/>
      <c r="K154" s="212"/>
      <c r="L154" s="1"/>
      <c r="M154" s="212"/>
      <c r="N154" s="1"/>
      <c r="O154" s="212"/>
      <c r="P154" s="1"/>
      <c r="Q154" s="211"/>
      <c r="R154" s="1"/>
      <c r="S154" s="211"/>
      <c r="T154" s="1"/>
      <c r="U154" s="211"/>
      <c r="V154" s="1"/>
      <c r="W154" s="211"/>
      <c r="X154" s="1"/>
      <c r="Y154" s="211"/>
      <c r="Z154" s="1"/>
      <c r="AA154" s="211"/>
      <c r="AB154" s="2"/>
      <c r="AC154" s="2"/>
      <c r="AD154" s="2"/>
      <c r="AE154" s="1"/>
      <c r="AF154" s="1"/>
      <c r="AG154" s="1"/>
      <c r="AH154" s="1"/>
      <c r="AI154" s="1"/>
      <c r="AJ154" s="1"/>
      <c r="AK154" s="1"/>
      <c r="AL154" s="1"/>
      <c r="AM154" s="1"/>
      <c r="AN154" s="1"/>
      <c r="AO154" s="1"/>
      <c r="AP154" s="1"/>
      <c r="AQ154" s="1"/>
      <c r="AR154" s="1"/>
      <c r="AS154" s="1"/>
      <c r="AT154" s="1"/>
      <c r="AU154" s="1"/>
      <c r="AV154" s="1"/>
      <c r="AW154" s="1"/>
      <c r="AX154" s="1"/>
    </row>
    <row r="155" spans="1:50" ht="12" customHeight="1">
      <c r="A155" s="1"/>
      <c r="B155" s="1"/>
      <c r="C155" s="1"/>
      <c r="D155" s="1"/>
      <c r="E155" s="61"/>
      <c r="F155" s="1"/>
      <c r="G155" s="212"/>
      <c r="H155" s="1"/>
      <c r="I155" s="212"/>
      <c r="J155" s="2"/>
      <c r="K155" s="212"/>
      <c r="L155" s="1"/>
      <c r="M155" s="212"/>
      <c r="N155" s="1"/>
      <c r="O155" s="212"/>
      <c r="P155" s="1"/>
      <c r="Q155" s="211"/>
      <c r="R155" s="1"/>
      <c r="S155" s="211"/>
      <c r="T155" s="1"/>
      <c r="U155" s="211"/>
      <c r="V155" s="1"/>
      <c r="W155" s="211"/>
      <c r="X155" s="1"/>
      <c r="Y155" s="211"/>
      <c r="Z155" s="1"/>
      <c r="AA155" s="211"/>
      <c r="AB155" s="2"/>
      <c r="AC155" s="2"/>
      <c r="AD155" s="2"/>
      <c r="AE155" s="1"/>
      <c r="AF155" s="1"/>
      <c r="AG155" s="1"/>
      <c r="AH155" s="1"/>
      <c r="AI155" s="1"/>
      <c r="AJ155" s="1"/>
      <c r="AK155" s="1"/>
      <c r="AL155" s="1"/>
      <c r="AM155" s="1"/>
      <c r="AN155" s="1"/>
      <c r="AO155" s="1"/>
      <c r="AP155" s="1"/>
      <c r="AQ155" s="1"/>
      <c r="AR155" s="1"/>
      <c r="AS155" s="1"/>
      <c r="AT155" s="1"/>
      <c r="AU155" s="1"/>
      <c r="AV155" s="1"/>
      <c r="AW155" s="1"/>
      <c r="AX155" s="1"/>
    </row>
    <row r="156" spans="1:50" ht="49.5" customHeight="1">
      <c r="A156" s="62"/>
      <c r="B156" s="62"/>
      <c r="C156" s="62"/>
      <c r="D156" s="62"/>
      <c r="E156" s="63" t="s">
        <v>957</v>
      </c>
      <c r="F156" s="62"/>
      <c r="G156" s="222">
        <f>SUM(G5:G153)</f>
        <v>22</v>
      </c>
      <c r="H156" s="62"/>
      <c r="I156" s="222">
        <f>SUM(I5:I153)</f>
        <v>70</v>
      </c>
      <c r="J156" s="7"/>
      <c r="K156" s="212">
        <f>SUM(K5:K153)</f>
        <v>18</v>
      </c>
      <c r="L156" s="62"/>
      <c r="M156" s="212">
        <f>SUM(M5:M153)</f>
        <v>27</v>
      </c>
      <c r="N156" s="62"/>
      <c r="O156" s="212">
        <f>SUM(O5:O153)</f>
        <v>29</v>
      </c>
      <c r="P156" s="62"/>
      <c r="Q156" s="212">
        <f>SUM(Q5:Q153)</f>
        <v>24</v>
      </c>
      <c r="R156" s="62"/>
      <c r="S156" s="212">
        <f>SUM(S5:S153)</f>
        <v>58</v>
      </c>
      <c r="T156" s="62"/>
      <c r="U156" s="212">
        <f>SUM(U5:U153)</f>
        <v>11</v>
      </c>
      <c r="V156" s="62"/>
      <c r="W156" s="212">
        <f>SUM(W5:W153)</f>
        <v>74</v>
      </c>
      <c r="X156" s="62"/>
      <c r="Y156" s="212">
        <f>SUM(Y5:Y153)</f>
        <v>51</v>
      </c>
      <c r="Z156" s="62"/>
      <c r="AA156" s="212">
        <f>SUM(AA5:AA153)</f>
        <v>38</v>
      </c>
      <c r="AB156" s="7"/>
      <c r="AC156" s="7">
        <f>SUM(AC5:AC153)</f>
        <v>48</v>
      </c>
      <c r="AD156" s="7"/>
      <c r="AE156" s="62"/>
      <c r="AF156" s="62"/>
      <c r="AG156" s="62"/>
      <c r="AH156" s="62"/>
      <c r="AI156" s="62"/>
      <c r="AJ156" s="62"/>
      <c r="AK156" s="62"/>
      <c r="AL156" s="62"/>
      <c r="AM156" s="62"/>
      <c r="AN156" s="62"/>
      <c r="AO156" s="62"/>
      <c r="AP156" s="62"/>
      <c r="AQ156" s="62"/>
      <c r="AR156" s="62"/>
      <c r="AS156" s="62"/>
      <c r="AT156" s="62"/>
      <c r="AU156" s="62"/>
      <c r="AV156" s="62"/>
      <c r="AW156" s="62"/>
      <c r="AX156" s="62"/>
    </row>
    <row r="157" spans="1:50" ht="12" customHeight="1">
      <c r="A157" s="5"/>
      <c r="B157" s="5"/>
      <c r="C157" s="5"/>
      <c r="D157" s="5"/>
      <c r="E157" s="6"/>
      <c r="F157" s="5"/>
      <c r="G157" s="212"/>
      <c r="H157" s="5"/>
      <c r="I157" s="212"/>
      <c r="J157" s="5"/>
      <c r="K157" s="212"/>
      <c r="L157" s="5"/>
      <c r="M157" s="212"/>
      <c r="N157" s="5"/>
      <c r="O157" s="212"/>
      <c r="P157" s="5"/>
      <c r="Q157" s="213"/>
      <c r="R157" s="5"/>
      <c r="S157" s="213"/>
      <c r="T157" s="5"/>
      <c r="U157" s="213"/>
      <c r="V157" s="5"/>
      <c r="W157" s="213"/>
      <c r="X157" s="5"/>
      <c r="Y157" s="213"/>
      <c r="Z157" s="5"/>
      <c r="AA157" s="213"/>
      <c r="AB157" s="10"/>
      <c r="AC157" s="10"/>
      <c r="AD157" s="7"/>
      <c r="AE157" s="5"/>
      <c r="AF157" s="1"/>
      <c r="AG157" s="1"/>
      <c r="AH157" s="1"/>
      <c r="AI157" s="5"/>
      <c r="AJ157" s="5"/>
      <c r="AK157" s="5"/>
      <c r="AL157" s="5"/>
      <c r="AM157" s="5"/>
      <c r="AN157" s="5"/>
      <c r="AO157" s="5"/>
      <c r="AP157" s="5"/>
      <c r="AQ157" s="5"/>
      <c r="AR157" s="5"/>
      <c r="AS157" s="5"/>
      <c r="AT157" s="5"/>
      <c r="AU157" s="5"/>
      <c r="AV157" s="5"/>
      <c r="AW157" s="5"/>
      <c r="AX157" s="5"/>
    </row>
    <row r="158" spans="1:50" ht="15" customHeight="1">
      <c r="A158" s="5"/>
      <c r="B158" s="5"/>
      <c r="C158" s="5"/>
      <c r="D158" s="5"/>
      <c r="E158" s="6"/>
      <c r="F158" s="5"/>
      <c r="G158" s="212"/>
      <c r="H158" s="5"/>
      <c r="I158" s="212"/>
      <c r="J158" s="5"/>
      <c r="K158" s="212"/>
      <c r="L158" s="5"/>
      <c r="M158" s="212"/>
      <c r="N158" s="5"/>
      <c r="O158" s="212"/>
      <c r="P158" s="5"/>
      <c r="Q158" s="213"/>
      <c r="R158" s="5"/>
      <c r="S158" s="213"/>
      <c r="T158" s="5"/>
      <c r="U158" s="213"/>
      <c r="V158" s="5"/>
      <c r="W158" s="213"/>
      <c r="X158" s="5"/>
      <c r="Y158" s="213"/>
      <c r="Z158" s="5"/>
      <c r="AA158" s="213"/>
      <c r="AB158" s="10"/>
      <c r="AC158" s="10"/>
      <c r="AD158" s="64">
        <f>SUM(AA156+Y156+W156+U156+S156+Q156+O156+M156+K156+I156+G156+AC156)</f>
        <v>470</v>
      </c>
      <c r="AE158" s="5"/>
      <c r="AF158" s="1"/>
      <c r="AG158" s="1"/>
      <c r="AH158" s="1"/>
      <c r="AI158" s="5"/>
      <c r="AJ158" s="5"/>
      <c r="AK158" s="5"/>
      <c r="AL158" s="5"/>
      <c r="AM158" s="5"/>
      <c r="AN158" s="5"/>
      <c r="AO158" s="5"/>
      <c r="AP158" s="5"/>
      <c r="AQ158" s="5"/>
      <c r="AR158" s="5"/>
      <c r="AS158" s="5"/>
      <c r="AT158" s="5"/>
      <c r="AU158" s="5"/>
      <c r="AV158" s="5"/>
      <c r="AW158" s="5"/>
      <c r="AX158" s="5"/>
    </row>
    <row r="159" spans="1:50" ht="18" customHeight="1">
      <c r="A159" s="5"/>
      <c r="B159" s="5"/>
      <c r="C159" s="5"/>
      <c r="D159" s="5"/>
      <c r="E159" s="6"/>
      <c r="F159" s="5"/>
      <c r="G159" s="212"/>
      <c r="H159" s="5"/>
      <c r="I159" s="212"/>
      <c r="J159" s="5"/>
      <c r="K159" s="212"/>
      <c r="L159" s="5"/>
      <c r="M159" s="212"/>
      <c r="N159" s="5"/>
      <c r="O159" s="212"/>
      <c r="P159" s="5"/>
      <c r="Q159" s="213"/>
      <c r="R159" s="5"/>
      <c r="S159" s="213"/>
      <c r="T159" s="5"/>
      <c r="U159" s="213"/>
      <c r="V159" s="5"/>
      <c r="W159" s="213"/>
      <c r="X159" s="5"/>
      <c r="Y159" s="213"/>
      <c r="Z159" s="5"/>
      <c r="AA159" s="213"/>
      <c r="AB159" s="10"/>
      <c r="AC159" s="10"/>
      <c r="AD159" s="7"/>
      <c r="AE159" s="5"/>
      <c r="AF159" s="1"/>
      <c r="AG159" s="1"/>
      <c r="AH159" s="1"/>
      <c r="AI159" s="5"/>
      <c r="AJ159" s="5"/>
      <c r="AK159" s="5"/>
      <c r="AL159" s="5"/>
      <c r="AM159" s="5"/>
      <c r="AN159" s="5"/>
      <c r="AO159" s="5"/>
      <c r="AP159" s="5"/>
      <c r="AQ159" s="5"/>
      <c r="AR159" s="5"/>
      <c r="AS159" s="5"/>
      <c r="AT159" s="5"/>
      <c r="AU159" s="5"/>
      <c r="AV159" s="5"/>
      <c r="AW159" s="5"/>
      <c r="AX159" s="5"/>
    </row>
    <row r="160" spans="1:50" ht="12" customHeight="1">
      <c r="A160" s="5"/>
      <c r="B160" s="5"/>
      <c r="C160" s="5"/>
      <c r="D160" s="5"/>
      <c r="E160" s="6"/>
      <c r="F160" s="5"/>
      <c r="G160" s="212"/>
      <c r="H160" s="5"/>
      <c r="I160" s="212"/>
      <c r="J160" s="5"/>
      <c r="K160" s="212"/>
      <c r="L160" s="5"/>
      <c r="M160" s="212"/>
      <c r="N160" s="5"/>
      <c r="O160" s="212"/>
      <c r="P160" s="5"/>
      <c r="Q160" s="213"/>
      <c r="R160" s="5"/>
      <c r="S160" s="213"/>
      <c r="T160" s="5"/>
      <c r="U160" s="213"/>
      <c r="V160" s="5"/>
      <c r="W160" s="213"/>
      <c r="X160" s="5"/>
      <c r="Y160" s="213"/>
      <c r="Z160" s="5"/>
      <c r="AA160" s="213"/>
      <c r="AB160" s="10"/>
      <c r="AC160" s="10"/>
      <c r="AD160" s="7"/>
      <c r="AE160" s="5"/>
      <c r="AF160" s="1"/>
      <c r="AG160" s="1"/>
      <c r="AH160" s="1"/>
      <c r="AI160" s="5"/>
      <c r="AJ160" s="5"/>
      <c r="AK160" s="5"/>
      <c r="AL160" s="5"/>
      <c r="AM160" s="5"/>
      <c r="AN160" s="5"/>
      <c r="AO160" s="5"/>
      <c r="AP160" s="5"/>
      <c r="AQ160" s="5"/>
      <c r="AR160" s="5"/>
      <c r="AS160" s="5"/>
      <c r="AT160" s="5"/>
      <c r="AU160" s="5"/>
      <c r="AV160" s="5"/>
      <c r="AW160" s="5"/>
      <c r="AX160" s="5"/>
    </row>
    <row r="161" spans="1:50" ht="12" customHeight="1">
      <c r="A161" s="5"/>
      <c r="B161" s="5"/>
      <c r="C161" s="5"/>
      <c r="D161" s="5"/>
      <c r="E161" s="6"/>
      <c r="F161" s="5"/>
      <c r="G161" s="212"/>
      <c r="H161" s="5"/>
      <c r="I161" s="212"/>
      <c r="J161" s="5"/>
      <c r="K161" s="212"/>
      <c r="L161" s="5"/>
      <c r="M161" s="212"/>
      <c r="N161" s="5"/>
      <c r="O161" s="212"/>
      <c r="P161" s="5"/>
      <c r="Q161" s="213"/>
      <c r="R161" s="5"/>
      <c r="S161" s="213"/>
      <c r="T161" s="5"/>
      <c r="U161" s="213"/>
      <c r="V161" s="5"/>
      <c r="W161" s="213"/>
      <c r="X161" s="5"/>
      <c r="Y161" s="213"/>
      <c r="Z161" s="5"/>
      <c r="AA161" s="213"/>
      <c r="AB161" s="10"/>
      <c r="AC161" s="10"/>
      <c r="AD161" s="7"/>
      <c r="AE161" s="5"/>
      <c r="AF161" s="1"/>
      <c r="AG161" s="1"/>
      <c r="AH161" s="1"/>
      <c r="AI161" s="5"/>
      <c r="AJ161" s="5"/>
      <c r="AK161" s="5"/>
      <c r="AL161" s="5"/>
      <c r="AM161" s="5"/>
      <c r="AN161" s="5"/>
      <c r="AO161" s="5"/>
      <c r="AP161" s="5"/>
      <c r="AQ161" s="5"/>
      <c r="AR161" s="5"/>
      <c r="AS161" s="5"/>
      <c r="AT161" s="5"/>
      <c r="AU161" s="5"/>
      <c r="AV161" s="5"/>
      <c r="AW161" s="5"/>
      <c r="AX161" s="5"/>
    </row>
    <row r="162" spans="1:50" ht="12" customHeight="1">
      <c r="A162" s="5"/>
      <c r="B162" s="5"/>
      <c r="C162" s="5"/>
      <c r="D162" s="5"/>
      <c r="E162" s="6"/>
      <c r="F162" s="5"/>
      <c r="G162" s="212"/>
      <c r="H162" s="5"/>
      <c r="I162" s="212"/>
      <c r="J162" s="5"/>
      <c r="K162" s="212"/>
      <c r="L162" s="5"/>
      <c r="M162" s="212"/>
      <c r="N162" s="5"/>
      <c r="O162" s="212"/>
      <c r="P162" s="5"/>
      <c r="Q162" s="213"/>
      <c r="R162" s="5"/>
      <c r="S162" s="213"/>
      <c r="T162" s="5"/>
      <c r="U162" s="213"/>
      <c r="V162" s="5"/>
      <c r="W162" s="213"/>
      <c r="X162" s="5"/>
      <c r="Y162" s="213"/>
      <c r="Z162" s="5"/>
      <c r="AA162" s="213"/>
      <c r="AB162" s="10"/>
      <c r="AC162" s="10"/>
      <c r="AD162" s="7"/>
      <c r="AE162" s="5"/>
      <c r="AF162" s="1"/>
      <c r="AG162" s="1"/>
      <c r="AH162" s="1"/>
      <c r="AI162" s="5"/>
      <c r="AJ162" s="5"/>
      <c r="AK162" s="5"/>
      <c r="AL162" s="5"/>
      <c r="AM162" s="5"/>
      <c r="AN162" s="5"/>
      <c r="AO162" s="5"/>
      <c r="AP162" s="5"/>
      <c r="AQ162" s="5"/>
      <c r="AR162" s="5"/>
      <c r="AS162" s="5"/>
      <c r="AT162" s="5"/>
      <c r="AU162" s="5"/>
      <c r="AV162" s="5"/>
      <c r="AW162" s="5"/>
      <c r="AX162" s="5"/>
    </row>
    <row r="163" spans="1:50" ht="12" customHeight="1">
      <c r="A163" s="5"/>
      <c r="B163" s="5"/>
      <c r="C163" s="5"/>
      <c r="D163" s="5"/>
      <c r="E163" s="6"/>
      <c r="F163" s="5"/>
      <c r="G163" s="212"/>
      <c r="H163" s="5"/>
      <c r="I163" s="212"/>
      <c r="J163" s="5"/>
      <c r="K163" s="212"/>
      <c r="L163" s="5"/>
      <c r="M163" s="212"/>
      <c r="N163" s="5"/>
      <c r="O163" s="212"/>
      <c r="P163" s="5"/>
      <c r="Q163" s="213"/>
      <c r="R163" s="5"/>
      <c r="S163" s="213"/>
      <c r="T163" s="5"/>
      <c r="U163" s="213"/>
      <c r="V163" s="5"/>
      <c r="W163" s="213"/>
      <c r="X163" s="5"/>
      <c r="Y163" s="213"/>
      <c r="Z163" s="5"/>
      <c r="AA163" s="213"/>
      <c r="AB163" s="10"/>
      <c r="AC163" s="10"/>
      <c r="AD163" s="7"/>
      <c r="AE163" s="5"/>
      <c r="AF163" s="1"/>
      <c r="AG163" s="1"/>
      <c r="AH163" s="1"/>
      <c r="AI163" s="5"/>
      <c r="AJ163" s="5"/>
      <c r="AK163" s="5"/>
      <c r="AL163" s="5"/>
      <c r="AM163" s="5"/>
      <c r="AN163" s="5"/>
      <c r="AO163" s="5"/>
      <c r="AP163" s="5"/>
      <c r="AQ163" s="5"/>
      <c r="AR163" s="5"/>
      <c r="AS163" s="5"/>
      <c r="AT163" s="5"/>
      <c r="AU163" s="5"/>
      <c r="AV163" s="5"/>
      <c r="AW163" s="5"/>
      <c r="AX163" s="5"/>
    </row>
    <row r="164" spans="1:50" ht="12" customHeight="1">
      <c r="A164" s="5"/>
      <c r="B164" s="5"/>
      <c r="C164" s="5"/>
      <c r="D164" s="5"/>
      <c r="E164" s="6"/>
      <c r="F164" s="5"/>
      <c r="G164" s="212"/>
      <c r="H164" s="5"/>
      <c r="I164" s="212"/>
      <c r="J164" s="5"/>
      <c r="K164" s="212"/>
      <c r="L164" s="5"/>
      <c r="M164" s="212"/>
      <c r="N164" s="5"/>
      <c r="O164" s="212"/>
      <c r="P164" s="5"/>
      <c r="Q164" s="213"/>
      <c r="R164" s="5"/>
      <c r="S164" s="213"/>
      <c r="T164" s="5"/>
      <c r="U164" s="213"/>
      <c r="V164" s="5"/>
      <c r="W164" s="213"/>
      <c r="X164" s="5"/>
      <c r="Y164" s="213"/>
      <c r="Z164" s="5"/>
      <c r="AA164" s="213"/>
      <c r="AB164" s="10"/>
      <c r="AC164" s="10"/>
      <c r="AD164" s="7"/>
      <c r="AE164" s="5"/>
      <c r="AF164" s="1"/>
      <c r="AG164" s="1"/>
      <c r="AH164" s="1"/>
      <c r="AI164" s="5"/>
      <c r="AJ164" s="5"/>
      <c r="AK164" s="5"/>
      <c r="AL164" s="5"/>
      <c r="AM164" s="5"/>
      <c r="AN164" s="5"/>
      <c r="AO164" s="5"/>
      <c r="AP164" s="5"/>
      <c r="AQ164" s="5"/>
      <c r="AR164" s="5"/>
      <c r="AS164" s="5"/>
      <c r="AT164" s="5"/>
      <c r="AU164" s="5"/>
      <c r="AV164" s="5"/>
      <c r="AW164" s="5"/>
      <c r="AX164" s="5"/>
    </row>
    <row r="165" spans="1:50" ht="12" customHeight="1">
      <c r="A165" s="5"/>
      <c r="B165" s="5"/>
      <c r="C165" s="5"/>
      <c r="D165" s="5"/>
      <c r="E165" s="6"/>
      <c r="F165" s="5"/>
      <c r="G165" s="212"/>
      <c r="H165" s="5"/>
      <c r="I165" s="212"/>
      <c r="J165" s="5"/>
      <c r="K165" s="212"/>
      <c r="L165" s="5"/>
      <c r="M165" s="212"/>
      <c r="N165" s="5"/>
      <c r="O165" s="212"/>
      <c r="P165" s="5"/>
      <c r="Q165" s="213"/>
      <c r="R165" s="5"/>
      <c r="S165" s="213"/>
      <c r="T165" s="5"/>
      <c r="U165" s="213"/>
      <c r="V165" s="5"/>
      <c r="W165" s="213"/>
      <c r="X165" s="5"/>
      <c r="Y165" s="213"/>
      <c r="Z165" s="5"/>
      <c r="AA165" s="213"/>
      <c r="AB165" s="10"/>
      <c r="AC165" s="10"/>
      <c r="AD165" s="7"/>
      <c r="AE165" s="5"/>
      <c r="AF165" s="1"/>
      <c r="AG165" s="1"/>
      <c r="AH165" s="1"/>
      <c r="AI165" s="5"/>
      <c r="AJ165" s="5"/>
      <c r="AK165" s="5"/>
      <c r="AL165" s="5"/>
      <c r="AM165" s="5"/>
      <c r="AN165" s="5"/>
      <c r="AO165" s="5"/>
      <c r="AP165" s="5"/>
      <c r="AQ165" s="5"/>
      <c r="AR165" s="5"/>
      <c r="AS165" s="5"/>
      <c r="AT165" s="5"/>
      <c r="AU165" s="5"/>
      <c r="AV165" s="5"/>
      <c r="AW165" s="5"/>
      <c r="AX165" s="5"/>
    </row>
    <row r="166" spans="1:50" ht="12" customHeight="1">
      <c r="A166" s="5"/>
      <c r="B166" s="5"/>
      <c r="C166" s="5"/>
      <c r="D166" s="5"/>
      <c r="E166" s="6"/>
      <c r="F166" s="5"/>
      <c r="G166" s="212"/>
      <c r="H166" s="5"/>
      <c r="I166" s="212"/>
      <c r="J166" s="5"/>
      <c r="K166" s="212"/>
      <c r="L166" s="5"/>
      <c r="M166" s="212"/>
      <c r="N166" s="5"/>
      <c r="O166" s="212"/>
      <c r="P166" s="5"/>
      <c r="Q166" s="213"/>
      <c r="R166" s="5"/>
      <c r="S166" s="213"/>
      <c r="T166" s="5"/>
      <c r="U166" s="213"/>
      <c r="V166" s="5"/>
      <c r="W166" s="213"/>
      <c r="X166" s="5"/>
      <c r="Y166" s="213"/>
      <c r="Z166" s="5"/>
      <c r="AA166" s="213"/>
      <c r="AB166" s="10"/>
      <c r="AC166" s="10"/>
      <c r="AD166" s="7"/>
      <c r="AE166" s="5"/>
      <c r="AF166" s="1"/>
      <c r="AG166" s="1"/>
      <c r="AH166" s="1"/>
      <c r="AI166" s="5"/>
      <c r="AJ166" s="5"/>
      <c r="AK166" s="5"/>
      <c r="AL166" s="5"/>
      <c r="AM166" s="5"/>
      <c r="AN166" s="5"/>
      <c r="AO166" s="5"/>
      <c r="AP166" s="5"/>
      <c r="AQ166" s="5"/>
      <c r="AR166" s="5"/>
      <c r="AS166" s="5"/>
      <c r="AT166" s="5"/>
      <c r="AU166" s="5"/>
      <c r="AV166" s="5"/>
      <c r="AW166" s="5"/>
      <c r="AX166" s="5"/>
    </row>
    <row r="167" spans="1:50" ht="12" customHeight="1">
      <c r="A167" s="5"/>
      <c r="B167" s="5"/>
      <c r="C167" s="5"/>
      <c r="D167" s="5"/>
      <c r="E167" s="6"/>
      <c r="F167" s="5"/>
      <c r="G167" s="212"/>
      <c r="H167" s="5"/>
      <c r="I167" s="212"/>
      <c r="J167" s="5"/>
      <c r="K167" s="212"/>
      <c r="L167" s="5"/>
      <c r="M167" s="212"/>
      <c r="N167" s="5"/>
      <c r="O167" s="212"/>
      <c r="P167" s="5"/>
      <c r="Q167" s="213"/>
      <c r="R167" s="5"/>
      <c r="S167" s="213"/>
      <c r="T167" s="5"/>
      <c r="U167" s="213"/>
      <c r="V167" s="5"/>
      <c r="W167" s="213"/>
      <c r="X167" s="5"/>
      <c r="Y167" s="213"/>
      <c r="Z167" s="5"/>
      <c r="AA167" s="213"/>
      <c r="AB167" s="10"/>
      <c r="AC167" s="10"/>
      <c r="AD167" s="7"/>
      <c r="AE167" s="5"/>
      <c r="AF167" s="1"/>
      <c r="AG167" s="1"/>
      <c r="AH167" s="1"/>
      <c r="AI167" s="5"/>
      <c r="AJ167" s="5"/>
      <c r="AK167" s="5"/>
      <c r="AL167" s="5"/>
      <c r="AM167" s="5"/>
      <c r="AN167" s="5"/>
      <c r="AO167" s="5"/>
      <c r="AP167" s="5"/>
      <c r="AQ167" s="5"/>
      <c r="AR167" s="5"/>
      <c r="AS167" s="5"/>
      <c r="AT167" s="5"/>
      <c r="AU167" s="5"/>
      <c r="AV167" s="5"/>
      <c r="AW167" s="5"/>
      <c r="AX167" s="5"/>
    </row>
    <row r="168" spans="1:50" ht="12" customHeight="1">
      <c r="A168" s="5"/>
      <c r="B168" s="5"/>
      <c r="C168" s="5"/>
      <c r="D168" s="5"/>
      <c r="E168" s="6"/>
      <c r="F168" s="5"/>
      <c r="G168" s="212"/>
      <c r="H168" s="5"/>
      <c r="I168" s="212"/>
      <c r="J168" s="5"/>
      <c r="K168" s="212"/>
      <c r="L168" s="5"/>
      <c r="M168" s="212"/>
      <c r="N168" s="5"/>
      <c r="O168" s="212"/>
      <c r="P168" s="5"/>
      <c r="Q168" s="213"/>
      <c r="R168" s="5"/>
      <c r="S168" s="213"/>
      <c r="T168" s="5"/>
      <c r="U168" s="213"/>
      <c r="V168" s="5"/>
      <c r="W168" s="213"/>
      <c r="X168" s="5"/>
      <c r="Y168" s="213"/>
      <c r="Z168" s="5"/>
      <c r="AA168" s="213"/>
      <c r="AB168" s="10"/>
      <c r="AC168" s="10"/>
      <c r="AD168" s="7"/>
      <c r="AE168" s="5"/>
      <c r="AF168" s="1"/>
      <c r="AG168" s="1"/>
      <c r="AH168" s="1"/>
      <c r="AI168" s="5"/>
      <c r="AJ168" s="5"/>
      <c r="AK168" s="5"/>
      <c r="AL168" s="5"/>
      <c r="AM168" s="5"/>
      <c r="AN168" s="5"/>
      <c r="AO168" s="5"/>
      <c r="AP168" s="5"/>
      <c r="AQ168" s="5"/>
      <c r="AR168" s="5"/>
      <c r="AS168" s="5"/>
      <c r="AT168" s="5"/>
      <c r="AU168" s="5"/>
      <c r="AV168" s="5"/>
      <c r="AW168" s="5"/>
      <c r="AX168" s="5"/>
    </row>
    <row r="169" spans="1:50" ht="12" customHeight="1">
      <c r="A169" s="5"/>
      <c r="B169" s="5"/>
      <c r="C169" s="5"/>
      <c r="D169" s="5"/>
      <c r="E169" s="6"/>
      <c r="F169" s="5"/>
      <c r="G169" s="212"/>
      <c r="H169" s="5"/>
      <c r="I169" s="212"/>
      <c r="J169" s="5"/>
      <c r="K169" s="212"/>
      <c r="L169" s="5"/>
      <c r="M169" s="212"/>
      <c r="N169" s="5"/>
      <c r="O169" s="212"/>
      <c r="P169" s="5"/>
      <c r="Q169" s="213"/>
      <c r="R169" s="5"/>
      <c r="S169" s="213"/>
      <c r="T169" s="5"/>
      <c r="U169" s="213"/>
      <c r="V169" s="5"/>
      <c r="W169" s="213"/>
      <c r="X169" s="5"/>
      <c r="Y169" s="213"/>
      <c r="Z169" s="5"/>
      <c r="AA169" s="213"/>
      <c r="AB169" s="10"/>
      <c r="AC169" s="10"/>
      <c r="AD169" s="7"/>
      <c r="AE169" s="5"/>
      <c r="AF169" s="1"/>
      <c r="AG169" s="1"/>
      <c r="AH169" s="1"/>
      <c r="AI169" s="5"/>
      <c r="AJ169" s="5"/>
      <c r="AK169" s="5"/>
      <c r="AL169" s="5"/>
      <c r="AM169" s="5"/>
      <c r="AN169" s="5"/>
      <c r="AO169" s="5"/>
      <c r="AP169" s="5"/>
      <c r="AQ169" s="5"/>
      <c r="AR169" s="5"/>
      <c r="AS169" s="5"/>
      <c r="AT169" s="5"/>
      <c r="AU169" s="5"/>
      <c r="AV169" s="5"/>
      <c r="AW169" s="5"/>
      <c r="AX169" s="5"/>
    </row>
    <row r="170" spans="1:50" ht="12" customHeight="1">
      <c r="A170" s="5"/>
      <c r="B170" s="5"/>
      <c r="C170" s="5"/>
      <c r="D170" s="5"/>
      <c r="E170" s="6"/>
      <c r="F170" s="5"/>
      <c r="G170" s="212"/>
      <c r="H170" s="5"/>
      <c r="I170" s="212"/>
      <c r="J170" s="5"/>
      <c r="K170" s="212"/>
      <c r="L170" s="5"/>
      <c r="M170" s="212"/>
      <c r="N170" s="5"/>
      <c r="O170" s="212"/>
      <c r="P170" s="5"/>
      <c r="Q170" s="213"/>
      <c r="R170" s="5"/>
      <c r="S170" s="213"/>
      <c r="T170" s="5"/>
      <c r="U170" s="213"/>
      <c r="V170" s="5"/>
      <c r="W170" s="213"/>
      <c r="X170" s="5"/>
      <c r="Y170" s="213"/>
      <c r="Z170" s="5"/>
      <c r="AA170" s="213"/>
      <c r="AB170" s="10"/>
      <c r="AC170" s="10"/>
      <c r="AD170" s="7"/>
      <c r="AE170" s="5"/>
      <c r="AF170" s="1"/>
      <c r="AG170" s="1"/>
      <c r="AH170" s="1"/>
      <c r="AI170" s="5"/>
      <c r="AJ170" s="5"/>
      <c r="AK170" s="5"/>
      <c r="AL170" s="5"/>
      <c r="AM170" s="5"/>
      <c r="AN170" s="5"/>
      <c r="AO170" s="5"/>
      <c r="AP170" s="5"/>
      <c r="AQ170" s="5"/>
      <c r="AR170" s="5"/>
      <c r="AS170" s="5"/>
      <c r="AT170" s="5"/>
      <c r="AU170" s="5"/>
      <c r="AV170" s="5"/>
      <c r="AW170" s="5"/>
      <c r="AX170" s="5"/>
    </row>
    <row r="171" spans="1:50" ht="12" customHeight="1">
      <c r="A171" s="5"/>
      <c r="B171" s="5"/>
      <c r="C171" s="5"/>
      <c r="D171" s="5"/>
      <c r="E171" s="6"/>
      <c r="F171" s="5"/>
      <c r="G171" s="212"/>
      <c r="H171" s="5"/>
      <c r="I171" s="212"/>
      <c r="J171" s="5"/>
      <c r="K171" s="212"/>
      <c r="L171" s="5"/>
      <c r="M171" s="212"/>
      <c r="N171" s="5"/>
      <c r="O171" s="212"/>
      <c r="P171" s="5"/>
      <c r="Q171" s="213"/>
      <c r="R171" s="5"/>
      <c r="S171" s="213"/>
      <c r="T171" s="5"/>
      <c r="U171" s="213"/>
      <c r="V171" s="5"/>
      <c r="W171" s="213"/>
      <c r="X171" s="5"/>
      <c r="Y171" s="213"/>
      <c r="Z171" s="5"/>
      <c r="AA171" s="213"/>
      <c r="AB171" s="10"/>
      <c r="AC171" s="10"/>
      <c r="AD171" s="7"/>
      <c r="AE171" s="5"/>
      <c r="AF171" s="1"/>
      <c r="AG171" s="1"/>
      <c r="AH171" s="1"/>
      <c r="AI171" s="5"/>
      <c r="AJ171" s="5"/>
      <c r="AK171" s="5"/>
      <c r="AL171" s="5"/>
      <c r="AM171" s="5"/>
      <c r="AN171" s="5"/>
      <c r="AO171" s="5"/>
      <c r="AP171" s="5"/>
      <c r="AQ171" s="5"/>
      <c r="AR171" s="5"/>
      <c r="AS171" s="5"/>
      <c r="AT171" s="5"/>
      <c r="AU171" s="5"/>
      <c r="AV171" s="5"/>
      <c r="AW171" s="5"/>
      <c r="AX171" s="5"/>
    </row>
    <row r="172" spans="1:50" ht="12" customHeight="1">
      <c r="A172" s="5"/>
      <c r="B172" s="5"/>
      <c r="C172" s="5"/>
      <c r="D172" s="5"/>
      <c r="E172" s="6"/>
      <c r="F172" s="5"/>
      <c r="G172" s="212"/>
      <c r="H172" s="5"/>
      <c r="I172" s="212"/>
      <c r="J172" s="5"/>
      <c r="K172" s="212"/>
      <c r="L172" s="5"/>
      <c r="M172" s="212"/>
      <c r="N172" s="5"/>
      <c r="O172" s="212"/>
      <c r="P172" s="5"/>
      <c r="Q172" s="213"/>
      <c r="R172" s="5"/>
      <c r="S172" s="213"/>
      <c r="T172" s="5"/>
      <c r="U172" s="213"/>
      <c r="V172" s="5"/>
      <c r="W172" s="213"/>
      <c r="X172" s="5"/>
      <c r="Y172" s="213"/>
      <c r="Z172" s="5"/>
      <c r="AA172" s="213"/>
      <c r="AB172" s="10"/>
      <c r="AC172" s="10"/>
      <c r="AD172" s="7"/>
      <c r="AE172" s="5"/>
      <c r="AF172" s="1"/>
      <c r="AG172" s="1"/>
      <c r="AH172" s="1"/>
      <c r="AI172" s="5"/>
      <c r="AJ172" s="5"/>
      <c r="AK172" s="5"/>
      <c r="AL172" s="5"/>
      <c r="AM172" s="5"/>
      <c r="AN172" s="5"/>
      <c r="AO172" s="5"/>
      <c r="AP172" s="5"/>
      <c r="AQ172" s="5"/>
      <c r="AR172" s="5"/>
      <c r="AS172" s="5"/>
      <c r="AT172" s="5"/>
      <c r="AU172" s="5"/>
      <c r="AV172" s="5"/>
      <c r="AW172" s="5"/>
      <c r="AX172" s="5"/>
    </row>
    <row r="173" spans="1:50" ht="12" customHeight="1">
      <c r="A173" s="5"/>
      <c r="B173" s="5"/>
      <c r="C173" s="5"/>
      <c r="D173" s="5"/>
      <c r="E173" s="6"/>
      <c r="F173" s="5"/>
      <c r="G173" s="212"/>
      <c r="H173" s="5"/>
      <c r="I173" s="212"/>
      <c r="J173" s="5"/>
      <c r="K173" s="212"/>
      <c r="L173" s="5"/>
      <c r="M173" s="212"/>
      <c r="N173" s="5"/>
      <c r="O173" s="212"/>
      <c r="P173" s="5"/>
      <c r="Q173" s="213"/>
      <c r="R173" s="5"/>
      <c r="S173" s="213"/>
      <c r="T173" s="5"/>
      <c r="U173" s="213"/>
      <c r="V173" s="5"/>
      <c r="W173" s="213"/>
      <c r="X173" s="5"/>
      <c r="Y173" s="213"/>
      <c r="Z173" s="5"/>
      <c r="AA173" s="213"/>
      <c r="AB173" s="10"/>
      <c r="AC173" s="10"/>
      <c r="AD173" s="7"/>
      <c r="AE173" s="5"/>
      <c r="AF173" s="1"/>
      <c r="AG173" s="1"/>
      <c r="AH173" s="1"/>
      <c r="AI173" s="5"/>
      <c r="AJ173" s="5"/>
      <c r="AK173" s="5"/>
      <c r="AL173" s="5"/>
      <c r="AM173" s="5"/>
      <c r="AN173" s="5"/>
      <c r="AO173" s="5"/>
      <c r="AP173" s="5"/>
      <c r="AQ173" s="5"/>
      <c r="AR173" s="5"/>
      <c r="AS173" s="5"/>
      <c r="AT173" s="5"/>
      <c r="AU173" s="5"/>
      <c r="AV173" s="5"/>
      <c r="AW173" s="5"/>
      <c r="AX173" s="5"/>
    </row>
    <row r="174" spans="1:50" ht="12" customHeight="1">
      <c r="A174" s="5"/>
      <c r="B174" s="5"/>
      <c r="C174" s="5"/>
      <c r="D174" s="5"/>
      <c r="E174" s="6"/>
      <c r="F174" s="5"/>
      <c r="G174" s="212"/>
      <c r="H174" s="5"/>
      <c r="I174" s="212"/>
      <c r="J174" s="5"/>
      <c r="K174" s="212"/>
      <c r="L174" s="5"/>
      <c r="M174" s="212"/>
      <c r="N174" s="5"/>
      <c r="O174" s="212"/>
      <c r="P174" s="5"/>
      <c r="Q174" s="213"/>
      <c r="R174" s="5"/>
      <c r="S174" s="213"/>
      <c r="T174" s="5"/>
      <c r="U174" s="213"/>
      <c r="V174" s="5"/>
      <c r="W174" s="213"/>
      <c r="X174" s="5"/>
      <c r="Y174" s="213"/>
      <c r="Z174" s="5"/>
      <c r="AA174" s="213"/>
      <c r="AB174" s="10"/>
      <c r="AC174" s="10"/>
      <c r="AD174" s="7"/>
      <c r="AE174" s="5"/>
      <c r="AF174" s="1"/>
      <c r="AG174" s="1"/>
      <c r="AH174" s="1"/>
      <c r="AI174" s="5"/>
      <c r="AJ174" s="5"/>
      <c r="AK174" s="5"/>
      <c r="AL174" s="5"/>
      <c r="AM174" s="5"/>
      <c r="AN174" s="5"/>
      <c r="AO174" s="5"/>
      <c r="AP174" s="5"/>
      <c r="AQ174" s="5"/>
      <c r="AR174" s="5"/>
      <c r="AS174" s="5"/>
      <c r="AT174" s="5"/>
      <c r="AU174" s="5"/>
      <c r="AV174" s="5"/>
      <c r="AW174" s="5"/>
      <c r="AX174" s="5"/>
    </row>
    <row r="175" spans="1:50" ht="12" customHeight="1">
      <c r="A175" s="5"/>
      <c r="B175" s="5"/>
      <c r="C175" s="5"/>
      <c r="D175" s="5"/>
      <c r="E175" s="6"/>
      <c r="F175" s="5"/>
      <c r="G175" s="212"/>
      <c r="H175" s="5"/>
      <c r="I175" s="212"/>
      <c r="J175" s="5"/>
      <c r="K175" s="212"/>
      <c r="L175" s="5"/>
      <c r="M175" s="212"/>
      <c r="N175" s="5"/>
      <c r="O175" s="212"/>
      <c r="P175" s="5"/>
      <c r="Q175" s="213"/>
      <c r="R175" s="5"/>
      <c r="S175" s="213"/>
      <c r="T175" s="5"/>
      <c r="U175" s="213"/>
      <c r="V175" s="5"/>
      <c r="W175" s="213"/>
      <c r="X175" s="5"/>
      <c r="Y175" s="213"/>
      <c r="Z175" s="5"/>
      <c r="AA175" s="213"/>
      <c r="AB175" s="10"/>
      <c r="AC175" s="10"/>
      <c r="AD175" s="7"/>
      <c r="AE175" s="5"/>
      <c r="AF175" s="1"/>
      <c r="AG175" s="1"/>
      <c r="AH175" s="1"/>
      <c r="AI175" s="5"/>
      <c r="AJ175" s="5"/>
      <c r="AK175" s="5"/>
      <c r="AL175" s="5"/>
      <c r="AM175" s="5"/>
      <c r="AN175" s="5"/>
      <c r="AO175" s="5"/>
      <c r="AP175" s="5"/>
      <c r="AQ175" s="5"/>
      <c r="AR175" s="5"/>
      <c r="AS175" s="5"/>
      <c r="AT175" s="5"/>
      <c r="AU175" s="5"/>
      <c r="AV175" s="5"/>
      <c r="AW175" s="5"/>
      <c r="AX175" s="5"/>
    </row>
    <row r="176" spans="1:50" ht="12" customHeight="1">
      <c r="A176" s="5"/>
      <c r="B176" s="5"/>
      <c r="C176" s="5"/>
      <c r="D176" s="5"/>
      <c r="E176" s="6"/>
      <c r="F176" s="5"/>
      <c r="G176" s="212"/>
      <c r="H176" s="5"/>
      <c r="I176" s="212"/>
      <c r="J176" s="5"/>
      <c r="K176" s="212"/>
      <c r="L176" s="5"/>
      <c r="M176" s="212"/>
      <c r="N176" s="5"/>
      <c r="O176" s="212"/>
      <c r="P176" s="5"/>
      <c r="Q176" s="213"/>
      <c r="R176" s="5"/>
      <c r="S176" s="213"/>
      <c r="T176" s="5"/>
      <c r="U176" s="213"/>
      <c r="V176" s="5"/>
      <c r="W176" s="213"/>
      <c r="X176" s="5"/>
      <c r="Y176" s="213"/>
      <c r="Z176" s="5"/>
      <c r="AA176" s="213"/>
      <c r="AB176" s="10"/>
      <c r="AC176" s="10"/>
      <c r="AD176" s="7"/>
      <c r="AE176" s="5"/>
      <c r="AF176" s="1"/>
      <c r="AG176" s="1"/>
      <c r="AH176" s="1"/>
      <c r="AI176" s="5"/>
      <c r="AJ176" s="5"/>
      <c r="AK176" s="5"/>
      <c r="AL176" s="5"/>
      <c r="AM176" s="5"/>
      <c r="AN176" s="5"/>
      <c r="AO176" s="5"/>
      <c r="AP176" s="5"/>
      <c r="AQ176" s="5"/>
      <c r="AR176" s="5"/>
      <c r="AS176" s="5"/>
      <c r="AT176" s="5"/>
      <c r="AU176" s="5"/>
      <c r="AV176" s="5"/>
      <c r="AW176" s="5"/>
      <c r="AX176" s="5"/>
    </row>
    <row r="177" spans="1:50" ht="12" customHeight="1">
      <c r="A177" s="5"/>
      <c r="B177" s="5"/>
      <c r="C177" s="5"/>
      <c r="D177" s="5"/>
      <c r="E177" s="6"/>
      <c r="F177" s="5"/>
      <c r="G177" s="212"/>
      <c r="H177" s="5"/>
      <c r="I177" s="212"/>
      <c r="J177" s="5"/>
      <c r="K177" s="212"/>
      <c r="L177" s="5"/>
      <c r="M177" s="212"/>
      <c r="N177" s="5"/>
      <c r="O177" s="212"/>
      <c r="P177" s="5"/>
      <c r="Q177" s="213"/>
      <c r="R177" s="5"/>
      <c r="S177" s="213"/>
      <c r="T177" s="5"/>
      <c r="U177" s="213"/>
      <c r="V177" s="5"/>
      <c r="W177" s="213"/>
      <c r="X177" s="5"/>
      <c r="Y177" s="213"/>
      <c r="Z177" s="5"/>
      <c r="AA177" s="213"/>
      <c r="AB177" s="10"/>
      <c r="AC177" s="10"/>
      <c r="AD177" s="7"/>
      <c r="AE177" s="5"/>
      <c r="AF177" s="1"/>
      <c r="AG177" s="1"/>
      <c r="AH177" s="1"/>
      <c r="AI177" s="5"/>
      <c r="AJ177" s="5"/>
      <c r="AK177" s="5"/>
      <c r="AL177" s="5"/>
      <c r="AM177" s="5"/>
      <c r="AN177" s="5"/>
      <c r="AO177" s="5"/>
      <c r="AP177" s="5"/>
      <c r="AQ177" s="5"/>
      <c r="AR177" s="5"/>
      <c r="AS177" s="5"/>
      <c r="AT177" s="5"/>
      <c r="AU177" s="5"/>
      <c r="AV177" s="5"/>
      <c r="AW177" s="5"/>
      <c r="AX177" s="5"/>
    </row>
    <row r="178" spans="1:50" ht="12" customHeight="1">
      <c r="A178" s="5"/>
      <c r="B178" s="5"/>
      <c r="C178" s="5"/>
      <c r="D178" s="5"/>
      <c r="E178" s="6"/>
      <c r="F178" s="5"/>
      <c r="G178" s="212"/>
      <c r="H178" s="5"/>
      <c r="I178" s="212"/>
      <c r="J178" s="5"/>
      <c r="K178" s="212"/>
      <c r="L178" s="5"/>
      <c r="M178" s="212"/>
      <c r="N178" s="5"/>
      <c r="O178" s="212"/>
      <c r="P178" s="5"/>
      <c r="Q178" s="213"/>
      <c r="R178" s="5"/>
      <c r="S178" s="213"/>
      <c r="T178" s="5"/>
      <c r="U178" s="213"/>
      <c r="V178" s="5"/>
      <c r="W178" s="213"/>
      <c r="X178" s="5"/>
      <c r="Y178" s="213"/>
      <c r="Z178" s="5"/>
      <c r="AA178" s="213"/>
      <c r="AB178" s="10"/>
      <c r="AC178" s="10"/>
      <c r="AD178" s="7"/>
      <c r="AE178" s="5"/>
      <c r="AF178" s="5"/>
      <c r="AG178" s="5"/>
      <c r="AH178" s="5"/>
      <c r="AI178" s="5"/>
      <c r="AJ178" s="5"/>
      <c r="AK178" s="5"/>
      <c r="AL178" s="5"/>
      <c r="AM178" s="5"/>
      <c r="AN178" s="5"/>
      <c r="AO178" s="5"/>
      <c r="AP178" s="5"/>
      <c r="AQ178" s="5"/>
      <c r="AR178" s="5"/>
      <c r="AS178" s="5"/>
      <c r="AT178" s="5"/>
      <c r="AU178" s="5"/>
      <c r="AV178" s="5"/>
      <c r="AW178" s="5"/>
      <c r="AX178" s="5"/>
    </row>
    <row r="179" spans="1:50" ht="12" customHeight="1">
      <c r="A179" s="5"/>
      <c r="B179" s="5"/>
      <c r="C179" s="5"/>
      <c r="D179" s="5"/>
      <c r="E179" s="6"/>
      <c r="F179" s="5"/>
      <c r="G179" s="212"/>
      <c r="H179" s="5"/>
      <c r="I179" s="212"/>
      <c r="J179" s="5"/>
      <c r="K179" s="212"/>
      <c r="L179" s="5"/>
      <c r="M179" s="212"/>
      <c r="N179" s="5"/>
      <c r="O179" s="212"/>
      <c r="P179" s="5"/>
      <c r="Q179" s="213"/>
      <c r="R179" s="5"/>
      <c r="S179" s="213"/>
      <c r="T179" s="5"/>
      <c r="U179" s="213"/>
      <c r="V179" s="5"/>
      <c r="W179" s="213"/>
      <c r="X179" s="5"/>
      <c r="Y179" s="213"/>
      <c r="Z179" s="5"/>
      <c r="AA179" s="213"/>
      <c r="AB179" s="10"/>
      <c r="AC179" s="10"/>
      <c r="AD179" s="7"/>
      <c r="AE179" s="5"/>
      <c r="AF179" s="5"/>
      <c r="AG179" s="5"/>
      <c r="AH179" s="5"/>
      <c r="AI179" s="5"/>
      <c r="AJ179" s="5"/>
      <c r="AK179" s="5"/>
      <c r="AL179" s="5"/>
      <c r="AM179" s="5"/>
      <c r="AN179" s="5"/>
      <c r="AO179" s="5"/>
      <c r="AP179" s="5"/>
      <c r="AQ179" s="5"/>
      <c r="AR179" s="5"/>
      <c r="AS179" s="5"/>
      <c r="AT179" s="5"/>
      <c r="AU179" s="5"/>
      <c r="AV179" s="5"/>
      <c r="AW179" s="5"/>
      <c r="AX179" s="5"/>
    </row>
    <row r="180" spans="1:50" ht="12" customHeight="1">
      <c r="A180" s="5"/>
      <c r="B180" s="5"/>
      <c r="C180" s="5"/>
      <c r="D180" s="5"/>
      <c r="E180" s="6"/>
      <c r="F180" s="5"/>
      <c r="G180" s="212"/>
      <c r="H180" s="5"/>
      <c r="I180" s="212"/>
      <c r="J180" s="5"/>
      <c r="K180" s="212"/>
      <c r="L180" s="5"/>
      <c r="M180" s="212"/>
      <c r="N180" s="5"/>
      <c r="O180" s="212"/>
      <c r="P180" s="5"/>
      <c r="Q180" s="213"/>
      <c r="R180" s="5"/>
      <c r="S180" s="213"/>
      <c r="T180" s="5"/>
      <c r="U180" s="213"/>
      <c r="V180" s="5"/>
      <c r="W180" s="213"/>
      <c r="X180" s="5"/>
      <c r="Y180" s="213"/>
      <c r="Z180" s="5"/>
      <c r="AA180" s="213"/>
      <c r="AB180" s="10"/>
      <c r="AC180" s="10"/>
      <c r="AD180" s="7"/>
      <c r="AE180" s="5"/>
      <c r="AF180" s="5"/>
      <c r="AG180" s="5"/>
      <c r="AH180" s="5"/>
      <c r="AI180" s="5"/>
      <c r="AJ180" s="5"/>
      <c r="AK180" s="5"/>
      <c r="AL180" s="5"/>
      <c r="AM180" s="5"/>
      <c r="AN180" s="5"/>
      <c r="AO180" s="5"/>
      <c r="AP180" s="5"/>
      <c r="AQ180" s="5"/>
      <c r="AR180" s="5"/>
      <c r="AS180" s="5"/>
      <c r="AT180" s="5"/>
      <c r="AU180" s="5"/>
      <c r="AV180" s="5"/>
      <c r="AW180" s="5"/>
      <c r="AX180" s="5"/>
    </row>
    <row r="181" spans="1:50" ht="12" customHeight="1">
      <c r="A181" s="5"/>
      <c r="B181" s="5"/>
      <c r="C181" s="5"/>
      <c r="D181" s="5"/>
      <c r="E181" s="6"/>
      <c r="F181" s="5"/>
      <c r="G181" s="212"/>
      <c r="H181" s="5"/>
      <c r="I181" s="212"/>
      <c r="J181" s="5"/>
      <c r="K181" s="212"/>
      <c r="L181" s="5"/>
      <c r="M181" s="212"/>
      <c r="N181" s="5"/>
      <c r="O181" s="212"/>
      <c r="P181" s="5"/>
      <c r="Q181" s="213"/>
      <c r="R181" s="5"/>
      <c r="S181" s="213"/>
      <c r="T181" s="5"/>
      <c r="U181" s="213"/>
      <c r="V181" s="5"/>
      <c r="W181" s="213"/>
      <c r="X181" s="5"/>
      <c r="Y181" s="213"/>
      <c r="Z181" s="5"/>
      <c r="AA181" s="213"/>
      <c r="AB181" s="10"/>
      <c r="AC181" s="10"/>
      <c r="AD181" s="7"/>
      <c r="AE181" s="5"/>
      <c r="AF181" s="5"/>
      <c r="AG181" s="5"/>
      <c r="AH181" s="5"/>
      <c r="AI181" s="5"/>
      <c r="AJ181" s="5"/>
      <c r="AK181" s="5"/>
      <c r="AL181" s="5"/>
      <c r="AM181" s="5"/>
      <c r="AN181" s="5"/>
      <c r="AO181" s="5"/>
      <c r="AP181" s="5"/>
      <c r="AQ181" s="5"/>
      <c r="AR181" s="5"/>
      <c r="AS181" s="5"/>
      <c r="AT181" s="5"/>
      <c r="AU181" s="5"/>
      <c r="AV181" s="5"/>
      <c r="AW181" s="5"/>
      <c r="AX181" s="5"/>
    </row>
    <row r="182" spans="1:50" ht="12" customHeight="1">
      <c r="A182" s="5"/>
      <c r="B182" s="5"/>
      <c r="C182" s="5"/>
      <c r="D182" s="5"/>
      <c r="E182" s="6"/>
      <c r="F182" s="5"/>
      <c r="G182" s="212"/>
      <c r="H182" s="5"/>
      <c r="I182" s="212"/>
      <c r="J182" s="5"/>
      <c r="K182" s="212"/>
      <c r="L182" s="5"/>
      <c r="M182" s="212"/>
      <c r="N182" s="5"/>
      <c r="O182" s="212"/>
      <c r="P182" s="5"/>
      <c r="Q182" s="213"/>
      <c r="R182" s="5"/>
      <c r="S182" s="213"/>
      <c r="T182" s="5"/>
      <c r="U182" s="213"/>
      <c r="V182" s="5"/>
      <c r="W182" s="213"/>
      <c r="X182" s="5"/>
      <c r="Y182" s="213"/>
      <c r="Z182" s="5"/>
      <c r="AA182" s="213"/>
      <c r="AB182" s="10"/>
      <c r="AC182" s="10"/>
      <c r="AD182" s="7"/>
      <c r="AE182" s="5"/>
      <c r="AF182" s="5"/>
      <c r="AG182" s="5"/>
      <c r="AH182" s="5"/>
      <c r="AI182" s="5"/>
      <c r="AJ182" s="5"/>
      <c r="AK182" s="5"/>
      <c r="AL182" s="5"/>
      <c r="AM182" s="5"/>
      <c r="AN182" s="5"/>
      <c r="AO182" s="5"/>
      <c r="AP182" s="5"/>
      <c r="AQ182" s="5"/>
      <c r="AR182" s="5"/>
      <c r="AS182" s="5"/>
      <c r="AT182" s="5"/>
      <c r="AU182" s="5"/>
      <c r="AV182" s="5"/>
      <c r="AW182" s="5"/>
      <c r="AX182" s="5"/>
    </row>
    <row r="183" spans="1:50" ht="12" customHeight="1">
      <c r="A183" s="5"/>
      <c r="B183" s="5"/>
      <c r="C183" s="5"/>
      <c r="D183" s="5"/>
      <c r="E183" s="6"/>
      <c r="F183" s="5"/>
      <c r="G183" s="212"/>
      <c r="H183" s="5"/>
      <c r="I183" s="212"/>
      <c r="J183" s="5"/>
      <c r="K183" s="212"/>
      <c r="L183" s="5"/>
      <c r="M183" s="212"/>
      <c r="N183" s="5"/>
      <c r="O183" s="212"/>
      <c r="P183" s="5"/>
      <c r="Q183" s="213"/>
      <c r="R183" s="5"/>
      <c r="S183" s="213"/>
      <c r="T183" s="5"/>
      <c r="U183" s="213"/>
      <c r="V183" s="5"/>
      <c r="W183" s="213"/>
      <c r="X183" s="5"/>
      <c r="Y183" s="213"/>
      <c r="Z183" s="5"/>
      <c r="AA183" s="213"/>
      <c r="AB183" s="10"/>
      <c r="AC183" s="10"/>
      <c r="AD183" s="7"/>
      <c r="AE183" s="5"/>
      <c r="AF183" s="5"/>
      <c r="AG183" s="5"/>
      <c r="AH183" s="5"/>
      <c r="AI183" s="5"/>
      <c r="AJ183" s="5"/>
      <c r="AK183" s="5"/>
      <c r="AL183" s="5"/>
      <c r="AM183" s="5"/>
      <c r="AN183" s="5"/>
      <c r="AO183" s="5"/>
      <c r="AP183" s="5"/>
      <c r="AQ183" s="5"/>
      <c r="AR183" s="5"/>
      <c r="AS183" s="5"/>
      <c r="AT183" s="5"/>
      <c r="AU183" s="5"/>
      <c r="AV183" s="5"/>
      <c r="AW183" s="5"/>
      <c r="AX183" s="5"/>
    </row>
    <row r="184" spans="1:50" ht="12" customHeight="1">
      <c r="A184" s="5"/>
      <c r="B184" s="5"/>
      <c r="C184" s="5"/>
      <c r="D184" s="5"/>
      <c r="E184" s="6"/>
      <c r="F184" s="5"/>
      <c r="G184" s="212"/>
      <c r="H184" s="5"/>
      <c r="I184" s="212"/>
      <c r="J184" s="5"/>
      <c r="K184" s="212"/>
      <c r="L184" s="5"/>
      <c r="M184" s="212"/>
      <c r="N184" s="5"/>
      <c r="O184" s="212"/>
      <c r="P184" s="5"/>
      <c r="Q184" s="213"/>
      <c r="R184" s="5"/>
      <c r="S184" s="213"/>
      <c r="T184" s="5"/>
      <c r="U184" s="213"/>
      <c r="V184" s="5"/>
      <c r="W184" s="213"/>
      <c r="X184" s="5"/>
      <c r="Y184" s="213"/>
      <c r="Z184" s="5"/>
      <c r="AA184" s="213"/>
      <c r="AB184" s="10"/>
      <c r="AC184" s="10"/>
      <c r="AD184" s="7"/>
      <c r="AE184" s="5"/>
      <c r="AF184" s="5"/>
      <c r="AG184" s="5"/>
      <c r="AH184" s="5"/>
      <c r="AI184" s="5"/>
      <c r="AJ184" s="5"/>
      <c r="AK184" s="5"/>
      <c r="AL184" s="5"/>
      <c r="AM184" s="5"/>
      <c r="AN184" s="5"/>
      <c r="AO184" s="5"/>
      <c r="AP184" s="5"/>
      <c r="AQ184" s="5"/>
      <c r="AR184" s="5"/>
      <c r="AS184" s="5"/>
      <c r="AT184" s="5"/>
      <c r="AU184" s="5"/>
      <c r="AV184" s="5"/>
      <c r="AW184" s="5"/>
      <c r="AX184" s="5"/>
    </row>
    <row r="185" spans="1:50" ht="12" customHeight="1">
      <c r="A185" s="5"/>
      <c r="B185" s="5"/>
      <c r="C185" s="5"/>
      <c r="D185" s="5"/>
      <c r="E185" s="6"/>
      <c r="F185" s="5"/>
      <c r="G185" s="212"/>
      <c r="H185" s="5"/>
      <c r="I185" s="212"/>
      <c r="J185" s="5"/>
      <c r="K185" s="212"/>
      <c r="L185" s="5"/>
      <c r="M185" s="212"/>
      <c r="N185" s="5"/>
      <c r="O185" s="212"/>
      <c r="P185" s="5"/>
      <c r="Q185" s="213"/>
      <c r="R185" s="5"/>
      <c r="S185" s="213"/>
      <c r="T185" s="5"/>
      <c r="U185" s="213"/>
      <c r="V185" s="5"/>
      <c r="W185" s="213"/>
      <c r="X185" s="5"/>
      <c r="Y185" s="213"/>
      <c r="Z185" s="5"/>
      <c r="AA185" s="213"/>
      <c r="AB185" s="10"/>
      <c r="AC185" s="10"/>
      <c r="AD185" s="7"/>
      <c r="AE185" s="5"/>
      <c r="AF185" s="5"/>
      <c r="AG185" s="5"/>
      <c r="AH185" s="5"/>
      <c r="AI185" s="5"/>
      <c r="AJ185" s="5"/>
      <c r="AK185" s="5"/>
      <c r="AL185" s="5"/>
      <c r="AM185" s="5"/>
      <c r="AN185" s="5"/>
      <c r="AO185" s="5"/>
      <c r="AP185" s="5"/>
      <c r="AQ185" s="5"/>
      <c r="AR185" s="5"/>
      <c r="AS185" s="5"/>
      <c r="AT185" s="5"/>
      <c r="AU185" s="5"/>
      <c r="AV185" s="5"/>
      <c r="AW185" s="5"/>
      <c r="AX185" s="5"/>
    </row>
    <row r="186" spans="1:50" ht="12" customHeight="1">
      <c r="A186" s="5"/>
      <c r="B186" s="5"/>
      <c r="C186" s="5"/>
      <c r="D186" s="5"/>
      <c r="E186" s="6"/>
      <c r="F186" s="5"/>
      <c r="G186" s="212"/>
      <c r="H186" s="5"/>
      <c r="I186" s="212"/>
      <c r="J186" s="5"/>
      <c r="K186" s="212"/>
      <c r="L186" s="5"/>
      <c r="M186" s="212"/>
      <c r="N186" s="5"/>
      <c r="O186" s="212"/>
      <c r="P186" s="5"/>
      <c r="Q186" s="213"/>
      <c r="R186" s="5"/>
      <c r="S186" s="213"/>
      <c r="T186" s="5"/>
      <c r="U186" s="213"/>
      <c r="V186" s="5"/>
      <c r="W186" s="213"/>
      <c r="X186" s="5"/>
      <c r="Y186" s="213"/>
      <c r="Z186" s="5"/>
      <c r="AA186" s="213"/>
      <c r="AB186" s="10"/>
      <c r="AC186" s="10"/>
      <c r="AD186" s="7"/>
      <c r="AE186" s="5"/>
      <c r="AF186" s="5"/>
      <c r="AG186" s="5"/>
      <c r="AH186" s="5"/>
      <c r="AI186" s="5"/>
      <c r="AJ186" s="5"/>
      <c r="AK186" s="5"/>
      <c r="AL186" s="5"/>
      <c r="AM186" s="5"/>
      <c r="AN186" s="5"/>
      <c r="AO186" s="5"/>
      <c r="AP186" s="5"/>
      <c r="AQ186" s="5"/>
      <c r="AR186" s="5"/>
      <c r="AS186" s="5"/>
      <c r="AT186" s="5"/>
      <c r="AU186" s="5"/>
      <c r="AV186" s="5"/>
      <c r="AW186" s="5"/>
      <c r="AX186" s="5"/>
    </row>
    <row r="187" spans="1:50" ht="12" customHeight="1">
      <c r="A187" s="5"/>
      <c r="B187" s="5"/>
      <c r="C187" s="5"/>
      <c r="D187" s="5"/>
      <c r="E187" s="6"/>
      <c r="F187" s="5"/>
      <c r="G187" s="212"/>
      <c r="H187" s="5"/>
      <c r="I187" s="212"/>
      <c r="J187" s="5"/>
      <c r="K187" s="212"/>
      <c r="L187" s="5"/>
      <c r="M187" s="212"/>
      <c r="N187" s="5"/>
      <c r="O187" s="212"/>
      <c r="P187" s="5"/>
      <c r="Q187" s="213"/>
      <c r="R187" s="5"/>
      <c r="S187" s="213"/>
      <c r="T187" s="5"/>
      <c r="U187" s="213"/>
      <c r="V187" s="5"/>
      <c r="W187" s="213"/>
      <c r="X187" s="5"/>
      <c r="Y187" s="213"/>
      <c r="Z187" s="5"/>
      <c r="AA187" s="213"/>
      <c r="AB187" s="10"/>
      <c r="AC187" s="10"/>
      <c r="AD187" s="7"/>
      <c r="AE187" s="5"/>
      <c r="AF187" s="5"/>
      <c r="AG187" s="5"/>
      <c r="AH187" s="5"/>
      <c r="AI187" s="5"/>
      <c r="AJ187" s="5"/>
      <c r="AK187" s="5"/>
      <c r="AL187" s="5"/>
      <c r="AM187" s="5"/>
      <c r="AN187" s="5"/>
      <c r="AO187" s="5"/>
      <c r="AP187" s="5"/>
      <c r="AQ187" s="5"/>
      <c r="AR187" s="5"/>
      <c r="AS187" s="5"/>
      <c r="AT187" s="5"/>
      <c r="AU187" s="5"/>
      <c r="AV187" s="5"/>
      <c r="AW187" s="5"/>
      <c r="AX187" s="5"/>
    </row>
    <row r="188" spans="1:50" ht="12" customHeight="1">
      <c r="A188" s="5"/>
      <c r="B188" s="5"/>
      <c r="C188" s="5"/>
      <c r="D188" s="5"/>
      <c r="E188" s="6"/>
      <c r="F188" s="5"/>
      <c r="G188" s="212"/>
      <c r="H188" s="5"/>
      <c r="I188" s="212"/>
      <c r="J188" s="5"/>
      <c r="K188" s="212"/>
      <c r="L188" s="5"/>
      <c r="M188" s="212"/>
      <c r="N188" s="5"/>
      <c r="O188" s="212"/>
      <c r="P188" s="5"/>
      <c r="Q188" s="213"/>
      <c r="R188" s="5"/>
      <c r="S188" s="213"/>
      <c r="T188" s="5"/>
      <c r="U188" s="213"/>
      <c r="V188" s="5"/>
      <c r="W188" s="213"/>
      <c r="X188" s="5"/>
      <c r="Y188" s="213"/>
      <c r="Z188" s="5"/>
      <c r="AA188" s="213"/>
      <c r="AB188" s="10"/>
      <c r="AC188" s="10"/>
      <c r="AD188" s="7"/>
      <c r="AE188" s="5"/>
      <c r="AF188" s="5"/>
      <c r="AG188" s="5"/>
      <c r="AH188" s="5"/>
      <c r="AI188" s="5"/>
      <c r="AJ188" s="5"/>
      <c r="AK188" s="5"/>
      <c r="AL188" s="5"/>
      <c r="AM188" s="5"/>
      <c r="AN188" s="5"/>
      <c r="AO188" s="5"/>
      <c r="AP188" s="5"/>
      <c r="AQ188" s="5"/>
      <c r="AR188" s="5"/>
      <c r="AS188" s="5"/>
      <c r="AT188" s="5"/>
      <c r="AU188" s="5"/>
      <c r="AV188" s="5"/>
      <c r="AW188" s="5"/>
      <c r="AX188" s="5"/>
    </row>
    <row r="189" spans="1:50" ht="12" customHeight="1">
      <c r="A189" s="5"/>
      <c r="B189" s="5"/>
      <c r="C189" s="5"/>
      <c r="D189" s="5"/>
      <c r="E189" s="6"/>
      <c r="F189" s="5"/>
      <c r="G189" s="212"/>
      <c r="H189" s="5"/>
      <c r="I189" s="212"/>
      <c r="J189" s="5"/>
      <c r="K189" s="212"/>
      <c r="L189" s="5"/>
      <c r="M189" s="212"/>
      <c r="N189" s="5"/>
      <c r="O189" s="212"/>
      <c r="P189" s="5"/>
      <c r="Q189" s="213"/>
      <c r="R189" s="5"/>
      <c r="S189" s="213"/>
      <c r="T189" s="5"/>
      <c r="U189" s="213"/>
      <c r="V189" s="5"/>
      <c r="W189" s="213"/>
      <c r="X189" s="5"/>
      <c r="Y189" s="213"/>
      <c r="Z189" s="5"/>
      <c r="AA189" s="213"/>
      <c r="AB189" s="10"/>
      <c r="AC189" s="10"/>
      <c r="AD189" s="7"/>
      <c r="AE189" s="5"/>
      <c r="AF189" s="5"/>
      <c r="AG189" s="5"/>
      <c r="AH189" s="5"/>
      <c r="AI189" s="5"/>
      <c r="AJ189" s="5"/>
      <c r="AK189" s="5"/>
      <c r="AL189" s="5"/>
      <c r="AM189" s="5"/>
      <c r="AN189" s="5"/>
      <c r="AO189" s="5"/>
      <c r="AP189" s="5"/>
      <c r="AQ189" s="5"/>
      <c r="AR189" s="5"/>
      <c r="AS189" s="5"/>
      <c r="AT189" s="5"/>
      <c r="AU189" s="5"/>
      <c r="AV189" s="5"/>
      <c r="AW189" s="5"/>
      <c r="AX189" s="5"/>
    </row>
    <row r="190" spans="1:50" ht="12" customHeight="1">
      <c r="A190" s="5"/>
      <c r="B190" s="5"/>
      <c r="C190" s="5"/>
      <c r="D190" s="5"/>
      <c r="E190" s="6"/>
      <c r="F190" s="5"/>
      <c r="G190" s="212"/>
      <c r="H190" s="5"/>
      <c r="I190" s="212"/>
      <c r="J190" s="5"/>
      <c r="K190" s="212"/>
      <c r="L190" s="5"/>
      <c r="M190" s="212"/>
      <c r="N190" s="5"/>
      <c r="O190" s="212"/>
      <c r="P190" s="5"/>
      <c r="Q190" s="213"/>
      <c r="R190" s="5"/>
      <c r="S190" s="213"/>
      <c r="T190" s="5"/>
      <c r="U190" s="213"/>
      <c r="V190" s="5"/>
      <c r="W190" s="213"/>
      <c r="X190" s="5"/>
      <c r="Y190" s="213"/>
      <c r="Z190" s="5"/>
      <c r="AA190" s="213"/>
      <c r="AB190" s="10"/>
      <c r="AC190" s="10"/>
      <c r="AD190" s="7"/>
      <c r="AE190" s="5"/>
      <c r="AF190" s="5"/>
      <c r="AG190" s="5"/>
      <c r="AH190" s="5"/>
      <c r="AI190" s="5"/>
      <c r="AJ190" s="5"/>
      <c r="AK190" s="5"/>
      <c r="AL190" s="5"/>
      <c r="AM190" s="5"/>
      <c r="AN190" s="5"/>
      <c r="AO190" s="5"/>
      <c r="AP190" s="5"/>
      <c r="AQ190" s="5"/>
      <c r="AR190" s="5"/>
      <c r="AS190" s="5"/>
      <c r="AT190" s="5"/>
      <c r="AU190" s="5"/>
      <c r="AV190" s="5"/>
      <c r="AW190" s="5"/>
      <c r="AX190" s="5"/>
    </row>
    <row r="191" spans="1:50" ht="12" customHeight="1">
      <c r="A191" s="5"/>
      <c r="B191" s="5"/>
      <c r="C191" s="5"/>
      <c r="D191" s="5"/>
      <c r="E191" s="6"/>
      <c r="F191" s="5"/>
      <c r="G191" s="212"/>
      <c r="H191" s="5"/>
      <c r="I191" s="212"/>
      <c r="J191" s="5"/>
      <c r="K191" s="212"/>
      <c r="L191" s="5"/>
      <c r="M191" s="212"/>
      <c r="N191" s="5"/>
      <c r="O191" s="212"/>
      <c r="P191" s="5"/>
      <c r="Q191" s="213"/>
      <c r="R191" s="5"/>
      <c r="S191" s="213"/>
      <c r="T191" s="5"/>
      <c r="U191" s="213"/>
      <c r="V191" s="5"/>
      <c r="W191" s="213"/>
      <c r="X191" s="5"/>
      <c r="Y191" s="213"/>
      <c r="Z191" s="5"/>
      <c r="AA191" s="213"/>
      <c r="AB191" s="10"/>
      <c r="AC191" s="10"/>
      <c r="AD191" s="7"/>
      <c r="AE191" s="5"/>
      <c r="AF191" s="5"/>
      <c r="AG191" s="5"/>
      <c r="AH191" s="5"/>
      <c r="AI191" s="5"/>
      <c r="AJ191" s="5"/>
      <c r="AK191" s="5"/>
      <c r="AL191" s="5"/>
      <c r="AM191" s="5"/>
      <c r="AN191" s="5"/>
      <c r="AO191" s="5"/>
      <c r="AP191" s="5"/>
      <c r="AQ191" s="5"/>
      <c r="AR191" s="5"/>
      <c r="AS191" s="5"/>
      <c r="AT191" s="5"/>
      <c r="AU191" s="5"/>
      <c r="AV191" s="5"/>
      <c r="AW191" s="5"/>
      <c r="AX191" s="5"/>
    </row>
    <row r="192" spans="1:50" ht="12" customHeight="1">
      <c r="A192" s="5"/>
      <c r="B192" s="5"/>
      <c r="C192" s="5"/>
      <c r="D192" s="5"/>
      <c r="E192" s="6"/>
      <c r="F192" s="5"/>
      <c r="G192" s="212"/>
      <c r="H192" s="5"/>
      <c r="I192" s="212"/>
      <c r="J192" s="5"/>
      <c r="K192" s="212"/>
      <c r="L192" s="5"/>
      <c r="M192" s="212"/>
      <c r="N192" s="5"/>
      <c r="O192" s="212"/>
      <c r="P192" s="5"/>
      <c r="Q192" s="213"/>
      <c r="R192" s="5"/>
      <c r="S192" s="213"/>
      <c r="T192" s="5"/>
      <c r="U192" s="213"/>
      <c r="V192" s="5"/>
      <c r="W192" s="213"/>
      <c r="X192" s="5"/>
      <c r="Y192" s="213"/>
      <c r="Z192" s="5"/>
      <c r="AA192" s="213"/>
      <c r="AB192" s="10"/>
      <c r="AC192" s="10"/>
      <c r="AD192" s="7"/>
      <c r="AE192" s="5"/>
      <c r="AF192" s="5"/>
      <c r="AG192" s="5"/>
      <c r="AH192" s="5"/>
      <c r="AI192" s="5"/>
      <c r="AJ192" s="5"/>
      <c r="AK192" s="5"/>
      <c r="AL192" s="5"/>
      <c r="AM192" s="5"/>
      <c r="AN192" s="5"/>
      <c r="AO192" s="5"/>
      <c r="AP192" s="5"/>
      <c r="AQ192" s="5"/>
      <c r="AR192" s="5"/>
      <c r="AS192" s="5"/>
      <c r="AT192" s="5"/>
      <c r="AU192" s="5"/>
      <c r="AV192" s="5"/>
      <c r="AW192" s="5"/>
      <c r="AX192" s="5"/>
    </row>
    <row r="193" spans="1:50" ht="12" customHeight="1">
      <c r="A193" s="5"/>
      <c r="B193" s="5"/>
      <c r="C193" s="5"/>
      <c r="D193" s="5"/>
      <c r="E193" s="6"/>
      <c r="F193" s="5"/>
      <c r="G193" s="212"/>
      <c r="H193" s="5"/>
      <c r="I193" s="212"/>
      <c r="J193" s="5"/>
      <c r="K193" s="212"/>
      <c r="L193" s="5"/>
      <c r="M193" s="212"/>
      <c r="N193" s="5"/>
      <c r="O193" s="212"/>
      <c r="P193" s="5"/>
      <c r="Q193" s="213"/>
      <c r="R193" s="5"/>
      <c r="S193" s="213"/>
      <c r="T193" s="5"/>
      <c r="U193" s="213"/>
      <c r="V193" s="5"/>
      <c r="W193" s="213"/>
      <c r="X193" s="5"/>
      <c r="Y193" s="213"/>
      <c r="Z193" s="5"/>
      <c r="AA193" s="213"/>
      <c r="AB193" s="10"/>
      <c r="AC193" s="10"/>
      <c r="AD193" s="7"/>
      <c r="AE193" s="5"/>
      <c r="AF193" s="5"/>
      <c r="AG193" s="5"/>
      <c r="AH193" s="5"/>
      <c r="AI193" s="5"/>
      <c r="AJ193" s="5"/>
      <c r="AK193" s="5"/>
      <c r="AL193" s="5"/>
      <c r="AM193" s="5"/>
      <c r="AN193" s="5"/>
      <c r="AO193" s="5"/>
      <c r="AP193" s="5"/>
      <c r="AQ193" s="5"/>
      <c r="AR193" s="5"/>
      <c r="AS193" s="5"/>
      <c r="AT193" s="5"/>
      <c r="AU193" s="5"/>
      <c r="AV193" s="5"/>
      <c r="AW193" s="5"/>
      <c r="AX193" s="5"/>
    </row>
    <row r="194" spans="1:50" ht="12" customHeight="1">
      <c r="A194" s="5"/>
      <c r="B194" s="5"/>
      <c r="C194" s="5"/>
      <c r="D194" s="5"/>
      <c r="E194" s="6"/>
      <c r="F194" s="5"/>
      <c r="G194" s="212"/>
      <c r="H194" s="5"/>
      <c r="I194" s="212"/>
      <c r="J194" s="5"/>
      <c r="K194" s="212"/>
      <c r="L194" s="5"/>
      <c r="M194" s="212"/>
      <c r="N194" s="5"/>
      <c r="O194" s="212"/>
      <c r="P194" s="5"/>
      <c r="Q194" s="213"/>
      <c r="R194" s="5"/>
      <c r="S194" s="213"/>
      <c r="T194" s="5"/>
      <c r="U194" s="213"/>
      <c r="V194" s="5"/>
      <c r="W194" s="213"/>
      <c r="X194" s="5"/>
      <c r="Y194" s="213"/>
      <c r="Z194" s="5"/>
      <c r="AA194" s="213"/>
      <c r="AB194" s="10"/>
      <c r="AC194" s="10"/>
      <c r="AD194" s="7"/>
      <c r="AE194" s="5"/>
      <c r="AF194" s="5"/>
      <c r="AG194" s="5"/>
      <c r="AH194" s="5"/>
      <c r="AI194" s="5"/>
      <c r="AJ194" s="5"/>
      <c r="AK194" s="5"/>
      <c r="AL194" s="5"/>
      <c r="AM194" s="5"/>
      <c r="AN194" s="5"/>
      <c r="AO194" s="5"/>
      <c r="AP194" s="5"/>
      <c r="AQ194" s="5"/>
      <c r="AR194" s="5"/>
      <c r="AS194" s="5"/>
      <c r="AT194" s="5"/>
      <c r="AU194" s="5"/>
      <c r="AV194" s="5"/>
      <c r="AW194" s="5"/>
      <c r="AX194" s="5"/>
    </row>
    <row r="195" spans="1:50" ht="12" customHeight="1">
      <c r="A195" s="5"/>
      <c r="B195" s="5"/>
      <c r="C195" s="5"/>
      <c r="D195" s="5"/>
      <c r="E195" s="6"/>
      <c r="F195" s="5"/>
      <c r="G195" s="212"/>
      <c r="H195" s="5"/>
      <c r="I195" s="212"/>
      <c r="J195" s="5"/>
      <c r="K195" s="212"/>
      <c r="L195" s="5"/>
      <c r="M195" s="212"/>
      <c r="N195" s="5"/>
      <c r="O195" s="212"/>
      <c r="P195" s="5"/>
      <c r="Q195" s="213"/>
      <c r="R195" s="5"/>
      <c r="S195" s="213"/>
      <c r="T195" s="5"/>
      <c r="U195" s="213"/>
      <c r="V195" s="5"/>
      <c r="W195" s="213"/>
      <c r="X195" s="5"/>
      <c r="Y195" s="213"/>
      <c r="Z195" s="5"/>
      <c r="AA195" s="213"/>
      <c r="AB195" s="10"/>
      <c r="AC195" s="10"/>
      <c r="AD195" s="7"/>
      <c r="AE195" s="5"/>
      <c r="AF195" s="5"/>
      <c r="AG195" s="5"/>
      <c r="AH195" s="5"/>
      <c r="AI195" s="5"/>
      <c r="AJ195" s="5"/>
      <c r="AK195" s="5"/>
      <c r="AL195" s="5"/>
      <c r="AM195" s="5"/>
      <c r="AN195" s="5"/>
      <c r="AO195" s="5"/>
      <c r="AP195" s="5"/>
      <c r="AQ195" s="5"/>
      <c r="AR195" s="5"/>
      <c r="AS195" s="5"/>
      <c r="AT195" s="5"/>
      <c r="AU195" s="5"/>
      <c r="AV195" s="5"/>
      <c r="AW195" s="5"/>
      <c r="AX195" s="5"/>
    </row>
    <row r="196" spans="1:50" ht="12" customHeight="1">
      <c r="A196" s="5"/>
      <c r="B196" s="5"/>
      <c r="C196" s="5"/>
      <c r="D196" s="5"/>
      <c r="E196" s="6"/>
      <c r="F196" s="5"/>
      <c r="G196" s="212"/>
      <c r="H196" s="5"/>
      <c r="I196" s="212"/>
      <c r="J196" s="5"/>
      <c r="K196" s="212"/>
      <c r="L196" s="5"/>
      <c r="M196" s="212"/>
      <c r="N196" s="5"/>
      <c r="O196" s="212"/>
      <c r="P196" s="5"/>
      <c r="Q196" s="213"/>
      <c r="R196" s="5"/>
      <c r="S196" s="213"/>
      <c r="T196" s="5"/>
      <c r="U196" s="213"/>
      <c r="V196" s="5"/>
      <c r="W196" s="213"/>
      <c r="X196" s="5"/>
      <c r="Y196" s="213"/>
      <c r="Z196" s="5"/>
      <c r="AA196" s="213"/>
      <c r="AB196" s="10"/>
      <c r="AC196" s="10"/>
      <c r="AD196" s="7"/>
      <c r="AE196" s="5"/>
      <c r="AF196" s="5"/>
      <c r="AG196" s="5"/>
      <c r="AH196" s="5"/>
      <c r="AI196" s="5"/>
      <c r="AJ196" s="5"/>
      <c r="AK196" s="5"/>
      <c r="AL196" s="5"/>
      <c r="AM196" s="5"/>
      <c r="AN196" s="5"/>
      <c r="AO196" s="5"/>
      <c r="AP196" s="5"/>
      <c r="AQ196" s="5"/>
      <c r="AR196" s="5"/>
      <c r="AS196" s="5"/>
      <c r="AT196" s="5"/>
      <c r="AU196" s="5"/>
      <c r="AV196" s="5"/>
      <c r="AW196" s="5"/>
      <c r="AX196" s="5"/>
    </row>
    <row r="197" spans="1:50" ht="12" customHeight="1">
      <c r="A197" s="5"/>
      <c r="B197" s="5"/>
      <c r="C197" s="5"/>
      <c r="D197" s="5"/>
      <c r="E197" s="6"/>
      <c r="F197" s="5"/>
      <c r="G197" s="212"/>
      <c r="H197" s="5"/>
      <c r="I197" s="212"/>
      <c r="J197" s="5"/>
      <c r="K197" s="212"/>
      <c r="L197" s="5"/>
      <c r="M197" s="212"/>
      <c r="N197" s="5"/>
      <c r="O197" s="212"/>
      <c r="P197" s="5"/>
      <c r="Q197" s="213"/>
      <c r="R197" s="5"/>
      <c r="S197" s="213"/>
      <c r="T197" s="5"/>
      <c r="U197" s="213"/>
      <c r="V197" s="5"/>
      <c r="W197" s="213"/>
      <c r="X197" s="5"/>
      <c r="Y197" s="213"/>
      <c r="Z197" s="5"/>
      <c r="AA197" s="213"/>
      <c r="AB197" s="10"/>
      <c r="AC197" s="10"/>
      <c r="AD197" s="7"/>
      <c r="AE197" s="5"/>
      <c r="AF197" s="5"/>
      <c r="AG197" s="5"/>
      <c r="AH197" s="5"/>
      <c r="AI197" s="5"/>
      <c r="AJ197" s="5"/>
      <c r="AK197" s="5"/>
      <c r="AL197" s="5"/>
      <c r="AM197" s="5"/>
      <c r="AN197" s="5"/>
      <c r="AO197" s="5"/>
      <c r="AP197" s="5"/>
      <c r="AQ197" s="5"/>
      <c r="AR197" s="5"/>
      <c r="AS197" s="5"/>
      <c r="AT197" s="5"/>
      <c r="AU197" s="5"/>
      <c r="AV197" s="5"/>
      <c r="AW197" s="5"/>
      <c r="AX197" s="5"/>
    </row>
    <row r="198" spans="1:50" ht="12" customHeight="1">
      <c r="A198" s="5"/>
      <c r="B198" s="5"/>
      <c r="C198" s="5"/>
      <c r="D198" s="5"/>
      <c r="E198" s="6"/>
      <c r="F198" s="5"/>
      <c r="G198" s="212"/>
      <c r="H198" s="5"/>
      <c r="I198" s="212"/>
      <c r="J198" s="5"/>
      <c r="K198" s="212"/>
      <c r="L198" s="5"/>
      <c r="M198" s="212"/>
      <c r="N198" s="5"/>
      <c r="O198" s="212"/>
      <c r="P198" s="5"/>
      <c r="Q198" s="213"/>
      <c r="R198" s="5"/>
      <c r="S198" s="213"/>
      <c r="T198" s="5"/>
      <c r="U198" s="213"/>
      <c r="V198" s="5"/>
      <c r="W198" s="213"/>
      <c r="X198" s="5"/>
      <c r="Y198" s="213"/>
      <c r="Z198" s="5"/>
      <c r="AA198" s="213"/>
      <c r="AB198" s="10"/>
      <c r="AC198" s="10"/>
      <c r="AD198" s="7"/>
      <c r="AE198" s="5"/>
      <c r="AF198" s="5"/>
      <c r="AG198" s="5"/>
      <c r="AH198" s="5"/>
      <c r="AI198" s="5"/>
      <c r="AJ198" s="5"/>
      <c r="AK198" s="5"/>
      <c r="AL198" s="5"/>
      <c r="AM198" s="5"/>
      <c r="AN198" s="5"/>
      <c r="AO198" s="5"/>
      <c r="AP198" s="5"/>
      <c r="AQ198" s="5"/>
      <c r="AR198" s="5"/>
      <c r="AS198" s="5"/>
      <c r="AT198" s="5"/>
      <c r="AU198" s="5"/>
      <c r="AV198" s="5"/>
      <c r="AW198" s="5"/>
      <c r="AX198" s="5"/>
    </row>
    <row r="199" spans="1:50" ht="12" customHeight="1">
      <c r="A199" s="5"/>
      <c r="B199" s="5"/>
      <c r="C199" s="5"/>
      <c r="D199" s="5"/>
      <c r="E199" s="6"/>
      <c r="F199" s="5"/>
      <c r="G199" s="212"/>
      <c r="H199" s="5"/>
      <c r="I199" s="212"/>
      <c r="J199" s="5"/>
      <c r="K199" s="212"/>
      <c r="L199" s="5"/>
      <c r="M199" s="212"/>
      <c r="N199" s="5"/>
      <c r="O199" s="212"/>
      <c r="P199" s="5"/>
      <c r="Q199" s="213"/>
      <c r="R199" s="5"/>
      <c r="S199" s="213"/>
      <c r="T199" s="5"/>
      <c r="U199" s="213"/>
      <c r="V199" s="5"/>
      <c r="W199" s="213"/>
      <c r="X199" s="5"/>
      <c r="Y199" s="213"/>
      <c r="Z199" s="5"/>
      <c r="AA199" s="213"/>
      <c r="AB199" s="10"/>
      <c r="AC199" s="10"/>
      <c r="AD199" s="7"/>
      <c r="AE199" s="5"/>
      <c r="AF199" s="5"/>
      <c r="AG199" s="5"/>
      <c r="AH199" s="5"/>
      <c r="AI199" s="5"/>
      <c r="AJ199" s="5"/>
      <c r="AK199" s="5"/>
      <c r="AL199" s="5"/>
      <c r="AM199" s="5"/>
      <c r="AN199" s="5"/>
      <c r="AO199" s="5"/>
      <c r="AP199" s="5"/>
      <c r="AQ199" s="5"/>
      <c r="AR199" s="5"/>
      <c r="AS199" s="5"/>
      <c r="AT199" s="5"/>
      <c r="AU199" s="5"/>
      <c r="AV199" s="5"/>
      <c r="AW199" s="5"/>
      <c r="AX199" s="5"/>
    </row>
    <row r="200" spans="1:50" ht="12" customHeight="1">
      <c r="A200" s="5"/>
      <c r="B200" s="5"/>
      <c r="C200" s="5"/>
      <c r="D200" s="5"/>
      <c r="E200" s="6"/>
      <c r="F200" s="5"/>
      <c r="G200" s="212"/>
      <c r="H200" s="5"/>
      <c r="I200" s="212"/>
      <c r="J200" s="5"/>
      <c r="K200" s="212"/>
      <c r="L200" s="5"/>
      <c r="M200" s="212"/>
      <c r="N200" s="5"/>
      <c r="O200" s="212"/>
      <c r="P200" s="5"/>
      <c r="Q200" s="213"/>
      <c r="R200" s="5"/>
      <c r="S200" s="213"/>
      <c r="T200" s="5"/>
      <c r="U200" s="213"/>
      <c r="V200" s="5"/>
      <c r="W200" s="213"/>
      <c r="X200" s="5"/>
      <c r="Y200" s="213"/>
      <c r="Z200" s="5"/>
      <c r="AA200" s="213"/>
      <c r="AB200" s="10"/>
      <c r="AC200" s="10"/>
      <c r="AD200" s="7"/>
      <c r="AE200" s="5"/>
      <c r="AF200" s="5"/>
      <c r="AG200" s="5"/>
      <c r="AH200" s="5"/>
      <c r="AI200" s="5"/>
      <c r="AJ200" s="5"/>
      <c r="AK200" s="5"/>
      <c r="AL200" s="5"/>
      <c r="AM200" s="5"/>
      <c r="AN200" s="5"/>
      <c r="AO200" s="5"/>
      <c r="AP200" s="5"/>
      <c r="AQ200" s="5"/>
      <c r="AR200" s="5"/>
      <c r="AS200" s="5"/>
      <c r="AT200" s="5"/>
      <c r="AU200" s="5"/>
      <c r="AV200" s="5"/>
      <c r="AW200" s="5"/>
      <c r="AX200" s="5"/>
    </row>
    <row r="201" spans="1:50" ht="12" customHeight="1">
      <c r="A201" s="5"/>
      <c r="B201" s="5"/>
      <c r="C201" s="5"/>
      <c r="D201" s="5"/>
      <c r="E201" s="6"/>
      <c r="F201" s="5"/>
      <c r="G201" s="212"/>
      <c r="H201" s="5"/>
      <c r="I201" s="212"/>
      <c r="J201" s="5"/>
      <c r="K201" s="212"/>
      <c r="L201" s="5"/>
      <c r="M201" s="212"/>
      <c r="N201" s="5"/>
      <c r="O201" s="212"/>
      <c r="P201" s="5"/>
      <c r="Q201" s="213"/>
      <c r="R201" s="5"/>
      <c r="S201" s="213"/>
      <c r="T201" s="5"/>
      <c r="U201" s="213"/>
      <c r="V201" s="5"/>
      <c r="W201" s="213"/>
      <c r="X201" s="5"/>
      <c r="Y201" s="213"/>
      <c r="Z201" s="5"/>
      <c r="AA201" s="213"/>
      <c r="AB201" s="10"/>
      <c r="AC201" s="10"/>
      <c r="AD201" s="7"/>
      <c r="AE201" s="5"/>
      <c r="AF201" s="5"/>
      <c r="AG201" s="5"/>
      <c r="AH201" s="5"/>
      <c r="AI201" s="5"/>
      <c r="AJ201" s="5"/>
      <c r="AK201" s="5"/>
      <c r="AL201" s="5"/>
      <c r="AM201" s="5"/>
      <c r="AN201" s="5"/>
      <c r="AO201" s="5"/>
      <c r="AP201" s="5"/>
      <c r="AQ201" s="5"/>
      <c r="AR201" s="5"/>
      <c r="AS201" s="5"/>
      <c r="AT201" s="5"/>
      <c r="AU201" s="5"/>
      <c r="AV201" s="5"/>
      <c r="AW201" s="5"/>
      <c r="AX201" s="5"/>
    </row>
    <row r="202" spans="1:50" ht="12" customHeight="1">
      <c r="A202" s="5"/>
      <c r="B202" s="5"/>
      <c r="C202" s="5"/>
      <c r="D202" s="5"/>
      <c r="E202" s="6"/>
      <c r="F202" s="5"/>
      <c r="G202" s="212"/>
      <c r="H202" s="5"/>
      <c r="I202" s="212"/>
      <c r="J202" s="5"/>
      <c r="K202" s="212"/>
      <c r="L202" s="5"/>
      <c r="M202" s="212"/>
      <c r="N202" s="5"/>
      <c r="O202" s="212"/>
      <c r="P202" s="5"/>
      <c r="Q202" s="213"/>
      <c r="R202" s="5"/>
      <c r="S202" s="213"/>
      <c r="T202" s="5"/>
      <c r="U202" s="213"/>
      <c r="V202" s="5"/>
      <c r="W202" s="213"/>
      <c r="X202" s="5"/>
      <c r="Y202" s="213"/>
      <c r="Z202" s="5"/>
      <c r="AA202" s="213"/>
      <c r="AB202" s="10"/>
      <c r="AC202" s="10"/>
      <c r="AD202" s="7"/>
      <c r="AE202" s="5"/>
      <c r="AF202" s="5"/>
      <c r="AG202" s="5"/>
      <c r="AH202" s="5"/>
      <c r="AI202" s="5"/>
      <c r="AJ202" s="5"/>
      <c r="AK202" s="5"/>
      <c r="AL202" s="5"/>
      <c r="AM202" s="5"/>
      <c r="AN202" s="5"/>
      <c r="AO202" s="5"/>
      <c r="AP202" s="5"/>
      <c r="AQ202" s="5"/>
      <c r="AR202" s="5"/>
      <c r="AS202" s="5"/>
      <c r="AT202" s="5"/>
      <c r="AU202" s="5"/>
      <c r="AV202" s="5"/>
      <c r="AW202" s="5"/>
      <c r="AX202" s="5"/>
    </row>
    <row r="203" spans="1:50" ht="12" customHeight="1">
      <c r="A203" s="5"/>
      <c r="B203" s="5"/>
      <c r="C203" s="5"/>
      <c r="D203" s="5"/>
      <c r="E203" s="6"/>
      <c r="F203" s="5"/>
      <c r="G203" s="212"/>
      <c r="H203" s="5"/>
      <c r="I203" s="212"/>
      <c r="J203" s="5"/>
      <c r="K203" s="212"/>
      <c r="L203" s="5"/>
      <c r="M203" s="212"/>
      <c r="N203" s="5"/>
      <c r="O203" s="212"/>
      <c r="P203" s="5"/>
      <c r="Q203" s="213"/>
      <c r="R203" s="5"/>
      <c r="S203" s="213"/>
      <c r="T203" s="5"/>
      <c r="U203" s="213"/>
      <c r="V203" s="5"/>
      <c r="W203" s="213"/>
      <c r="X203" s="5"/>
      <c r="Y203" s="213"/>
      <c r="Z203" s="5"/>
      <c r="AA203" s="213"/>
      <c r="AB203" s="10"/>
      <c r="AC203" s="10"/>
      <c r="AD203" s="7"/>
      <c r="AE203" s="5"/>
      <c r="AF203" s="5"/>
      <c r="AG203" s="5"/>
      <c r="AH203" s="5"/>
      <c r="AI203" s="5"/>
      <c r="AJ203" s="5"/>
      <c r="AK203" s="5"/>
      <c r="AL203" s="5"/>
      <c r="AM203" s="5"/>
      <c r="AN203" s="5"/>
      <c r="AO203" s="5"/>
      <c r="AP203" s="5"/>
      <c r="AQ203" s="5"/>
      <c r="AR203" s="5"/>
      <c r="AS203" s="5"/>
      <c r="AT203" s="5"/>
      <c r="AU203" s="5"/>
      <c r="AV203" s="5"/>
      <c r="AW203" s="5"/>
      <c r="AX203" s="5"/>
    </row>
    <row r="204" spans="1:50" ht="12" customHeight="1">
      <c r="A204" s="5"/>
      <c r="B204" s="5"/>
      <c r="C204" s="5"/>
      <c r="D204" s="5"/>
      <c r="E204" s="6"/>
      <c r="F204" s="5"/>
      <c r="G204" s="212"/>
      <c r="H204" s="5"/>
      <c r="I204" s="212"/>
      <c r="J204" s="5"/>
      <c r="K204" s="212"/>
      <c r="L204" s="5"/>
      <c r="M204" s="212"/>
      <c r="N204" s="5"/>
      <c r="O204" s="212"/>
      <c r="P204" s="5"/>
      <c r="Q204" s="213"/>
      <c r="R204" s="5"/>
      <c r="S204" s="213"/>
      <c r="T204" s="5"/>
      <c r="U204" s="213"/>
      <c r="V204" s="5"/>
      <c r="W204" s="213"/>
      <c r="X204" s="5"/>
      <c r="Y204" s="213"/>
      <c r="Z204" s="5"/>
      <c r="AA204" s="213"/>
      <c r="AB204" s="10"/>
      <c r="AC204" s="10"/>
      <c r="AD204" s="7"/>
      <c r="AE204" s="5"/>
      <c r="AF204" s="5"/>
      <c r="AG204" s="5"/>
      <c r="AH204" s="5"/>
      <c r="AI204" s="5"/>
      <c r="AJ204" s="5"/>
      <c r="AK204" s="5"/>
      <c r="AL204" s="5"/>
      <c r="AM204" s="5"/>
      <c r="AN204" s="5"/>
      <c r="AO204" s="5"/>
      <c r="AP204" s="5"/>
      <c r="AQ204" s="5"/>
      <c r="AR204" s="5"/>
      <c r="AS204" s="5"/>
      <c r="AT204" s="5"/>
      <c r="AU204" s="5"/>
      <c r="AV204" s="5"/>
      <c r="AW204" s="5"/>
      <c r="AX204" s="5"/>
    </row>
    <row r="205" spans="1:50" ht="12" customHeight="1">
      <c r="A205" s="5"/>
      <c r="B205" s="5"/>
      <c r="C205" s="5"/>
      <c r="D205" s="5"/>
      <c r="E205" s="6"/>
      <c r="F205" s="5"/>
      <c r="G205" s="212"/>
      <c r="H205" s="5"/>
      <c r="I205" s="212"/>
      <c r="J205" s="5"/>
      <c r="K205" s="212"/>
      <c r="L205" s="5"/>
      <c r="M205" s="212"/>
      <c r="N205" s="5"/>
      <c r="O205" s="212"/>
      <c r="P205" s="5"/>
      <c r="Q205" s="213"/>
      <c r="R205" s="5"/>
      <c r="S205" s="213"/>
      <c r="T205" s="5"/>
      <c r="U205" s="213"/>
      <c r="V205" s="5"/>
      <c r="W205" s="213"/>
      <c r="X205" s="5"/>
      <c r="Y205" s="213"/>
      <c r="Z205" s="5"/>
      <c r="AA205" s="213"/>
      <c r="AB205" s="10"/>
      <c r="AC205" s="10"/>
      <c r="AD205" s="7"/>
      <c r="AE205" s="5"/>
      <c r="AF205" s="5"/>
      <c r="AG205" s="5"/>
      <c r="AH205" s="5"/>
      <c r="AI205" s="5"/>
      <c r="AJ205" s="5"/>
      <c r="AK205" s="5"/>
      <c r="AL205" s="5"/>
      <c r="AM205" s="5"/>
      <c r="AN205" s="5"/>
      <c r="AO205" s="5"/>
      <c r="AP205" s="5"/>
      <c r="AQ205" s="5"/>
      <c r="AR205" s="5"/>
      <c r="AS205" s="5"/>
      <c r="AT205" s="5"/>
      <c r="AU205" s="5"/>
      <c r="AV205" s="5"/>
      <c r="AW205" s="5"/>
      <c r="AX205" s="5"/>
    </row>
    <row r="206" spans="1:50" ht="12" customHeight="1">
      <c r="A206" s="5"/>
      <c r="B206" s="5"/>
      <c r="C206" s="5"/>
      <c r="D206" s="5"/>
      <c r="E206" s="6"/>
      <c r="F206" s="5"/>
      <c r="G206" s="212"/>
      <c r="H206" s="5"/>
      <c r="I206" s="212"/>
      <c r="J206" s="5"/>
      <c r="K206" s="212"/>
      <c r="L206" s="5"/>
      <c r="M206" s="212"/>
      <c r="N206" s="5"/>
      <c r="O206" s="212"/>
      <c r="P206" s="5"/>
      <c r="Q206" s="213"/>
      <c r="R206" s="5"/>
      <c r="S206" s="213"/>
      <c r="T206" s="5"/>
      <c r="U206" s="213"/>
      <c r="V206" s="5"/>
      <c r="W206" s="213"/>
      <c r="X206" s="5"/>
      <c r="Y206" s="213"/>
      <c r="Z206" s="5"/>
      <c r="AA206" s="213"/>
      <c r="AB206" s="10"/>
      <c r="AC206" s="10"/>
      <c r="AD206" s="7"/>
      <c r="AE206" s="5"/>
      <c r="AF206" s="5"/>
      <c r="AG206" s="5"/>
      <c r="AH206" s="5"/>
      <c r="AI206" s="5"/>
      <c r="AJ206" s="5"/>
      <c r="AK206" s="5"/>
      <c r="AL206" s="5"/>
      <c r="AM206" s="5"/>
      <c r="AN206" s="5"/>
      <c r="AO206" s="5"/>
      <c r="AP206" s="5"/>
      <c r="AQ206" s="5"/>
      <c r="AR206" s="5"/>
      <c r="AS206" s="5"/>
      <c r="AT206" s="5"/>
      <c r="AU206" s="5"/>
      <c r="AV206" s="5"/>
      <c r="AW206" s="5"/>
      <c r="AX206" s="5"/>
    </row>
    <row r="207" spans="1:50" ht="12" customHeight="1">
      <c r="A207" s="5"/>
      <c r="B207" s="5"/>
      <c r="C207" s="5"/>
      <c r="D207" s="5"/>
      <c r="E207" s="6"/>
      <c r="F207" s="5"/>
      <c r="G207" s="212"/>
      <c r="H207" s="5"/>
      <c r="I207" s="212"/>
      <c r="J207" s="5"/>
      <c r="K207" s="212"/>
      <c r="L207" s="5"/>
      <c r="M207" s="212"/>
      <c r="N207" s="5"/>
      <c r="O207" s="212"/>
      <c r="P207" s="5"/>
      <c r="Q207" s="213"/>
      <c r="R207" s="5"/>
      <c r="S207" s="213"/>
      <c r="T207" s="5"/>
      <c r="U207" s="213"/>
      <c r="V207" s="5"/>
      <c r="W207" s="213"/>
      <c r="X207" s="5"/>
      <c r="Y207" s="213"/>
      <c r="Z207" s="5"/>
      <c r="AA207" s="213"/>
      <c r="AB207" s="10"/>
      <c r="AC207" s="10"/>
      <c r="AD207" s="7"/>
      <c r="AE207" s="5"/>
      <c r="AF207" s="5"/>
      <c r="AG207" s="5"/>
      <c r="AH207" s="5"/>
      <c r="AI207" s="5"/>
      <c r="AJ207" s="5"/>
      <c r="AK207" s="5"/>
      <c r="AL207" s="5"/>
      <c r="AM207" s="5"/>
      <c r="AN207" s="5"/>
      <c r="AO207" s="5"/>
      <c r="AP207" s="5"/>
      <c r="AQ207" s="5"/>
      <c r="AR207" s="5"/>
      <c r="AS207" s="5"/>
      <c r="AT207" s="5"/>
      <c r="AU207" s="5"/>
      <c r="AV207" s="5"/>
      <c r="AW207" s="5"/>
      <c r="AX207" s="5"/>
    </row>
    <row r="208" spans="1:50" ht="12" customHeight="1">
      <c r="A208" s="5"/>
      <c r="B208" s="5"/>
      <c r="C208" s="5"/>
      <c r="D208" s="5"/>
      <c r="E208" s="6"/>
      <c r="F208" s="5"/>
      <c r="G208" s="212"/>
      <c r="H208" s="5"/>
      <c r="I208" s="212"/>
      <c r="J208" s="5"/>
      <c r="K208" s="212"/>
      <c r="L208" s="5"/>
      <c r="M208" s="212"/>
      <c r="N208" s="5"/>
      <c r="O208" s="212"/>
      <c r="P208" s="5"/>
      <c r="Q208" s="213"/>
      <c r="R208" s="5"/>
      <c r="S208" s="213"/>
      <c r="T208" s="5"/>
      <c r="U208" s="213"/>
      <c r="V208" s="5"/>
      <c r="W208" s="213"/>
      <c r="X208" s="5"/>
      <c r="Y208" s="213"/>
      <c r="Z208" s="5"/>
      <c r="AA208" s="213"/>
      <c r="AB208" s="10"/>
      <c r="AC208" s="10"/>
      <c r="AD208" s="7"/>
      <c r="AE208" s="5"/>
      <c r="AF208" s="5"/>
      <c r="AG208" s="5"/>
      <c r="AH208" s="5"/>
      <c r="AI208" s="5"/>
      <c r="AJ208" s="5"/>
      <c r="AK208" s="5"/>
      <c r="AL208" s="5"/>
      <c r="AM208" s="5"/>
      <c r="AN208" s="5"/>
      <c r="AO208" s="5"/>
      <c r="AP208" s="5"/>
      <c r="AQ208" s="5"/>
      <c r="AR208" s="5"/>
      <c r="AS208" s="5"/>
      <c r="AT208" s="5"/>
      <c r="AU208" s="5"/>
      <c r="AV208" s="5"/>
      <c r="AW208" s="5"/>
      <c r="AX208" s="5"/>
    </row>
    <row r="209" spans="1:50" ht="12" customHeight="1">
      <c r="A209" s="5"/>
      <c r="B209" s="5"/>
      <c r="C209" s="5"/>
      <c r="D209" s="5"/>
      <c r="E209" s="6"/>
      <c r="F209" s="5"/>
      <c r="G209" s="212"/>
      <c r="H209" s="5"/>
      <c r="I209" s="212"/>
      <c r="J209" s="5"/>
      <c r="K209" s="212"/>
      <c r="L209" s="5"/>
      <c r="M209" s="212"/>
      <c r="N209" s="5"/>
      <c r="O209" s="212"/>
      <c r="P209" s="5"/>
      <c r="Q209" s="213"/>
      <c r="R209" s="5"/>
      <c r="S209" s="213"/>
      <c r="T209" s="5"/>
      <c r="U209" s="213"/>
      <c r="V209" s="5"/>
      <c r="W209" s="213"/>
      <c r="X209" s="5"/>
      <c r="Y209" s="213"/>
      <c r="Z209" s="5"/>
      <c r="AA209" s="213"/>
      <c r="AB209" s="10"/>
      <c r="AC209" s="10"/>
      <c r="AD209" s="7"/>
      <c r="AE209" s="5"/>
      <c r="AF209" s="5"/>
      <c r="AG209" s="5"/>
      <c r="AH209" s="5"/>
      <c r="AI209" s="5"/>
      <c r="AJ209" s="5"/>
      <c r="AK209" s="5"/>
      <c r="AL209" s="5"/>
      <c r="AM209" s="5"/>
      <c r="AN209" s="5"/>
      <c r="AO209" s="5"/>
      <c r="AP209" s="5"/>
      <c r="AQ209" s="5"/>
      <c r="AR209" s="5"/>
      <c r="AS209" s="5"/>
      <c r="AT209" s="5"/>
      <c r="AU209" s="5"/>
      <c r="AV209" s="5"/>
      <c r="AW209" s="5"/>
      <c r="AX209" s="5"/>
    </row>
    <row r="210" spans="1:50" ht="12" customHeight="1">
      <c r="A210" s="5"/>
      <c r="B210" s="5"/>
      <c r="C210" s="5"/>
      <c r="D210" s="5"/>
      <c r="E210" s="6"/>
      <c r="F210" s="5"/>
      <c r="G210" s="212"/>
      <c r="H210" s="5"/>
      <c r="I210" s="212"/>
      <c r="J210" s="5"/>
      <c r="K210" s="212"/>
      <c r="L210" s="5"/>
      <c r="M210" s="212"/>
      <c r="N210" s="5"/>
      <c r="O210" s="212"/>
      <c r="P210" s="5"/>
      <c r="Q210" s="213"/>
      <c r="R210" s="5"/>
      <c r="S210" s="213"/>
      <c r="T210" s="5"/>
      <c r="U210" s="213"/>
      <c r="V210" s="5"/>
      <c r="W210" s="213"/>
      <c r="X210" s="5"/>
      <c r="Y210" s="213"/>
      <c r="Z210" s="5"/>
      <c r="AA210" s="213"/>
      <c r="AB210" s="10"/>
      <c r="AC210" s="10"/>
      <c r="AD210" s="7"/>
      <c r="AE210" s="5"/>
      <c r="AF210" s="5"/>
      <c r="AG210" s="5"/>
      <c r="AH210" s="5"/>
      <c r="AI210" s="5"/>
      <c r="AJ210" s="5"/>
      <c r="AK210" s="5"/>
      <c r="AL210" s="5"/>
      <c r="AM210" s="5"/>
      <c r="AN210" s="5"/>
      <c r="AO210" s="5"/>
      <c r="AP210" s="5"/>
      <c r="AQ210" s="5"/>
      <c r="AR210" s="5"/>
      <c r="AS210" s="5"/>
      <c r="AT210" s="5"/>
      <c r="AU210" s="5"/>
      <c r="AV210" s="5"/>
      <c r="AW210" s="5"/>
      <c r="AX210" s="5"/>
    </row>
    <row r="211" spans="1:50" ht="12" customHeight="1">
      <c r="A211" s="5"/>
      <c r="B211" s="5"/>
      <c r="C211" s="5"/>
      <c r="D211" s="5"/>
      <c r="E211" s="6"/>
      <c r="F211" s="5"/>
      <c r="G211" s="212"/>
      <c r="H211" s="5"/>
      <c r="I211" s="212"/>
      <c r="J211" s="5"/>
      <c r="K211" s="212"/>
      <c r="L211" s="5"/>
      <c r="M211" s="212"/>
      <c r="N211" s="5"/>
      <c r="O211" s="212"/>
      <c r="P211" s="5"/>
      <c r="Q211" s="213"/>
      <c r="R211" s="5"/>
      <c r="S211" s="213"/>
      <c r="T211" s="5"/>
      <c r="U211" s="213"/>
      <c r="V211" s="5"/>
      <c r="W211" s="213"/>
      <c r="X211" s="5"/>
      <c r="Y211" s="213"/>
      <c r="Z211" s="5"/>
      <c r="AA211" s="213"/>
      <c r="AB211" s="10"/>
      <c r="AC211" s="10"/>
      <c r="AD211" s="7"/>
      <c r="AE211" s="5"/>
      <c r="AF211" s="5"/>
      <c r="AG211" s="5"/>
      <c r="AH211" s="5"/>
      <c r="AI211" s="5"/>
      <c r="AJ211" s="5"/>
      <c r="AK211" s="5"/>
      <c r="AL211" s="5"/>
      <c r="AM211" s="5"/>
      <c r="AN211" s="5"/>
      <c r="AO211" s="5"/>
      <c r="AP211" s="5"/>
      <c r="AQ211" s="5"/>
      <c r="AR211" s="5"/>
      <c r="AS211" s="5"/>
      <c r="AT211" s="5"/>
      <c r="AU211" s="5"/>
      <c r="AV211" s="5"/>
      <c r="AW211" s="5"/>
      <c r="AX211" s="5"/>
    </row>
    <row r="212" spans="1:50" ht="12" customHeight="1">
      <c r="A212" s="5"/>
      <c r="B212" s="5"/>
      <c r="C212" s="5"/>
      <c r="D212" s="5"/>
      <c r="E212" s="6"/>
      <c r="F212" s="5"/>
      <c r="G212" s="212"/>
      <c r="H212" s="5"/>
      <c r="I212" s="212"/>
      <c r="J212" s="5"/>
      <c r="K212" s="212"/>
      <c r="L212" s="5"/>
      <c r="M212" s="212"/>
      <c r="N212" s="5"/>
      <c r="O212" s="212"/>
      <c r="P212" s="5"/>
      <c r="Q212" s="213"/>
      <c r="R212" s="5"/>
      <c r="S212" s="213"/>
      <c r="T212" s="5"/>
      <c r="U212" s="213"/>
      <c r="V212" s="5"/>
      <c r="W212" s="213"/>
      <c r="X212" s="5"/>
      <c r="Y212" s="213"/>
      <c r="Z212" s="5"/>
      <c r="AA212" s="213"/>
      <c r="AB212" s="10"/>
      <c r="AC212" s="10"/>
      <c r="AD212" s="7"/>
      <c r="AE212" s="5"/>
      <c r="AF212" s="5"/>
      <c r="AG212" s="5"/>
      <c r="AH212" s="5"/>
      <c r="AI212" s="5"/>
      <c r="AJ212" s="5"/>
      <c r="AK212" s="5"/>
      <c r="AL212" s="5"/>
      <c r="AM212" s="5"/>
      <c r="AN212" s="5"/>
      <c r="AO212" s="5"/>
      <c r="AP212" s="5"/>
      <c r="AQ212" s="5"/>
      <c r="AR212" s="5"/>
      <c r="AS212" s="5"/>
      <c r="AT212" s="5"/>
      <c r="AU212" s="5"/>
      <c r="AV212" s="5"/>
      <c r="AW212" s="5"/>
      <c r="AX212" s="5"/>
    </row>
    <row r="213" spans="1:50" ht="12" customHeight="1">
      <c r="A213" s="5"/>
      <c r="B213" s="5"/>
      <c r="C213" s="5"/>
      <c r="D213" s="5"/>
      <c r="E213" s="6"/>
      <c r="F213" s="5"/>
      <c r="G213" s="212"/>
      <c r="H213" s="5"/>
      <c r="I213" s="212"/>
      <c r="J213" s="5"/>
      <c r="K213" s="212"/>
      <c r="L213" s="5"/>
      <c r="M213" s="212"/>
      <c r="N213" s="5"/>
      <c r="O213" s="212"/>
      <c r="P213" s="5"/>
      <c r="Q213" s="213"/>
      <c r="R213" s="5"/>
      <c r="S213" s="213"/>
      <c r="T213" s="5"/>
      <c r="U213" s="213"/>
      <c r="V213" s="5"/>
      <c r="W213" s="213"/>
      <c r="X213" s="5"/>
      <c r="Y213" s="213"/>
      <c r="Z213" s="5"/>
      <c r="AA213" s="213"/>
      <c r="AB213" s="10"/>
      <c r="AC213" s="10"/>
      <c r="AD213" s="7"/>
      <c r="AE213" s="5"/>
      <c r="AF213" s="5"/>
      <c r="AG213" s="5"/>
      <c r="AH213" s="5"/>
      <c r="AI213" s="5"/>
      <c r="AJ213" s="5"/>
      <c r="AK213" s="5"/>
      <c r="AL213" s="5"/>
      <c r="AM213" s="5"/>
      <c r="AN213" s="5"/>
      <c r="AO213" s="5"/>
      <c r="AP213" s="5"/>
      <c r="AQ213" s="5"/>
      <c r="AR213" s="5"/>
      <c r="AS213" s="5"/>
      <c r="AT213" s="5"/>
      <c r="AU213" s="5"/>
      <c r="AV213" s="5"/>
      <c r="AW213" s="5"/>
      <c r="AX213" s="5"/>
    </row>
    <row r="214" spans="1:50" ht="12" customHeight="1">
      <c r="A214" s="5"/>
      <c r="B214" s="5"/>
      <c r="C214" s="5"/>
      <c r="D214" s="5"/>
      <c r="E214" s="6"/>
      <c r="F214" s="5"/>
      <c r="G214" s="212"/>
      <c r="H214" s="5"/>
      <c r="I214" s="212"/>
      <c r="J214" s="5"/>
      <c r="K214" s="212"/>
      <c r="L214" s="5"/>
      <c r="M214" s="212"/>
      <c r="N214" s="5"/>
      <c r="O214" s="212"/>
      <c r="P214" s="5"/>
      <c r="Q214" s="213"/>
      <c r="R214" s="5"/>
      <c r="S214" s="213"/>
      <c r="T214" s="5"/>
      <c r="U214" s="213"/>
      <c r="V214" s="5"/>
      <c r="W214" s="213"/>
      <c r="X214" s="5"/>
      <c r="Y214" s="213"/>
      <c r="Z214" s="5"/>
      <c r="AA214" s="213"/>
      <c r="AB214" s="10"/>
      <c r="AC214" s="10"/>
      <c r="AD214" s="7"/>
      <c r="AE214" s="5"/>
      <c r="AF214" s="5"/>
      <c r="AG214" s="5"/>
      <c r="AH214" s="5"/>
      <c r="AI214" s="5"/>
      <c r="AJ214" s="5"/>
      <c r="AK214" s="5"/>
      <c r="AL214" s="5"/>
      <c r="AM214" s="5"/>
      <c r="AN214" s="5"/>
      <c r="AO214" s="5"/>
      <c r="AP214" s="5"/>
      <c r="AQ214" s="5"/>
      <c r="AR214" s="5"/>
      <c r="AS214" s="5"/>
      <c r="AT214" s="5"/>
      <c r="AU214" s="5"/>
      <c r="AV214" s="5"/>
      <c r="AW214" s="5"/>
      <c r="AX214" s="5"/>
    </row>
    <row r="215" spans="1:50" ht="12" customHeight="1">
      <c r="A215" s="5"/>
      <c r="B215" s="5"/>
      <c r="C215" s="5"/>
      <c r="D215" s="5"/>
      <c r="E215" s="6"/>
      <c r="F215" s="5"/>
      <c r="G215" s="212"/>
      <c r="H215" s="5"/>
      <c r="I215" s="212"/>
      <c r="J215" s="5"/>
      <c r="K215" s="212"/>
      <c r="L215" s="5"/>
      <c r="M215" s="212"/>
      <c r="N215" s="5"/>
      <c r="O215" s="212"/>
      <c r="P215" s="5"/>
      <c r="Q215" s="213"/>
      <c r="R215" s="5"/>
      <c r="S215" s="213"/>
      <c r="T215" s="5"/>
      <c r="U215" s="213"/>
      <c r="V215" s="5"/>
      <c r="W215" s="213"/>
      <c r="X215" s="5"/>
      <c r="Y215" s="213"/>
      <c r="Z215" s="5"/>
      <c r="AA215" s="213"/>
      <c r="AB215" s="10"/>
      <c r="AC215" s="10"/>
      <c r="AD215" s="7"/>
      <c r="AE215" s="5"/>
      <c r="AF215" s="5"/>
      <c r="AG215" s="5"/>
      <c r="AH215" s="5"/>
      <c r="AI215" s="5"/>
      <c r="AJ215" s="5"/>
      <c r="AK215" s="5"/>
      <c r="AL215" s="5"/>
      <c r="AM215" s="5"/>
      <c r="AN215" s="5"/>
      <c r="AO215" s="5"/>
      <c r="AP215" s="5"/>
      <c r="AQ215" s="5"/>
      <c r="AR215" s="5"/>
      <c r="AS215" s="5"/>
      <c r="AT215" s="5"/>
      <c r="AU215" s="5"/>
      <c r="AV215" s="5"/>
      <c r="AW215" s="5"/>
      <c r="AX215" s="5"/>
    </row>
    <row r="216" spans="1:50" ht="12" customHeight="1">
      <c r="A216" s="5"/>
      <c r="B216" s="5"/>
      <c r="C216" s="5"/>
      <c r="D216" s="5"/>
      <c r="E216" s="6"/>
      <c r="F216" s="5"/>
      <c r="G216" s="212"/>
      <c r="H216" s="5"/>
      <c r="I216" s="212"/>
      <c r="J216" s="5"/>
      <c r="K216" s="212"/>
      <c r="L216" s="5"/>
      <c r="M216" s="212"/>
      <c r="N216" s="5"/>
      <c r="O216" s="212"/>
      <c r="P216" s="5"/>
      <c r="Q216" s="213"/>
      <c r="R216" s="5"/>
      <c r="S216" s="213"/>
      <c r="T216" s="5"/>
      <c r="U216" s="213"/>
      <c r="V216" s="5"/>
      <c r="W216" s="213"/>
      <c r="X216" s="5"/>
      <c r="Y216" s="213"/>
      <c r="Z216" s="5"/>
      <c r="AA216" s="213"/>
      <c r="AB216" s="10"/>
      <c r="AC216" s="10"/>
      <c r="AD216" s="7"/>
      <c r="AE216" s="5"/>
      <c r="AF216" s="5"/>
      <c r="AG216" s="5"/>
      <c r="AH216" s="5"/>
      <c r="AI216" s="5"/>
      <c r="AJ216" s="5"/>
      <c r="AK216" s="5"/>
      <c r="AL216" s="5"/>
      <c r="AM216" s="5"/>
      <c r="AN216" s="5"/>
      <c r="AO216" s="5"/>
      <c r="AP216" s="5"/>
      <c r="AQ216" s="5"/>
      <c r="AR216" s="5"/>
      <c r="AS216" s="5"/>
      <c r="AT216" s="5"/>
      <c r="AU216" s="5"/>
      <c r="AV216" s="5"/>
      <c r="AW216" s="5"/>
      <c r="AX216" s="5"/>
    </row>
    <row r="217" spans="1:50" ht="12" customHeight="1">
      <c r="A217" s="5"/>
      <c r="B217" s="5"/>
      <c r="C217" s="5"/>
      <c r="D217" s="5"/>
      <c r="E217" s="6"/>
      <c r="F217" s="5"/>
      <c r="G217" s="212"/>
      <c r="H217" s="5"/>
      <c r="I217" s="212"/>
      <c r="J217" s="5"/>
      <c r="K217" s="212"/>
      <c r="L217" s="5"/>
      <c r="M217" s="212"/>
      <c r="N217" s="5"/>
      <c r="O217" s="212"/>
      <c r="P217" s="5"/>
      <c r="Q217" s="213"/>
      <c r="R217" s="5"/>
      <c r="S217" s="213"/>
      <c r="T217" s="5"/>
      <c r="U217" s="213"/>
      <c r="V217" s="5"/>
      <c r="W217" s="213"/>
      <c r="X217" s="5"/>
      <c r="Y217" s="213"/>
      <c r="Z217" s="5"/>
      <c r="AA217" s="213"/>
      <c r="AB217" s="10"/>
      <c r="AC217" s="10"/>
      <c r="AD217" s="7"/>
      <c r="AE217" s="5"/>
      <c r="AF217" s="5"/>
      <c r="AG217" s="5"/>
      <c r="AH217" s="5"/>
      <c r="AI217" s="5"/>
      <c r="AJ217" s="5"/>
      <c r="AK217" s="5"/>
      <c r="AL217" s="5"/>
      <c r="AM217" s="5"/>
      <c r="AN217" s="5"/>
      <c r="AO217" s="5"/>
      <c r="AP217" s="5"/>
      <c r="AQ217" s="5"/>
      <c r="AR217" s="5"/>
      <c r="AS217" s="5"/>
      <c r="AT217" s="5"/>
      <c r="AU217" s="5"/>
      <c r="AV217" s="5"/>
      <c r="AW217" s="5"/>
      <c r="AX217" s="5"/>
    </row>
    <row r="218" spans="1:50" ht="12" customHeight="1">
      <c r="A218" s="5"/>
      <c r="B218" s="5"/>
      <c r="C218" s="5"/>
      <c r="D218" s="5"/>
      <c r="E218" s="6"/>
      <c r="F218" s="5"/>
      <c r="G218" s="212"/>
      <c r="H218" s="5"/>
      <c r="I218" s="212"/>
      <c r="J218" s="5"/>
      <c r="K218" s="212"/>
      <c r="L218" s="5"/>
      <c r="M218" s="212"/>
      <c r="N218" s="5"/>
      <c r="O218" s="212"/>
      <c r="P218" s="5"/>
      <c r="Q218" s="213"/>
      <c r="R218" s="5"/>
      <c r="S218" s="213"/>
      <c r="T218" s="5"/>
      <c r="U218" s="213"/>
      <c r="V218" s="5"/>
      <c r="W218" s="213"/>
      <c r="X218" s="5"/>
      <c r="Y218" s="213"/>
      <c r="Z218" s="5"/>
      <c r="AA218" s="213"/>
      <c r="AB218" s="10"/>
      <c r="AC218" s="10"/>
      <c r="AD218" s="7"/>
      <c r="AE218" s="5"/>
      <c r="AF218" s="5"/>
      <c r="AG218" s="5"/>
      <c r="AH218" s="5"/>
      <c r="AI218" s="5"/>
      <c r="AJ218" s="5"/>
      <c r="AK218" s="5"/>
      <c r="AL218" s="5"/>
      <c r="AM218" s="5"/>
      <c r="AN218" s="5"/>
      <c r="AO218" s="5"/>
      <c r="AP218" s="5"/>
      <c r="AQ218" s="5"/>
      <c r="AR218" s="5"/>
      <c r="AS218" s="5"/>
      <c r="AT218" s="5"/>
      <c r="AU218" s="5"/>
      <c r="AV218" s="5"/>
      <c r="AW218" s="5"/>
      <c r="AX218" s="5"/>
    </row>
    <row r="219" spans="1:50" ht="12" customHeight="1">
      <c r="A219" s="5"/>
      <c r="B219" s="5"/>
      <c r="C219" s="5"/>
      <c r="D219" s="5"/>
      <c r="E219" s="6"/>
      <c r="F219" s="5"/>
      <c r="G219" s="212"/>
      <c r="H219" s="5"/>
      <c r="I219" s="212"/>
      <c r="J219" s="5"/>
      <c r="K219" s="212"/>
      <c r="L219" s="5"/>
      <c r="M219" s="212"/>
      <c r="N219" s="5"/>
      <c r="O219" s="212"/>
      <c r="P219" s="5"/>
      <c r="Q219" s="213"/>
      <c r="R219" s="5"/>
      <c r="S219" s="213"/>
      <c r="T219" s="5"/>
      <c r="U219" s="213"/>
      <c r="V219" s="5"/>
      <c r="W219" s="213"/>
      <c r="X219" s="5"/>
      <c r="Y219" s="213"/>
      <c r="Z219" s="5"/>
      <c r="AA219" s="213"/>
      <c r="AB219" s="10"/>
      <c r="AC219" s="10"/>
      <c r="AD219" s="7"/>
      <c r="AE219" s="5"/>
      <c r="AF219" s="5"/>
      <c r="AG219" s="5"/>
      <c r="AH219" s="5"/>
      <c r="AI219" s="5"/>
      <c r="AJ219" s="5"/>
      <c r="AK219" s="5"/>
      <c r="AL219" s="5"/>
      <c r="AM219" s="5"/>
      <c r="AN219" s="5"/>
      <c r="AO219" s="5"/>
      <c r="AP219" s="5"/>
      <c r="AQ219" s="5"/>
      <c r="AR219" s="5"/>
      <c r="AS219" s="5"/>
      <c r="AT219" s="5"/>
      <c r="AU219" s="5"/>
      <c r="AV219" s="5"/>
      <c r="AW219" s="5"/>
      <c r="AX219" s="5"/>
    </row>
    <row r="220" spans="1:50" ht="12" customHeight="1">
      <c r="A220" s="5"/>
      <c r="B220" s="5"/>
      <c r="C220" s="5"/>
      <c r="D220" s="5"/>
      <c r="E220" s="6"/>
      <c r="F220" s="5"/>
      <c r="G220" s="212"/>
      <c r="H220" s="5"/>
      <c r="I220" s="212"/>
      <c r="J220" s="5"/>
      <c r="K220" s="212"/>
      <c r="L220" s="5"/>
      <c r="M220" s="212"/>
      <c r="N220" s="5"/>
      <c r="O220" s="212"/>
      <c r="P220" s="5"/>
      <c r="Q220" s="213"/>
      <c r="R220" s="5"/>
      <c r="S220" s="213"/>
      <c r="T220" s="5"/>
      <c r="U220" s="213"/>
      <c r="V220" s="5"/>
      <c r="W220" s="213"/>
      <c r="X220" s="5"/>
      <c r="Y220" s="213"/>
      <c r="Z220" s="5"/>
      <c r="AA220" s="213"/>
      <c r="AB220" s="10"/>
      <c r="AC220" s="10"/>
      <c r="AD220" s="7"/>
      <c r="AE220" s="5"/>
      <c r="AF220" s="5"/>
      <c r="AG220" s="5"/>
      <c r="AH220" s="5"/>
      <c r="AI220" s="5"/>
      <c r="AJ220" s="5"/>
      <c r="AK220" s="5"/>
      <c r="AL220" s="5"/>
      <c r="AM220" s="5"/>
      <c r="AN220" s="5"/>
      <c r="AO220" s="5"/>
      <c r="AP220" s="5"/>
      <c r="AQ220" s="5"/>
      <c r="AR220" s="5"/>
      <c r="AS220" s="5"/>
      <c r="AT220" s="5"/>
      <c r="AU220" s="5"/>
      <c r="AV220" s="5"/>
      <c r="AW220" s="5"/>
      <c r="AX220" s="5"/>
    </row>
    <row r="221" spans="1:50" ht="12" customHeight="1">
      <c r="A221" s="5"/>
      <c r="B221" s="5"/>
      <c r="C221" s="5"/>
      <c r="D221" s="5"/>
      <c r="E221" s="6"/>
      <c r="F221" s="5"/>
      <c r="G221" s="212"/>
      <c r="H221" s="5"/>
      <c r="I221" s="212"/>
      <c r="J221" s="5"/>
      <c r="K221" s="212"/>
      <c r="L221" s="5"/>
      <c r="M221" s="212"/>
      <c r="N221" s="5"/>
      <c r="O221" s="212"/>
      <c r="P221" s="5"/>
      <c r="Q221" s="213"/>
      <c r="R221" s="5"/>
      <c r="S221" s="213"/>
      <c r="T221" s="5"/>
      <c r="U221" s="213"/>
      <c r="V221" s="5"/>
      <c r="W221" s="213"/>
      <c r="X221" s="5"/>
      <c r="Y221" s="213"/>
      <c r="Z221" s="5"/>
      <c r="AA221" s="213"/>
      <c r="AB221" s="10"/>
      <c r="AC221" s="10"/>
      <c r="AD221" s="7"/>
      <c r="AE221" s="5"/>
      <c r="AF221" s="5"/>
      <c r="AG221" s="5"/>
      <c r="AH221" s="5"/>
      <c r="AI221" s="5"/>
      <c r="AJ221" s="5"/>
      <c r="AK221" s="5"/>
      <c r="AL221" s="5"/>
      <c r="AM221" s="5"/>
      <c r="AN221" s="5"/>
      <c r="AO221" s="5"/>
      <c r="AP221" s="5"/>
      <c r="AQ221" s="5"/>
      <c r="AR221" s="5"/>
      <c r="AS221" s="5"/>
      <c r="AT221" s="5"/>
      <c r="AU221" s="5"/>
      <c r="AV221" s="5"/>
      <c r="AW221" s="5"/>
      <c r="AX221" s="5"/>
    </row>
    <row r="222" spans="1:50" ht="12" customHeight="1">
      <c r="A222" s="5"/>
      <c r="B222" s="5"/>
      <c r="C222" s="5"/>
      <c r="D222" s="5"/>
      <c r="E222" s="6"/>
      <c r="F222" s="5"/>
      <c r="G222" s="212"/>
      <c r="H222" s="5"/>
      <c r="I222" s="212"/>
      <c r="J222" s="5"/>
      <c r="K222" s="212"/>
      <c r="L222" s="5"/>
      <c r="M222" s="212"/>
      <c r="N222" s="5"/>
      <c r="O222" s="212"/>
      <c r="P222" s="5"/>
      <c r="Q222" s="213"/>
      <c r="R222" s="5"/>
      <c r="S222" s="213"/>
      <c r="T222" s="5"/>
      <c r="U222" s="213"/>
      <c r="V222" s="5"/>
      <c r="W222" s="213"/>
      <c r="X222" s="5"/>
      <c r="Y222" s="213"/>
      <c r="Z222" s="5"/>
      <c r="AA222" s="213"/>
      <c r="AB222" s="10"/>
      <c r="AC222" s="10"/>
      <c r="AD222" s="7"/>
      <c r="AE222" s="5"/>
      <c r="AF222" s="5"/>
      <c r="AG222" s="5"/>
      <c r="AH222" s="5"/>
      <c r="AI222" s="5"/>
      <c r="AJ222" s="5"/>
      <c r="AK222" s="5"/>
      <c r="AL222" s="5"/>
      <c r="AM222" s="5"/>
      <c r="AN222" s="5"/>
      <c r="AO222" s="5"/>
      <c r="AP222" s="5"/>
      <c r="AQ222" s="5"/>
      <c r="AR222" s="5"/>
      <c r="AS222" s="5"/>
      <c r="AT222" s="5"/>
      <c r="AU222" s="5"/>
      <c r="AV222" s="5"/>
      <c r="AW222" s="5"/>
      <c r="AX222" s="5"/>
    </row>
    <row r="223" spans="1:50" ht="12" customHeight="1">
      <c r="A223" s="5"/>
      <c r="B223" s="5"/>
      <c r="C223" s="5"/>
      <c r="D223" s="5"/>
      <c r="E223" s="6"/>
      <c r="F223" s="5"/>
      <c r="G223" s="212"/>
      <c r="H223" s="5"/>
      <c r="I223" s="212"/>
      <c r="J223" s="5"/>
      <c r="K223" s="212"/>
      <c r="L223" s="5"/>
      <c r="M223" s="212"/>
      <c r="N223" s="5"/>
      <c r="O223" s="212"/>
      <c r="P223" s="5"/>
      <c r="Q223" s="213"/>
      <c r="R223" s="5"/>
      <c r="S223" s="213"/>
      <c r="T223" s="5"/>
      <c r="U223" s="213"/>
      <c r="V223" s="5"/>
      <c r="W223" s="213"/>
      <c r="X223" s="5"/>
      <c r="Y223" s="213"/>
      <c r="Z223" s="5"/>
      <c r="AA223" s="213"/>
      <c r="AB223" s="10"/>
      <c r="AC223" s="10"/>
      <c r="AD223" s="7"/>
      <c r="AE223" s="5"/>
      <c r="AF223" s="5"/>
      <c r="AG223" s="5"/>
      <c r="AH223" s="5"/>
      <c r="AI223" s="5"/>
      <c r="AJ223" s="5"/>
      <c r="AK223" s="5"/>
      <c r="AL223" s="5"/>
      <c r="AM223" s="5"/>
      <c r="AN223" s="5"/>
      <c r="AO223" s="5"/>
      <c r="AP223" s="5"/>
      <c r="AQ223" s="5"/>
      <c r="AR223" s="5"/>
      <c r="AS223" s="5"/>
      <c r="AT223" s="5"/>
      <c r="AU223" s="5"/>
      <c r="AV223" s="5"/>
      <c r="AW223" s="5"/>
      <c r="AX223" s="5"/>
    </row>
    <row r="224" spans="1:50" ht="12" customHeight="1">
      <c r="A224" s="5"/>
      <c r="B224" s="5"/>
      <c r="C224" s="5"/>
      <c r="D224" s="5"/>
      <c r="E224" s="6"/>
      <c r="F224" s="5"/>
      <c r="G224" s="212"/>
      <c r="H224" s="5"/>
      <c r="I224" s="212"/>
      <c r="J224" s="5"/>
      <c r="K224" s="212"/>
      <c r="L224" s="5"/>
      <c r="M224" s="212"/>
      <c r="N224" s="5"/>
      <c r="O224" s="212"/>
      <c r="P224" s="5"/>
      <c r="Q224" s="213"/>
      <c r="R224" s="5"/>
      <c r="S224" s="213"/>
      <c r="T224" s="5"/>
      <c r="U224" s="213"/>
      <c r="V224" s="5"/>
      <c r="W224" s="213"/>
      <c r="X224" s="5"/>
      <c r="Y224" s="213"/>
      <c r="Z224" s="5"/>
      <c r="AA224" s="213"/>
      <c r="AB224" s="10"/>
      <c r="AC224" s="10"/>
      <c r="AD224" s="7"/>
      <c r="AE224" s="5"/>
      <c r="AF224" s="5"/>
      <c r="AG224" s="5"/>
      <c r="AH224" s="5"/>
      <c r="AI224" s="5"/>
      <c r="AJ224" s="5"/>
      <c r="AK224" s="5"/>
      <c r="AL224" s="5"/>
      <c r="AM224" s="5"/>
      <c r="AN224" s="5"/>
      <c r="AO224" s="5"/>
      <c r="AP224" s="5"/>
      <c r="AQ224" s="5"/>
      <c r="AR224" s="5"/>
      <c r="AS224" s="5"/>
      <c r="AT224" s="5"/>
      <c r="AU224" s="5"/>
      <c r="AV224" s="5"/>
      <c r="AW224" s="5"/>
      <c r="AX224" s="5"/>
    </row>
    <row r="225" spans="1:50" ht="12" customHeight="1">
      <c r="A225" s="5"/>
      <c r="B225" s="5"/>
      <c r="C225" s="5"/>
      <c r="D225" s="5"/>
      <c r="E225" s="6"/>
      <c r="F225" s="5"/>
      <c r="G225" s="212"/>
      <c r="H225" s="5"/>
      <c r="I225" s="212"/>
      <c r="J225" s="5"/>
      <c r="K225" s="212"/>
      <c r="L225" s="5"/>
      <c r="M225" s="212"/>
      <c r="N225" s="5"/>
      <c r="O225" s="212"/>
      <c r="P225" s="5"/>
      <c r="Q225" s="213"/>
      <c r="R225" s="5"/>
      <c r="S225" s="213"/>
      <c r="T225" s="5"/>
      <c r="U225" s="213"/>
      <c r="V225" s="5"/>
      <c r="W225" s="213"/>
      <c r="X225" s="5"/>
      <c r="Y225" s="213"/>
      <c r="Z225" s="5"/>
      <c r="AA225" s="213"/>
      <c r="AB225" s="10"/>
      <c r="AC225" s="10"/>
      <c r="AD225" s="7"/>
      <c r="AE225" s="5"/>
      <c r="AF225" s="5"/>
      <c r="AG225" s="5"/>
      <c r="AH225" s="5"/>
      <c r="AI225" s="5"/>
      <c r="AJ225" s="5"/>
      <c r="AK225" s="5"/>
      <c r="AL225" s="5"/>
      <c r="AM225" s="5"/>
      <c r="AN225" s="5"/>
      <c r="AO225" s="5"/>
      <c r="AP225" s="5"/>
      <c r="AQ225" s="5"/>
      <c r="AR225" s="5"/>
      <c r="AS225" s="5"/>
      <c r="AT225" s="5"/>
      <c r="AU225" s="5"/>
      <c r="AV225" s="5"/>
      <c r="AW225" s="5"/>
      <c r="AX225" s="5"/>
    </row>
    <row r="226" spans="1:50" ht="12" customHeight="1">
      <c r="A226" s="5"/>
      <c r="B226" s="5"/>
      <c r="C226" s="5"/>
      <c r="D226" s="5"/>
      <c r="E226" s="6"/>
      <c r="F226" s="5"/>
      <c r="G226" s="212"/>
      <c r="H226" s="5"/>
      <c r="I226" s="212"/>
      <c r="J226" s="5"/>
      <c r="K226" s="212"/>
      <c r="L226" s="5"/>
      <c r="M226" s="212"/>
      <c r="N226" s="5"/>
      <c r="O226" s="212"/>
      <c r="P226" s="5"/>
      <c r="Q226" s="213"/>
      <c r="R226" s="5"/>
      <c r="S226" s="213"/>
      <c r="T226" s="5"/>
      <c r="U226" s="213"/>
      <c r="V226" s="5"/>
      <c r="W226" s="213"/>
      <c r="X226" s="5"/>
      <c r="Y226" s="213"/>
      <c r="Z226" s="5"/>
      <c r="AA226" s="213"/>
      <c r="AB226" s="10"/>
      <c r="AC226" s="10"/>
      <c r="AD226" s="7"/>
      <c r="AE226" s="5"/>
      <c r="AF226" s="5"/>
      <c r="AG226" s="5"/>
      <c r="AH226" s="5"/>
      <c r="AI226" s="5"/>
      <c r="AJ226" s="5"/>
      <c r="AK226" s="5"/>
      <c r="AL226" s="5"/>
      <c r="AM226" s="5"/>
      <c r="AN226" s="5"/>
      <c r="AO226" s="5"/>
      <c r="AP226" s="5"/>
      <c r="AQ226" s="5"/>
      <c r="AR226" s="5"/>
      <c r="AS226" s="5"/>
      <c r="AT226" s="5"/>
      <c r="AU226" s="5"/>
      <c r="AV226" s="5"/>
      <c r="AW226" s="5"/>
      <c r="AX226" s="5"/>
    </row>
    <row r="227" spans="1:50" ht="12" customHeight="1">
      <c r="A227" s="5"/>
      <c r="B227" s="5"/>
      <c r="C227" s="5"/>
      <c r="D227" s="5"/>
      <c r="E227" s="6"/>
      <c r="F227" s="5"/>
      <c r="G227" s="212"/>
      <c r="H227" s="5"/>
      <c r="I227" s="212"/>
      <c r="J227" s="5"/>
      <c r="K227" s="212"/>
      <c r="L227" s="5"/>
      <c r="M227" s="212"/>
      <c r="N227" s="5"/>
      <c r="O227" s="212"/>
      <c r="P227" s="5"/>
      <c r="Q227" s="213"/>
      <c r="R227" s="5"/>
      <c r="S227" s="213"/>
      <c r="T227" s="5"/>
      <c r="U227" s="213"/>
      <c r="V227" s="5"/>
      <c r="W227" s="213"/>
      <c r="X227" s="5"/>
      <c r="Y227" s="213"/>
      <c r="Z227" s="5"/>
      <c r="AA227" s="213"/>
      <c r="AB227" s="10"/>
      <c r="AC227" s="10"/>
      <c r="AD227" s="7"/>
      <c r="AE227" s="5"/>
      <c r="AF227" s="5"/>
      <c r="AG227" s="5"/>
      <c r="AH227" s="5"/>
      <c r="AI227" s="5"/>
      <c r="AJ227" s="5"/>
      <c r="AK227" s="5"/>
      <c r="AL227" s="5"/>
      <c r="AM227" s="5"/>
      <c r="AN227" s="5"/>
      <c r="AO227" s="5"/>
      <c r="AP227" s="5"/>
      <c r="AQ227" s="5"/>
      <c r="AR227" s="5"/>
      <c r="AS227" s="5"/>
      <c r="AT227" s="5"/>
      <c r="AU227" s="5"/>
      <c r="AV227" s="5"/>
      <c r="AW227" s="5"/>
      <c r="AX227" s="5"/>
    </row>
    <row r="228" spans="1:50" ht="12" customHeight="1">
      <c r="A228" s="5"/>
      <c r="B228" s="5"/>
      <c r="C228" s="5"/>
      <c r="D228" s="5"/>
      <c r="E228" s="6"/>
      <c r="F228" s="5"/>
      <c r="G228" s="212"/>
      <c r="H228" s="5"/>
      <c r="I228" s="212"/>
      <c r="J228" s="5"/>
      <c r="K228" s="212"/>
      <c r="L228" s="5"/>
      <c r="M228" s="212"/>
      <c r="N228" s="5"/>
      <c r="O228" s="212"/>
      <c r="P228" s="5"/>
      <c r="Q228" s="213"/>
      <c r="R228" s="5"/>
      <c r="S228" s="213"/>
      <c r="T228" s="5"/>
      <c r="U228" s="213"/>
      <c r="V228" s="5"/>
      <c r="W228" s="213"/>
      <c r="X228" s="5"/>
      <c r="Y228" s="213"/>
      <c r="Z228" s="5"/>
      <c r="AA228" s="213"/>
      <c r="AB228" s="10"/>
      <c r="AC228" s="10"/>
      <c r="AD228" s="7"/>
      <c r="AE228" s="5"/>
      <c r="AF228" s="5"/>
      <c r="AG228" s="5"/>
      <c r="AH228" s="5"/>
      <c r="AI228" s="5"/>
      <c r="AJ228" s="5"/>
      <c r="AK228" s="5"/>
      <c r="AL228" s="5"/>
      <c r="AM228" s="5"/>
      <c r="AN228" s="5"/>
      <c r="AO228" s="5"/>
      <c r="AP228" s="5"/>
      <c r="AQ228" s="5"/>
      <c r="AR228" s="5"/>
      <c r="AS228" s="5"/>
      <c r="AT228" s="5"/>
      <c r="AU228" s="5"/>
      <c r="AV228" s="5"/>
      <c r="AW228" s="5"/>
      <c r="AX228" s="5"/>
    </row>
    <row r="229" spans="1:50" ht="12" customHeight="1">
      <c r="A229" s="5"/>
      <c r="B229" s="5"/>
      <c r="C229" s="5"/>
      <c r="D229" s="5"/>
      <c r="E229" s="6"/>
      <c r="F229" s="5"/>
      <c r="G229" s="212"/>
      <c r="H229" s="5"/>
      <c r="I229" s="212"/>
      <c r="J229" s="5"/>
      <c r="K229" s="212"/>
      <c r="L229" s="5"/>
      <c r="M229" s="212"/>
      <c r="N229" s="5"/>
      <c r="O229" s="212"/>
      <c r="P229" s="5"/>
      <c r="Q229" s="213"/>
      <c r="R229" s="5"/>
      <c r="S229" s="213"/>
      <c r="T229" s="5"/>
      <c r="U229" s="213"/>
      <c r="V229" s="5"/>
      <c r="W229" s="213"/>
      <c r="X229" s="5"/>
      <c r="Y229" s="213"/>
      <c r="Z229" s="5"/>
      <c r="AA229" s="213"/>
      <c r="AB229" s="10"/>
      <c r="AC229" s="10"/>
      <c r="AD229" s="7"/>
      <c r="AE229" s="5"/>
      <c r="AF229" s="5"/>
      <c r="AG229" s="5"/>
      <c r="AH229" s="5"/>
      <c r="AI229" s="5"/>
      <c r="AJ229" s="5"/>
      <c r="AK229" s="5"/>
      <c r="AL229" s="5"/>
      <c r="AM229" s="5"/>
      <c r="AN229" s="5"/>
      <c r="AO229" s="5"/>
      <c r="AP229" s="5"/>
      <c r="AQ229" s="5"/>
      <c r="AR229" s="5"/>
      <c r="AS229" s="5"/>
      <c r="AT229" s="5"/>
      <c r="AU229" s="5"/>
      <c r="AV229" s="5"/>
      <c r="AW229" s="5"/>
      <c r="AX229" s="5"/>
    </row>
    <row r="230" spans="1:50" ht="12" customHeight="1">
      <c r="A230" s="5"/>
      <c r="B230" s="5"/>
      <c r="C230" s="5"/>
      <c r="D230" s="5"/>
      <c r="E230" s="6"/>
      <c r="F230" s="5"/>
      <c r="G230" s="212"/>
      <c r="H230" s="5"/>
      <c r="I230" s="212"/>
      <c r="J230" s="5"/>
      <c r="K230" s="212"/>
      <c r="L230" s="5"/>
      <c r="M230" s="212"/>
      <c r="N230" s="5"/>
      <c r="O230" s="212"/>
      <c r="P230" s="5"/>
      <c r="Q230" s="213"/>
      <c r="R230" s="5"/>
      <c r="S230" s="213"/>
      <c r="T230" s="5"/>
      <c r="U230" s="213"/>
      <c r="V230" s="5"/>
      <c r="W230" s="213"/>
      <c r="X230" s="5"/>
      <c r="Y230" s="213"/>
      <c r="Z230" s="5"/>
      <c r="AA230" s="213"/>
      <c r="AB230" s="10"/>
      <c r="AC230" s="10"/>
      <c r="AD230" s="7"/>
      <c r="AE230" s="5"/>
      <c r="AF230" s="5"/>
      <c r="AG230" s="5"/>
      <c r="AH230" s="5"/>
      <c r="AI230" s="5"/>
      <c r="AJ230" s="5"/>
      <c r="AK230" s="5"/>
      <c r="AL230" s="5"/>
      <c r="AM230" s="5"/>
      <c r="AN230" s="5"/>
      <c r="AO230" s="5"/>
      <c r="AP230" s="5"/>
      <c r="AQ230" s="5"/>
      <c r="AR230" s="5"/>
      <c r="AS230" s="5"/>
      <c r="AT230" s="5"/>
      <c r="AU230" s="5"/>
      <c r="AV230" s="5"/>
      <c r="AW230" s="5"/>
      <c r="AX230" s="5"/>
    </row>
    <row r="231" spans="1:50" ht="12" customHeight="1">
      <c r="A231" s="5"/>
      <c r="B231" s="5"/>
      <c r="C231" s="5"/>
      <c r="D231" s="5"/>
      <c r="E231" s="6"/>
      <c r="F231" s="5"/>
      <c r="G231" s="212"/>
      <c r="H231" s="5"/>
      <c r="I231" s="212"/>
      <c r="J231" s="5"/>
      <c r="K231" s="212"/>
      <c r="L231" s="5"/>
      <c r="M231" s="212"/>
      <c r="N231" s="5"/>
      <c r="O231" s="212"/>
      <c r="P231" s="5"/>
      <c r="Q231" s="213"/>
      <c r="R231" s="5"/>
      <c r="S231" s="213"/>
      <c r="T231" s="5"/>
      <c r="U231" s="213"/>
      <c r="V231" s="5"/>
      <c r="W231" s="213"/>
      <c r="X231" s="5"/>
      <c r="Y231" s="213"/>
      <c r="Z231" s="5"/>
      <c r="AA231" s="213"/>
      <c r="AB231" s="10"/>
      <c r="AC231" s="10"/>
      <c r="AD231" s="7"/>
      <c r="AE231" s="5"/>
      <c r="AF231" s="5"/>
      <c r="AG231" s="5"/>
      <c r="AH231" s="5"/>
      <c r="AI231" s="5"/>
      <c r="AJ231" s="5"/>
      <c r="AK231" s="5"/>
      <c r="AL231" s="5"/>
      <c r="AM231" s="5"/>
      <c r="AN231" s="5"/>
      <c r="AO231" s="5"/>
      <c r="AP231" s="5"/>
      <c r="AQ231" s="5"/>
      <c r="AR231" s="5"/>
      <c r="AS231" s="5"/>
      <c r="AT231" s="5"/>
      <c r="AU231" s="5"/>
      <c r="AV231" s="5"/>
      <c r="AW231" s="5"/>
      <c r="AX231" s="5"/>
    </row>
    <row r="232" spans="1:50" ht="12" customHeight="1">
      <c r="A232" s="5"/>
      <c r="B232" s="5"/>
      <c r="C232" s="5"/>
      <c r="D232" s="5"/>
      <c r="E232" s="6"/>
      <c r="F232" s="5"/>
      <c r="G232" s="212"/>
      <c r="H232" s="5"/>
      <c r="I232" s="212"/>
      <c r="J232" s="5"/>
      <c r="K232" s="212"/>
      <c r="L232" s="5"/>
      <c r="M232" s="212"/>
      <c r="N232" s="5"/>
      <c r="O232" s="212"/>
      <c r="P232" s="5"/>
      <c r="Q232" s="213"/>
      <c r="R232" s="5"/>
      <c r="S232" s="213"/>
      <c r="T232" s="5"/>
      <c r="U232" s="213"/>
      <c r="V232" s="5"/>
      <c r="W232" s="213"/>
      <c r="X232" s="5"/>
      <c r="Y232" s="213"/>
      <c r="Z232" s="5"/>
      <c r="AA232" s="213"/>
      <c r="AB232" s="10"/>
      <c r="AC232" s="10"/>
      <c r="AD232" s="7"/>
      <c r="AE232" s="5"/>
      <c r="AF232" s="5"/>
      <c r="AG232" s="5"/>
      <c r="AH232" s="5"/>
      <c r="AI232" s="5"/>
      <c r="AJ232" s="5"/>
      <c r="AK232" s="5"/>
      <c r="AL232" s="5"/>
      <c r="AM232" s="5"/>
      <c r="AN232" s="5"/>
      <c r="AO232" s="5"/>
      <c r="AP232" s="5"/>
      <c r="AQ232" s="5"/>
      <c r="AR232" s="5"/>
      <c r="AS232" s="5"/>
      <c r="AT232" s="5"/>
      <c r="AU232" s="5"/>
      <c r="AV232" s="5"/>
      <c r="AW232" s="5"/>
      <c r="AX232" s="5"/>
    </row>
    <row r="233" spans="1:50" ht="12" customHeight="1">
      <c r="A233" s="5"/>
      <c r="B233" s="5"/>
      <c r="C233" s="5"/>
      <c r="D233" s="5"/>
      <c r="E233" s="6"/>
      <c r="F233" s="5"/>
      <c r="G233" s="212"/>
      <c r="H233" s="5"/>
      <c r="I233" s="212"/>
      <c r="J233" s="5"/>
      <c r="K233" s="212"/>
      <c r="L233" s="5"/>
      <c r="M233" s="212"/>
      <c r="N233" s="5"/>
      <c r="O233" s="212"/>
      <c r="P233" s="5"/>
      <c r="Q233" s="213"/>
      <c r="R233" s="5"/>
      <c r="S233" s="213"/>
      <c r="T233" s="5"/>
      <c r="U233" s="213"/>
      <c r="V233" s="5"/>
      <c r="W233" s="213"/>
      <c r="X233" s="5"/>
      <c r="Y233" s="213"/>
      <c r="Z233" s="5"/>
      <c r="AA233" s="213"/>
      <c r="AB233" s="10"/>
      <c r="AC233" s="10"/>
      <c r="AD233" s="7"/>
      <c r="AE233" s="5"/>
      <c r="AF233" s="5"/>
      <c r="AG233" s="5"/>
      <c r="AH233" s="5"/>
      <c r="AI233" s="5"/>
      <c r="AJ233" s="5"/>
      <c r="AK233" s="5"/>
      <c r="AL233" s="5"/>
      <c r="AM233" s="5"/>
      <c r="AN233" s="5"/>
      <c r="AO233" s="5"/>
      <c r="AP233" s="5"/>
      <c r="AQ233" s="5"/>
      <c r="AR233" s="5"/>
      <c r="AS233" s="5"/>
      <c r="AT233" s="5"/>
      <c r="AU233" s="5"/>
      <c r="AV233" s="5"/>
      <c r="AW233" s="5"/>
      <c r="AX233" s="5"/>
    </row>
    <row r="234" spans="1:50" ht="12" customHeight="1">
      <c r="A234" s="5"/>
      <c r="B234" s="5"/>
      <c r="C234" s="5"/>
      <c r="D234" s="5"/>
      <c r="E234" s="6"/>
      <c r="F234" s="5"/>
      <c r="G234" s="212"/>
      <c r="H234" s="5"/>
      <c r="I234" s="212"/>
      <c r="J234" s="5"/>
      <c r="K234" s="212"/>
      <c r="L234" s="5"/>
      <c r="M234" s="212"/>
      <c r="N234" s="5"/>
      <c r="O234" s="212"/>
      <c r="P234" s="5"/>
      <c r="Q234" s="213"/>
      <c r="R234" s="5"/>
      <c r="S234" s="213"/>
      <c r="T234" s="5"/>
      <c r="U234" s="213"/>
      <c r="V234" s="5"/>
      <c r="W234" s="213"/>
      <c r="X234" s="5"/>
      <c r="Y234" s="213"/>
      <c r="Z234" s="5"/>
      <c r="AA234" s="213"/>
      <c r="AB234" s="10"/>
      <c r="AC234" s="10"/>
      <c r="AD234" s="7"/>
      <c r="AE234" s="5"/>
      <c r="AF234" s="5"/>
      <c r="AG234" s="5"/>
      <c r="AH234" s="5"/>
      <c r="AI234" s="5"/>
      <c r="AJ234" s="5"/>
      <c r="AK234" s="5"/>
      <c r="AL234" s="5"/>
      <c r="AM234" s="5"/>
      <c r="AN234" s="5"/>
      <c r="AO234" s="5"/>
      <c r="AP234" s="5"/>
      <c r="AQ234" s="5"/>
      <c r="AR234" s="5"/>
      <c r="AS234" s="5"/>
      <c r="AT234" s="5"/>
      <c r="AU234" s="5"/>
      <c r="AV234" s="5"/>
      <c r="AW234" s="5"/>
      <c r="AX234" s="5"/>
    </row>
    <row r="235" spans="1:50" ht="12" customHeight="1">
      <c r="A235" s="5"/>
      <c r="B235" s="5"/>
      <c r="C235" s="5"/>
      <c r="D235" s="5"/>
      <c r="E235" s="6"/>
      <c r="F235" s="5"/>
      <c r="G235" s="212"/>
      <c r="H235" s="5"/>
      <c r="I235" s="212"/>
      <c r="J235" s="5"/>
      <c r="K235" s="212"/>
      <c r="L235" s="5"/>
      <c r="M235" s="212"/>
      <c r="N235" s="5"/>
      <c r="O235" s="212"/>
      <c r="P235" s="5"/>
      <c r="Q235" s="213"/>
      <c r="R235" s="5"/>
      <c r="S235" s="213"/>
      <c r="T235" s="5"/>
      <c r="U235" s="213"/>
      <c r="V235" s="5"/>
      <c r="W235" s="213"/>
      <c r="X235" s="5"/>
      <c r="Y235" s="213"/>
      <c r="Z235" s="5"/>
      <c r="AA235" s="213"/>
      <c r="AB235" s="10"/>
      <c r="AC235" s="10"/>
      <c r="AD235" s="7"/>
      <c r="AE235" s="5"/>
      <c r="AF235" s="5"/>
      <c r="AG235" s="5"/>
      <c r="AH235" s="5"/>
      <c r="AI235" s="5"/>
      <c r="AJ235" s="5"/>
      <c r="AK235" s="5"/>
      <c r="AL235" s="5"/>
      <c r="AM235" s="5"/>
      <c r="AN235" s="5"/>
      <c r="AO235" s="5"/>
      <c r="AP235" s="5"/>
      <c r="AQ235" s="5"/>
      <c r="AR235" s="5"/>
      <c r="AS235" s="5"/>
      <c r="AT235" s="5"/>
      <c r="AU235" s="5"/>
      <c r="AV235" s="5"/>
      <c r="AW235" s="5"/>
      <c r="AX235" s="5"/>
    </row>
    <row r="236" spans="1:50" ht="12" customHeight="1">
      <c r="A236" s="5"/>
      <c r="B236" s="5"/>
      <c r="C236" s="5"/>
      <c r="D236" s="5"/>
      <c r="E236" s="6"/>
      <c r="F236" s="5"/>
      <c r="G236" s="212"/>
      <c r="H236" s="5"/>
      <c r="I236" s="212"/>
      <c r="J236" s="5"/>
      <c r="K236" s="212"/>
      <c r="L236" s="5"/>
      <c r="M236" s="212"/>
      <c r="N236" s="5"/>
      <c r="O236" s="212"/>
      <c r="P236" s="5"/>
      <c r="Q236" s="213"/>
      <c r="R236" s="5"/>
      <c r="S236" s="213"/>
      <c r="T236" s="5"/>
      <c r="U236" s="213"/>
      <c r="V236" s="5"/>
      <c r="W236" s="213"/>
      <c r="X236" s="5"/>
      <c r="Y236" s="213"/>
      <c r="Z236" s="5"/>
      <c r="AA236" s="213"/>
      <c r="AB236" s="10"/>
      <c r="AC236" s="10"/>
      <c r="AD236" s="7"/>
      <c r="AE236" s="5"/>
      <c r="AF236" s="5"/>
      <c r="AG236" s="5"/>
      <c r="AH236" s="5"/>
      <c r="AI236" s="5"/>
      <c r="AJ236" s="5"/>
      <c r="AK236" s="5"/>
      <c r="AL236" s="5"/>
      <c r="AM236" s="5"/>
      <c r="AN236" s="5"/>
      <c r="AO236" s="5"/>
      <c r="AP236" s="5"/>
      <c r="AQ236" s="5"/>
      <c r="AR236" s="5"/>
      <c r="AS236" s="5"/>
      <c r="AT236" s="5"/>
      <c r="AU236" s="5"/>
      <c r="AV236" s="5"/>
      <c r="AW236" s="5"/>
      <c r="AX236" s="5"/>
    </row>
    <row r="237" spans="1:50" ht="12" customHeight="1">
      <c r="A237" s="5"/>
      <c r="B237" s="5"/>
      <c r="C237" s="5"/>
      <c r="D237" s="5"/>
      <c r="E237" s="6"/>
      <c r="F237" s="5"/>
      <c r="G237" s="212"/>
      <c r="H237" s="5"/>
      <c r="I237" s="212"/>
      <c r="J237" s="5"/>
      <c r="K237" s="212"/>
      <c r="L237" s="5"/>
      <c r="M237" s="212"/>
      <c r="N237" s="5"/>
      <c r="O237" s="212"/>
      <c r="P237" s="5"/>
      <c r="Q237" s="213"/>
      <c r="R237" s="5"/>
      <c r="S237" s="213"/>
      <c r="T237" s="5"/>
      <c r="U237" s="213"/>
      <c r="V237" s="5"/>
      <c r="W237" s="213"/>
      <c r="X237" s="5"/>
      <c r="Y237" s="213"/>
      <c r="Z237" s="5"/>
      <c r="AA237" s="213"/>
      <c r="AB237" s="10"/>
      <c r="AC237" s="10"/>
      <c r="AD237" s="7"/>
      <c r="AE237" s="5"/>
      <c r="AF237" s="5"/>
      <c r="AG237" s="5"/>
      <c r="AH237" s="5"/>
      <c r="AI237" s="5"/>
      <c r="AJ237" s="5"/>
      <c r="AK237" s="5"/>
      <c r="AL237" s="5"/>
      <c r="AM237" s="5"/>
      <c r="AN237" s="5"/>
      <c r="AO237" s="5"/>
      <c r="AP237" s="5"/>
      <c r="AQ237" s="5"/>
      <c r="AR237" s="5"/>
      <c r="AS237" s="5"/>
      <c r="AT237" s="5"/>
      <c r="AU237" s="5"/>
      <c r="AV237" s="5"/>
      <c r="AW237" s="5"/>
      <c r="AX237" s="5"/>
    </row>
    <row r="238" spans="1:50" ht="12" customHeight="1">
      <c r="A238" s="5"/>
      <c r="B238" s="5"/>
      <c r="C238" s="5"/>
      <c r="D238" s="5"/>
      <c r="E238" s="6"/>
      <c r="F238" s="5"/>
      <c r="G238" s="212"/>
      <c r="H238" s="5"/>
      <c r="I238" s="212"/>
      <c r="J238" s="5"/>
      <c r="K238" s="212"/>
      <c r="L238" s="5"/>
      <c r="M238" s="212"/>
      <c r="N238" s="5"/>
      <c r="O238" s="212"/>
      <c r="P238" s="5"/>
      <c r="Q238" s="213"/>
      <c r="R238" s="5"/>
      <c r="S238" s="213"/>
      <c r="T238" s="5"/>
      <c r="U238" s="213"/>
      <c r="V238" s="5"/>
      <c r="W238" s="213"/>
      <c r="X238" s="5"/>
      <c r="Y238" s="213"/>
      <c r="Z238" s="5"/>
      <c r="AA238" s="213"/>
      <c r="AB238" s="10"/>
      <c r="AC238" s="10"/>
      <c r="AD238" s="7"/>
      <c r="AE238" s="5"/>
      <c r="AF238" s="5"/>
      <c r="AG238" s="5"/>
      <c r="AH238" s="5"/>
      <c r="AI238" s="5"/>
      <c r="AJ238" s="5"/>
      <c r="AK238" s="5"/>
      <c r="AL238" s="5"/>
      <c r="AM238" s="5"/>
      <c r="AN238" s="5"/>
      <c r="AO238" s="5"/>
      <c r="AP238" s="5"/>
      <c r="AQ238" s="5"/>
      <c r="AR238" s="5"/>
      <c r="AS238" s="5"/>
      <c r="AT238" s="5"/>
      <c r="AU238" s="5"/>
      <c r="AV238" s="5"/>
      <c r="AW238" s="5"/>
      <c r="AX238" s="5"/>
    </row>
    <row r="239" spans="1:50" ht="12" customHeight="1">
      <c r="A239" s="5"/>
      <c r="B239" s="5"/>
      <c r="C239" s="5"/>
      <c r="D239" s="5"/>
      <c r="E239" s="6"/>
      <c r="F239" s="5"/>
      <c r="G239" s="212"/>
      <c r="H239" s="5"/>
      <c r="I239" s="212"/>
      <c r="J239" s="5"/>
      <c r="K239" s="212"/>
      <c r="L239" s="5"/>
      <c r="M239" s="212"/>
      <c r="N239" s="5"/>
      <c r="O239" s="212"/>
      <c r="P239" s="5"/>
      <c r="Q239" s="213"/>
      <c r="R239" s="5"/>
      <c r="S239" s="213"/>
      <c r="T239" s="5"/>
      <c r="U239" s="213"/>
      <c r="V239" s="5"/>
      <c r="W239" s="213"/>
      <c r="X239" s="5"/>
      <c r="Y239" s="213"/>
      <c r="Z239" s="5"/>
      <c r="AA239" s="213"/>
      <c r="AB239" s="10"/>
      <c r="AC239" s="10"/>
      <c r="AD239" s="7"/>
      <c r="AE239" s="5"/>
      <c r="AF239" s="5"/>
      <c r="AG239" s="5"/>
      <c r="AH239" s="5"/>
      <c r="AI239" s="5"/>
      <c r="AJ239" s="5"/>
      <c r="AK239" s="5"/>
      <c r="AL239" s="5"/>
      <c r="AM239" s="5"/>
      <c r="AN239" s="5"/>
      <c r="AO239" s="5"/>
      <c r="AP239" s="5"/>
      <c r="AQ239" s="5"/>
      <c r="AR239" s="5"/>
      <c r="AS239" s="5"/>
      <c r="AT239" s="5"/>
      <c r="AU239" s="5"/>
      <c r="AV239" s="5"/>
      <c r="AW239" s="5"/>
      <c r="AX239" s="5"/>
    </row>
    <row r="240" spans="1:50" ht="12" customHeight="1">
      <c r="A240" s="5"/>
      <c r="B240" s="5"/>
      <c r="C240" s="5"/>
      <c r="D240" s="5"/>
      <c r="E240" s="6"/>
      <c r="F240" s="5"/>
      <c r="G240" s="212"/>
      <c r="H240" s="5"/>
      <c r="I240" s="212"/>
      <c r="J240" s="5"/>
      <c r="K240" s="212"/>
      <c r="L240" s="5"/>
      <c r="M240" s="212"/>
      <c r="N240" s="5"/>
      <c r="O240" s="212"/>
      <c r="P240" s="5"/>
      <c r="Q240" s="213"/>
      <c r="R240" s="5"/>
      <c r="S240" s="213"/>
      <c r="T240" s="5"/>
      <c r="U240" s="213"/>
      <c r="V240" s="5"/>
      <c r="W240" s="213"/>
      <c r="X240" s="5"/>
      <c r="Y240" s="213"/>
      <c r="Z240" s="5"/>
      <c r="AA240" s="213"/>
      <c r="AB240" s="10"/>
      <c r="AC240" s="10"/>
      <c r="AD240" s="7"/>
      <c r="AE240" s="5"/>
      <c r="AF240" s="5"/>
      <c r="AG240" s="5"/>
      <c r="AH240" s="5"/>
      <c r="AI240" s="5"/>
      <c r="AJ240" s="5"/>
      <c r="AK240" s="5"/>
      <c r="AL240" s="5"/>
      <c r="AM240" s="5"/>
      <c r="AN240" s="5"/>
      <c r="AO240" s="5"/>
      <c r="AP240" s="5"/>
      <c r="AQ240" s="5"/>
      <c r="AR240" s="5"/>
      <c r="AS240" s="5"/>
      <c r="AT240" s="5"/>
      <c r="AU240" s="5"/>
      <c r="AV240" s="5"/>
      <c r="AW240" s="5"/>
      <c r="AX240" s="5"/>
    </row>
    <row r="241" spans="1:50" ht="12" customHeight="1">
      <c r="A241" s="5"/>
      <c r="B241" s="5"/>
      <c r="C241" s="5"/>
      <c r="D241" s="5"/>
      <c r="E241" s="6"/>
      <c r="F241" s="5"/>
      <c r="G241" s="212"/>
      <c r="H241" s="5"/>
      <c r="I241" s="212"/>
      <c r="J241" s="5"/>
      <c r="K241" s="212"/>
      <c r="L241" s="5"/>
      <c r="M241" s="212"/>
      <c r="N241" s="5"/>
      <c r="O241" s="212"/>
      <c r="P241" s="5"/>
      <c r="Q241" s="213"/>
      <c r="R241" s="5"/>
      <c r="S241" s="213"/>
      <c r="T241" s="5"/>
      <c r="U241" s="213"/>
      <c r="V241" s="5"/>
      <c r="W241" s="213"/>
      <c r="X241" s="5"/>
      <c r="Y241" s="213"/>
      <c r="Z241" s="5"/>
      <c r="AA241" s="213"/>
      <c r="AB241" s="10"/>
      <c r="AC241" s="10"/>
      <c r="AD241" s="7"/>
      <c r="AE241" s="5"/>
      <c r="AF241" s="5"/>
      <c r="AG241" s="5"/>
      <c r="AH241" s="5"/>
      <c r="AI241" s="5"/>
      <c r="AJ241" s="5"/>
      <c r="AK241" s="5"/>
      <c r="AL241" s="5"/>
      <c r="AM241" s="5"/>
      <c r="AN241" s="5"/>
      <c r="AO241" s="5"/>
      <c r="AP241" s="5"/>
      <c r="AQ241" s="5"/>
      <c r="AR241" s="5"/>
      <c r="AS241" s="5"/>
      <c r="AT241" s="5"/>
      <c r="AU241" s="5"/>
      <c r="AV241" s="5"/>
      <c r="AW241" s="5"/>
      <c r="AX241" s="5"/>
    </row>
    <row r="242" spans="1:50" ht="12" customHeight="1">
      <c r="A242" s="5"/>
      <c r="B242" s="5"/>
      <c r="C242" s="5"/>
      <c r="D242" s="5"/>
      <c r="E242" s="6"/>
      <c r="F242" s="5"/>
      <c r="G242" s="212"/>
      <c r="H242" s="5"/>
      <c r="I242" s="212"/>
      <c r="J242" s="5"/>
      <c r="K242" s="212"/>
      <c r="L242" s="5"/>
      <c r="M242" s="212"/>
      <c r="N242" s="5"/>
      <c r="O242" s="212"/>
      <c r="P242" s="5"/>
      <c r="Q242" s="213"/>
      <c r="R242" s="5"/>
      <c r="S242" s="213"/>
      <c r="T242" s="5"/>
      <c r="U242" s="213"/>
      <c r="V242" s="5"/>
      <c r="W242" s="213"/>
      <c r="X242" s="5"/>
      <c r="Y242" s="213"/>
      <c r="Z242" s="5"/>
      <c r="AA242" s="213"/>
      <c r="AB242" s="10"/>
      <c r="AC242" s="10"/>
      <c r="AD242" s="7"/>
      <c r="AE242" s="5"/>
      <c r="AF242" s="5"/>
      <c r="AG242" s="5"/>
      <c r="AH242" s="5"/>
      <c r="AI242" s="5"/>
      <c r="AJ242" s="5"/>
      <c r="AK242" s="5"/>
      <c r="AL242" s="5"/>
      <c r="AM242" s="5"/>
      <c r="AN242" s="5"/>
      <c r="AO242" s="5"/>
      <c r="AP242" s="5"/>
      <c r="AQ242" s="5"/>
      <c r="AR242" s="5"/>
      <c r="AS242" s="5"/>
      <c r="AT242" s="5"/>
      <c r="AU242" s="5"/>
      <c r="AV242" s="5"/>
      <c r="AW242" s="5"/>
      <c r="AX242" s="5"/>
    </row>
    <row r="243" spans="1:50" ht="12" customHeight="1">
      <c r="A243" s="5"/>
      <c r="B243" s="5"/>
      <c r="C243" s="5"/>
      <c r="D243" s="5"/>
      <c r="E243" s="6"/>
      <c r="F243" s="5"/>
      <c r="G243" s="212"/>
      <c r="H243" s="5"/>
      <c r="I243" s="212"/>
      <c r="J243" s="5"/>
      <c r="K243" s="212"/>
      <c r="L243" s="5"/>
      <c r="M243" s="212"/>
      <c r="N243" s="5"/>
      <c r="O243" s="212"/>
      <c r="P243" s="5"/>
      <c r="Q243" s="213"/>
      <c r="R243" s="5"/>
      <c r="S243" s="213"/>
      <c r="T243" s="5"/>
      <c r="U243" s="213"/>
      <c r="V243" s="5"/>
      <c r="W243" s="213"/>
      <c r="X243" s="5"/>
      <c r="Y243" s="213"/>
      <c r="Z243" s="5"/>
      <c r="AA243" s="213"/>
      <c r="AB243" s="10"/>
      <c r="AC243" s="10"/>
      <c r="AD243" s="7"/>
      <c r="AE243" s="5"/>
      <c r="AF243" s="5"/>
      <c r="AG243" s="5"/>
      <c r="AH243" s="5"/>
      <c r="AI243" s="5"/>
      <c r="AJ243" s="5"/>
      <c r="AK243" s="5"/>
      <c r="AL243" s="5"/>
      <c r="AM243" s="5"/>
      <c r="AN243" s="5"/>
      <c r="AO243" s="5"/>
      <c r="AP243" s="5"/>
      <c r="AQ243" s="5"/>
      <c r="AR243" s="5"/>
      <c r="AS243" s="5"/>
      <c r="AT243" s="5"/>
      <c r="AU243" s="5"/>
      <c r="AV243" s="5"/>
      <c r="AW243" s="5"/>
      <c r="AX243" s="5"/>
    </row>
    <row r="244" spans="1:50" ht="12" customHeight="1">
      <c r="A244" s="5"/>
      <c r="B244" s="5"/>
      <c r="C244" s="5"/>
      <c r="D244" s="5"/>
      <c r="E244" s="6"/>
      <c r="F244" s="5"/>
      <c r="G244" s="212"/>
      <c r="H244" s="5"/>
      <c r="I244" s="212"/>
      <c r="J244" s="5"/>
      <c r="K244" s="212"/>
      <c r="L244" s="5"/>
      <c r="M244" s="212"/>
      <c r="N244" s="5"/>
      <c r="O244" s="212"/>
      <c r="P244" s="5"/>
      <c r="Q244" s="213"/>
      <c r="R244" s="5"/>
      <c r="S244" s="213"/>
      <c r="T244" s="5"/>
      <c r="U244" s="213"/>
      <c r="V244" s="5"/>
      <c r="W244" s="213"/>
      <c r="X244" s="5"/>
      <c r="Y244" s="213"/>
      <c r="Z244" s="5"/>
      <c r="AA244" s="213"/>
      <c r="AB244" s="10"/>
      <c r="AC244" s="10"/>
      <c r="AD244" s="7"/>
      <c r="AE244" s="5"/>
      <c r="AF244" s="5"/>
      <c r="AG244" s="5"/>
      <c r="AH244" s="5"/>
      <c r="AI244" s="5"/>
      <c r="AJ244" s="5"/>
      <c r="AK244" s="5"/>
      <c r="AL244" s="5"/>
      <c r="AM244" s="5"/>
      <c r="AN244" s="5"/>
      <c r="AO244" s="5"/>
      <c r="AP244" s="5"/>
      <c r="AQ244" s="5"/>
      <c r="AR244" s="5"/>
      <c r="AS244" s="5"/>
      <c r="AT244" s="5"/>
      <c r="AU244" s="5"/>
      <c r="AV244" s="5"/>
      <c r="AW244" s="5"/>
      <c r="AX244" s="5"/>
    </row>
    <row r="245" spans="1:50" ht="12" customHeight="1">
      <c r="A245" s="5"/>
      <c r="B245" s="5"/>
      <c r="C245" s="5"/>
      <c r="D245" s="5"/>
      <c r="E245" s="6"/>
      <c r="F245" s="5"/>
      <c r="G245" s="212"/>
      <c r="H245" s="5"/>
      <c r="I245" s="212"/>
      <c r="J245" s="5"/>
      <c r="K245" s="212"/>
      <c r="L245" s="5"/>
      <c r="M245" s="212"/>
      <c r="N245" s="5"/>
      <c r="O245" s="212"/>
      <c r="P245" s="5"/>
      <c r="Q245" s="213"/>
      <c r="R245" s="5"/>
      <c r="S245" s="213"/>
      <c r="T245" s="5"/>
      <c r="U245" s="213"/>
      <c r="V245" s="5"/>
      <c r="W245" s="213"/>
      <c r="X245" s="5"/>
      <c r="Y245" s="213"/>
      <c r="Z245" s="5"/>
      <c r="AA245" s="213"/>
      <c r="AB245" s="10"/>
      <c r="AC245" s="10"/>
      <c r="AD245" s="7"/>
      <c r="AE245" s="5"/>
      <c r="AF245" s="5"/>
      <c r="AG245" s="5"/>
      <c r="AH245" s="5"/>
      <c r="AI245" s="5"/>
      <c r="AJ245" s="5"/>
      <c r="AK245" s="5"/>
      <c r="AL245" s="5"/>
      <c r="AM245" s="5"/>
      <c r="AN245" s="5"/>
      <c r="AO245" s="5"/>
      <c r="AP245" s="5"/>
      <c r="AQ245" s="5"/>
      <c r="AR245" s="5"/>
      <c r="AS245" s="5"/>
      <c r="AT245" s="5"/>
      <c r="AU245" s="5"/>
      <c r="AV245" s="5"/>
      <c r="AW245" s="5"/>
      <c r="AX245" s="5"/>
    </row>
    <row r="246" spans="1:50" ht="12" customHeight="1">
      <c r="A246" s="5"/>
      <c r="B246" s="5"/>
      <c r="C246" s="5"/>
      <c r="D246" s="5"/>
      <c r="E246" s="6"/>
      <c r="F246" s="5"/>
      <c r="G246" s="212"/>
      <c r="H246" s="5"/>
      <c r="I246" s="212"/>
      <c r="J246" s="5"/>
      <c r="K246" s="212"/>
      <c r="L246" s="5"/>
      <c r="M246" s="212"/>
      <c r="N246" s="5"/>
      <c r="O246" s="212"/>
      <c r="P246" s="5"/>
      <c r="Q246" s="213"/>
      <c r="R246" s="5"/>
      <c r="S246" s="213"/>
      <c r="T246" s="5"/>
      <c r="U246" s="213"/>
      <c r="V246" s="5"/>
      <c r="W246" s="213"/>
      <c r="X246" s="5"/>
      <c r="Y246" s="213"/>
      <c r="Z246" s="5"/>
      <c r="AA246" s="213"/>
      <c r="AB246" s="10"/>
      <c r="AC246" s="10"/>
      <c r="AD246" s="7"/>
      <c r="AE246" s="5"/>
      <c r="AF246" s="5"/>
      <c r="AG246" s="5"/>
      <c r="AH246" s="5"/>
      <c r="AI246" s="5"/>
      <c r="AJ246" s="5"/>
      <c r="AK246" s="5"/>
      <c r="AL246" s="5"/>
      <c r="AM246" s="5"/>
      <c r="AN246" s="5"/>
      <c r="AO246" s="5"/>
      <c r="AP246" s="5"/>
      <c r="AQ246" s="5"/>
      <c r="AR246" s="5"/>
      <c r="AS246" s="5"/>
      <c r="AT246" s="5"/>
      <c r="AU246" s="5"/>
      <c r="AV246" s="5"/>
      <c r="AW246" s="5"/>
      <c r="AX246" s="5"/>
    </row>
    <row r="247" spans="1:50" ht="12" customHeight="1">
      <c r="A247" s="5"/>
      <c r="B247" s="5"/>
      <c r="C247" s="5"/>
      <c r="D247" s="5"/>
      <c r="E247" s="6"/>
      <c r="F247" s="5"/>
      <c r="G247" s="212"/>
      <c r="H247" s="5"/>
      <c r="I247" s="212"/>
      <c r="J247" s="5"/>
      <c r="K247" s="212"/>
      <c r="L247" s="5"/>
      <c r="M247" s="212"/>
      <c r="N247" s="5"/>
      <c r="O247" s="212"/>
      <c r="P247" s="5"/>
      <c r="Q247" s="213"/>
      <c r="R247" s="5"/>
      <c r="S247" s="213"/>
      <c r="T247" s="5"/>
      <c r="U247" s="213"/>
      <c r="V247" s="5"/>
      <c r="W247" s="213"/>
      <c r="X247" s="5"/>
      <c r="Y247" s="213"/>
      <c r="Z247" s="5"/>
      <c r="AA247" s="213"/>
      <c r="AB247" s="10"/>
      <c r="AC247" s="10"/>
      <c r="AD247" s="7"/>
      <c r="AE247" s="5"/>
      <c r="AF247" s="5"/>
      <c r="AG247" s="5"/>
      <c r="AH247" s="5"/>
      <c r="AI247" s="5"/>
      <c r="AJ247" s="5"/>
      <c r="AK247" s="5"/>
      <c r="AL247" s="5"/>
      <c r="AM247" s="5"/>
      <c r="AN247" s="5"/>
      <c r="AO247" s="5"/>
      <c r="AP247" s="5"/>
      <c r="AQ247" s="5"/>
      <c r="AR247" s="5"/>
      <c r="AS247" s="5"/>
      <c r="AT247" s="5"/>
      <c r="AU247" s="5"/>
      <c r="AV247" s="5"/>
      <c r="AW247" s="5"/>
      <c r="AX247" s="5"/>
    </row>
    <row r="248" spans="1:50" ht="12" customHeight="1">
      <c r="A248" s="5"/>
      <c r="B248" s="5"/>
      <c r="C248" s="5"/>
      <c r="D248" s="5"/>
      <c r="E248" s="6"/>
      <c r="F248" s="5"/>
      <c r="G248" s="212"/>
      <c r="H248" s="5"/>
      <c r="I248" s="212"/>
      <c r="J248" s="5"/>
      <c r="K248" s="212"/>
      <c r="L248" s="5"/>
      <c r="M248" s="212"/>
      <c r="N248" s="5"/>
      <c r="O248" s="212"/>
      <c r="P248" s="5"/>
      <c r="Q248" s="213"/>
      <c r="R248" s="5"/>
      <c r="S248" s="213"/>
      <c r="T248" s="5"/>
      <c r="U248" s="213"/>
      <c r="V248" s="5"/>
      <c r="W248" s="213"/>
      <c r="X248" s="5"/>
      <c r="Y248" s="213"/>
      <c r="Z248" s="5"/>
      <c r="AA248" s="213"/>
      <c r="AB248" s="10"/>
      <c r="AC248" s="10"/>
      <c r="AD248" s="7"/>
      <c r="AE248" s="5"/>
      <c r="AF248" s="5"/>
      <c r="AG248" s="5"/>
      <c r="AH248" s="5"/>
      <c r="AI248" s="5"/>
      <c r="AJ248" s="5"/>
      <c r="AK248" s="5"/>
      <c r="AL248" s="5"/>
      <c r="AM248" s="5"/>
      <c r="AN248" s="5"/>
      <c r="AO248" s="5"/>
      <c r="AP248" s="5"/>
      <c r="AQ248" s="5"/>
      <c r="AR248" s="5"/>
      <c r="AS248" s="5"/>
      <c r="AT248" s="5"/>
      <c r="AU248" s="5"/>
      <c r="AV248" s="5"/>
      <c r="AW248" s="5"/>
      <c r="AX248" s="5"/>
    </row>
    <row r="249" spans="1:50" ht="12" customHeight="1">
      <c r="A249" s="5"/>
      <c r="B249" s="5"/>
      <c r="C249" s="5"/>
      <c r="D249" s="5"/>
      <c r="E249" s="6"/>
      <c r="F249" s="5"/>
      <c r="G249" s="212"/>
      <c r="H249" s="5"/>
      <c r="I249" s="212"/>
      <c r="J249" s="5"/>
      <c r="K249" s="212"/>
      <c r="L249" s="5"/>
      <c r="M249" s="212"/>
      <c r="N249" s="5"/>
      <c r="O249" s="212"/>
      <c r="P249" s="5"/>
      <c r="Q249" s="213"/>
      <c r="R249" s="5"/>
      <c r="S249" s="213"/>
      <c r="T249" s="5"/>
      <c r="U249" s="213"/>
      <c r="V249" s="5"/>
      <c r="W249" s="213"/>
      <c r="X249" s="5"/>
      <c r="Y249" s="213"/>
      <c r="Z249" s="5"/>
      <c r="AA249" s="213"/>
      <c r="AB249" s="10"/>
      <c r="AC249" s="10"/>
      <c r="AD249" s="7"/>
      <c r="AE249" s="5"/>
      <c r="AF249" s="5"/>
      <c r="AG249" s="5"/>
      <c r="AH249" s="5"/>
      <c r="AI249" s="5"/>
      <c r="AJ249" s="5"/>
      <c r="AK249" s="5"/>
      <c r="AL249" s="5"/>
      <c r="AM249" s="5"/>
      <c r="AN249" s="5"/>
      <c r="AO249" s="5"/>
      <c r="AP249" s="5"/>
      <c r="AQ249" s="5"/>
      <c r="AR249" s="5"/>
      <c r="AS249" s="5"/>
      <c r="AT249" s="5"/>
      <c r="AU249" s="5"/>
      <c r="AV249" s="5"/>
      <c r="AW249" s="5"/>
      <c r="AX249" s="5"/>
    </row>
    <row r="250" spans="1:50" ht="12" customHeight="1">
      <c r="A250" s="5"/>
      <c r="B250" s="5"/>
      <c r="C250" s="5"/>
      <c r="D250" s="5"/>
      <c r="E250" s="6"/>
      <c r="F250" s="5"/>
      <c r="G250" s="212"/>
      <c r="H250" s="5"/>
      <c r="I250" s="212"/>
      <c r="J250" s="5"/>
      <c r="K250" s="212"/>
      <c r="L250" s="5"/>
      <c r="M250" s="212"/>
      <c r="N250" s="5"/>
      <c r="O250" s="212"/>
      <c r="P250" s="5"/>
      <c r="Q250" s="213"/>
      <c r="R250" s="5"/>
      <c r="S250" s="213"/>
      <c r="T250" s="5"/>
      <c r="U250" s="213"/>
      <c r="V250" s="5"/>
      <c r="W250" s="213"/>
      <c r="X250" s="5"/>
      <c r="Y250" s="213"/>
      <c r="Z250" s="5"/>
      <c r="AA250" s="213"/>
      <c r="AB250" s="10"/>
      <c r="AC250" s="10"/>
      <c r="AD250" s="7"/>
      <c r="AE250" s="5"/>
      <c r="AF250" s="5"/>
      <c r="AG250" s="5"/>
      <c r="AH250" s="5"/>
      <c r="AI250" s="5"/>
      <c r="AJ250" s="5"/>
      <c r="AK250" s="5"/>
      <c r="AL250" s="5"/>
      <c r="AM250" s="5"/>
      <c r="AN250" s="5"/>
      <c r="AO250" s="5"/>
      <c r="AP250" s="5"/>
      <c r="AQ250" s="5"/>
      <c r="AR250" s="5"/>
      <c r="AS250" s="5"/>
      <c r="AT250" s="5"/>
      <c r="AU250" s="5"/>
      <c r="AV250" s="5"/>
      <c r="AW250" s="5"/>
      <c r="AX250" s="5"/>
    </row>
    <row r="251" spans="1:50" ht="12" customHeight="1">
      <c r="A251" s="5"/>
      <c r="B251" s="5"/>
      <c r="C251" s="5"/>
      <c r="D251" s="5"/>
      <c r="E251" s="6"/>
      <c r="F251" s="5"/>
      <c r="G251" s="212"/>
      <c r="H251" s="5"/>
      <c r="I251" s="212"/>
      <c r="J251" s="5"/>
      <c r="K251" s="212"/>
      <c r="L251" s="5"/>
      <c r="M251" s="212"/>
      <c r="N251" s="5"/>
      <c r="O251" s="212"/>
      <c r="P251" s="5"/>
      <c r="Q251" s="213"/>
      <c r="R251" s="5"/>
      <c r="S251" s="213"/>
      <c r="T251" s="5"/>
      <c r="U251" s="213"/>
      <c r="V251" s="5"/>
      <c r="W251" s="213"/>
      <c r="X251" s="5"/>
      <c r="Y251" s="213"/>
      <c r="Z251" s="5"/>
      <c r="AA251" s="213"/>
      <c r="AB251" s="10"/>
      <c r="AC251" s="10"/>
      <c r="AD251" s="7"/>
      <c r="AE251" s="5"/>
      <c r="AF251" s="5"/>
      <c r="AG251" s="5"/>
      <c r="AH251" s="5"/>
      <c r="AI251" s="5"/>
      <c r="AJ251" s="5"/>
      <c r="AK251" s="5"/>
      <c r="AL251" s="5"/>
      <c r="AM251" s="5"/>
      <c r="AN251" s="5"/>
      <c r="AO251" s="5"/>
      <c r="AP251" s="5"/>
      <c r="AQ251" s="5"/>
      <c r="AR251" s="5"/>
      <c r="AS251" s="5"/>
      <c r="AT251" s="5"/>
      <c r="AU251" s="5"/>
      <c r="AV251" s="5"/>
      <c r="AW251" s="5"/>
      <c r="AX251" s="5"/>
    </row>
    <row r="252" spans="1:50" ht="12" customHeight="1">
      <c r="A252" s="5"/>
      <c r="B252" s="5"/>
      <c r="C252" s="5"/>
      <c r="D252" s="5"/>
      <c r="E252" s="6"/>
      <c r="F252" s="5"/>
      <c r="G252" s="212"/>
      <c r="H252" s="5"/>
      <c r="I252" s="212"/>
      <c r="J252" s="5"/>
      <c r="K252" s="212"/>
      <c r="L252" s="5"/>
      <c r="M252" s="212"/>
      <c r="N252" s="5"/>
      <c r="O252" s="212"/>
      <c r="P252" s="5"/>
      <c r="Q252" s="213"/>
      <c r="R252" s="5"/>
      <c r="S252" s="213"/>
      <c r="T252" s="5"/>
      <c r="U252" s="213"/>
      <c r="V252" s="5"/>
      <c r="W252" s="213"/>
      <c r="X252" s="5"/>
      <c r="Y252" s="213"/>
      <c r="Z252" s="5"/>
      <c r="AA252" s="213"/>
      <c r="AB252" s="10"/>
      <c r="AC252" s="10"/>
      <c r="AD252" s="7"/>
      <c r="AE252" s="5"/>
      <c r="AF252" s="5"/>
      <c r="AG252" s="5"/>
      <c r="AH252" s="5"/>
      <c r="AI252" s="5"/>
      <c r="AJ252" s="5"/>
      <c r="AK252" s="5"/>
      <c r="AL252" s="5"/>
      <c r="AM252" s="5"/>
      <c r="AN252" s="5"/>
      <c r="AO252" s="5"/>
      <c r="AP252" s="5"/>
      <c r="AQ252" s="5"/>
      <c r="AR252" s="5"/>
      <c r="AS252" s="5"/>
      <c r="AT252" s="5"/>
      <c r="AU252" s="5"/>
      <c r="AV252" s="5"/>
      <c r="AW252" s="5"/>
      <c r="AX252" s="5"/>
    </row>
    <row r="253" spans="1:50" ht="12" customHeight="1">
      <c r="A253" s="5"/>
      <c r="B253" s="5"/>
      <c r="C253" s="5"/>
      <c r="D253" s="5"/>
      <c r="E253" s="6"/>
      <c r="F253" s="5"/>
      <c r="G253" s="212"/>
      <c r="H253" s="5"/>
      <c r="I253" s="212"/>
      <c r="J253" s="5"/>
      <c r="K253" s="212"/>
      <c r="L253" s="5"/>
      <c r="M253" s="212"/>
      <c r="N253" s="5"/>
      <c r="O253" s="212"/>
      <c r="P253" s="5"/>
      <c r="Q253" s="213"/>
      <c r="R253" s="5"/>
      <c r="S253" s="213"/>
      <c r="T253" s="5"/>
      <c r="U253" s="213"/>
      <c r="V253" s="5"/>
      <c r="W253" s="213"/>
      <c r="X253" s="5"/>
      <c r="Y253" s="213"/>
      <c r="Z253" s="5"/>
      <c r="AA253" s="213"/>
      <c r="AB253" s="10"/>
      <c r="AC253" s="10"/>
      <c r="AD253" s="7"/>
      <c r="AE253" s="5"/>
      <c r="AF253" s="5"/>
      <c r="AG253" s="5"/>
      <c r="AH253" s="5"/>
      <c r="AI253" s="5"/>
      <c r="AJ253" s="5"/>
      <c r="AK253" s="5"/>
      <c r="AL253" s="5"/>
      <c r="AM253" s="5"/>
      <c r="AN253" s="5"/>
      <c r="AO253" s="5"/>
      <c r="AP253" s="5"/>
      <c r="AQ253" s="5"/>
      <c r="AR253" s="5"/>
      <c r="AS253" s="5"/>
      <c r="AT253" s="5"/>
      <c r="AU253" s="5"/>
      <c r="AV253" s="5"/>
      <c r="AW253" s="5"/>
      <c r="AX253" s="5"/>
    </row>
    <row r="254" spans="1:50" ht="12" customHeight="1">
      <c r="A254" s="5"/>
      <c r="B254" s="5"/>
      <c r="C254" s="5"/>
      <c r="D254" s="5"/>
      <c r="E254" s="6"/>
      <c r="F254" s="5"/>
      <c r="G254" s="212"/>
      <c r="H254" s="5"/>
      <c r="I254" s="212"/>
      <c r="J254" s="5"/>
      <c r="K254" s="212"/>
      <c r="L254" s="5"/>
      <c r="M254" s="212"/>
      <c r="N254" s="5"/>
      <c r="O254" s="212"/>
      <c r="P254" s="5"/>
      <c r="Q254" s="213"/>
      <c r="R254" s="5"/>
      <c r="S254" s="213"/>
      <c r="T254" s="5"/>
      <c r="U254" s="213"/>
      <c r="V254" s="5"/>
      <c r="W254" s="213"/>
      <c r="X254" s="5"/>
      <c r="Y254" s="213"/>
      <c r="Z254" s="5"/>
      <c r="AA254" s="213"/>
      <c r="AB254" s="10"/>
      <c r="AC254" s="10"/>
      <c r="AD254" s="7"/>
      <c r="AE254" s="5"/>
      <c r="AF254" s="5"/>
      <c r="AG254" s="5"/>
      <c r="AH254" s="5"/>
      <c r="AI254" s="5"/>
      <c r="AJ254" s="5"/>
      <c r="AK254" s="5"/>
      <c r="AL254" s="5"/>
      <c r="AM254" s="5"/>
      <c r="AN254" s="5"/>
      <c r="AO254" s="5"/>
      <c r="AP254" s="5"/>
      <c r="AQ254" s="5"/>
      <c r="AR254" s="5"/>
      <c r="AS254" s="5"/>
      <c r="AT254" s="5"/>
      <c r="AU254" s="5"/>
      <c r="AV254" s="5"/>
      <c r="AW254" s="5"/>
      <c r="AX254" s="5"/>
    </row>
    <row r="255" spans="1:50" ht="12" customHeight="1">
      <c r="A255" s="5"/>
      <c r="B255" s="5"/>
      <c r="C255" s="5"/>
      <c r="D255" s="5"/>
      <c r="E255" s="6"/>
      <c r="F255" s="5"/>
      <c r="G255" s="212"/>
      <c r="H255" s="5"/>
      <c r="I255" s="212"/>
      <c r="J255" s="5"/>
      <c r="K255" s="212"/>
      <c r="L255" s="5"/>
      <c r="M255" s="212"/>
      <c r="N255" s="5"/>
      <c r="O255" s="212"/>
      <c r="P255" s="5"/>
      <c r="Q255" s="213"/>
      <c r="R255" s="5"/>
      <c r="S255" s="213"/>
      <c r="T255" s="5"/>
      <c r="U255" s="213"/>
      <c r="V255" s="5"/>
      <c r="W255" s="213"/>
      <c r="X255" s="5"/>
      <c r="Y255" s="213"/>
      <c r="Z255" s="5"/>
      <c r="AA255" s="213"/>
      <c r="AB255" s="10"/>
      <c r="AC255" s="10"/>
      <c r="AD255" s="7"/>
      <c r="AE255" s="5"/>
      <c r="AF255" s="5"/>
      <c r="AG255" s="5"/>
      <c r="AH255" s="5"/>
      <c r="AI255" s="5"/>
      <c r="AJ255" s="5"/>
      <c r="AK255" s="5"/>
      <c r="AL255" s="5"/>
      <c r="AM255" s="5"/>
      <c r="AN255" s="5"/>
      <c r="AO255" s="5"/>
      <c r="AP255" s="5"/>
      <c r="AQ255" s="5"/>
      <c r="AR255" s="5"/>
      <c r="AS255" s="5"/>
      <c r="AT255" s="5"/>
      <c r="AU255" s="5"/>
      <c r="AV255" s="5"/>
      <c r="AW255" s="5"/>
      <c r="AX255" s="5"/>
    </row>
    <row r="256" spans="1:50" ht="12" customHeight="1">
      <c r="A256" s="5"/>
      <c r="B256" s="5"/>
      <c r="C256" s="5"/>
      <c r="D256" s="5"/>
      <c r="E256" s="6"/>
      <c r="F256" s="5"/>
      <c r="G256" s="212"/>
      <c r="H256" s="5"/>
      <c r="I256" s="212"/>
      <c r="J256" s="5"/>
      <c r="K256" s="212"/>
      <c r="L256" s="5"/>
      <c r="M256" s="212"/>
      <c r="N256" s="5"/>
      <c r="O256" s="212"/>
      <c r="P256" s="5"/>
      <c r="Q256" s="213"/>
      <c r="R256" s="5"/>
      <c r="S256" s="213"/>
      <c r="T256" s="5"/>
      <c r="U256" s="213"/>
      <c r="V256" s="5"/>
      <c r="W256" s="213"/>
      <c r="X256" s="5"/>
      <c r="Y256" s="213"/>
      <c r="Z256" s="5"/>
      <c r="AA256" s="213"/>
      <c r="AB256" s="10"/>
      <c r="AC256" s="10"/>
      <c r="AD256" s="7"/>
      <c r="AE256" s="5"/>
      <c r="AF256" s="5"/>
      <c r="AG256" s="5"/>
      <c r="AH256" s="5"/>
      <c r="AI256" s="5"/>
      <c r="AJ256" s="5"/>
      <c r="AK256" s="5"/>
      <c r="AL256" s="5"/>
      <c r="AM256" s="5"/>
      <c r="AN256" s="5"/>
      <c r="AO256" s="5"/>
      <c r="AP256" s="5"/>
      <c r="AQ256" s="5"/>
      <c r="AR256" s="5"/>
      <c r="AS256" s="5"/>
      <c r="AT256" s="5"/>
      <c r="AU256" s="5"/>
      <c r="AV256" s="5"/>
      <c r="AW256" s="5"/>
      <c r="AX256" s="5"/>
    </row>
    <row r="257" spans="1:50" ht="12" customHeight="1">
      <c r="A257" s="5"/>
      <c r="B257" s="5"/>
      <c r="C257" s="5"/>
      <c r="D257" s="5"/>
      <c r="E257" s="6"/>
      <c r="F257" s="5"/>
      <c r="G257" s="212"/>
      <c r="H257" s="5"/>
      <c r="I257" s="212"/>
      <c r="J257" s="5"/>
      <c r="K257" s="212"/>
      <c r="L257" s="5"/>
      <c r="M257" s="212"/>
      <c r="N257" s="5"/>
      <c r="O257" s="212"/>
      <c r="P257" s="5"/>
      <c r="Q257" s="213"/>
      <c r="R257" s="5"/>
      <c r="S257" s="213"/>
      <c r="T257" s="5"/>
      <c r="U257" s="213"/>
      <c r="V257" s="5"/>
      <c r="W257" s="213"/>
      <c r="X257" s="5"/>
      <c r="Y257" s="213"/>
      <c r="Z257" s="5"/>
      <c r="AA257" s="213"/>
      <c r="AB257" s="10"/>
      <c r="AC257" s="10"/>
      <c r="AD257" s="7"/>
      <c r="AE257" s="5"/>
      <c r="AF257" s="5"/>
      <c r="AG257" s="5"/>
      <c r="AH257" s="5"/>
      <c r="AI257" s="5"/>
      <c r="AJ257" s="5"/>
      <c r="AK257" s="5"/>
      <c r="AL257" s="5"/>
      <c r="AM257" s="5"/>
      <c r="AN257" s="5"/>
      <c r="AO257" s="5"/>
      <c r="AP257" s="5"/>
      <c r="AQ257" s="5"/>
      <c r="AR257" s="5"/>
      <c r="AS257" s="5"/>
      <c r="AT257" s="5"/>
      <c r="AU257" s="5"/>
      <c r="AV257" s="5"/>
      <c r="AW257" s="5"/>
      <c r="AX257" s="5"/>
    </row>
    <row r="258" spans="1:50" ht="12" customHeight="1">
      <c r="A258" s="5"/>
      <c r="B258" s="5"/>
      <c r="C258" s="5"/>
      <c r="D258" s="5"/>
      <c r="E258" s="6"/>
      <c r="F258" s="5"/>
      <c r="G258" s="212"/>
      <c r="H258" s="5"/>
      <c r="I258" s="212"/>
      <c r="J258" s="5"/>
      <c r="K258" s="212"/>
      <c r="L258" s="5"/>
      <c r="M258" s="212"/>
      <c r="N258" s="5"/>
      <c r="O258" s="212"/>
      <c r="P258" s="5"/>
      <c r="Q258" s="213"/>
      <c r="R258" s="5"/>
      <c r="S258" s="213"/>
      <c r="T258" s="5"/>
      <c r="U258" s="213"/>
      <c r="V258" s="5"/>
      <c r="W258" s="213"/>
      <c r="X258" s="5"/>
      <c r="Y258" s="213"/>
      <c r="Z258" s="5"/>
      <c r="AA258" s="213"/>
      <c r="AB258" s="10"/>
      <c r="AC258" s="10"/>
      <c r="AD258" s="7"/>
      <c r="AE258" s="5"/>
      <c r="AF258" s="5"/>
      <c r="AG258" s="5"/>
      <c r="AH258" s="5"/>
      <c r="AI258" s="5"/>
      <c r="AJ258" s="5"/>
      <c r="AK258" s="5"/>
      <c r="AL258" s="5"/>
      <c r="AM258" s="5"/>
      <c r="AN258" s="5"/>
      <c r="AO258" s="5"/>
      <c r="AP258" s="5"/>
      <c r="AQ258" s="5"/>
      <c r="AR258" s="5"/>
      <c r="AS258" s="5"/>
      <c r="AT258" s="5"/>
      <c r="AU258" s="5"/>
      <c r="AV258" s="5"/>
      <c r="AW258" s="5"/>
      <c r="AX258" s="5"/>
    </row>
    <row r="259" spans="1:50" ht="12" customHeight="1">
      <c r="A259" s="5"/>
      <c r="B259" s="5"/>
      <c r="C259" s="5"/>
      <c r="D259" s="5"/>
      <c r="E259" s="6"/>
      <c r="F259" s="5"/>
      <c r="G259" s="212"/>
      <c r="H259" s="5"/>
      <c r="I259" s="212"/>
      <c r="J259" s="5"/>
      <c r="K259" s="212"/>
      <c r="L259" s="5"/>
      <c r="M259" s="212"/>
      <c r="N259" s="5"/>
      <c r="O259" s="212"/>
      <c r="P259" s="5"/>
      <c r="Q259" s="213"/>
      <c r="R259" s="5"/>
      <c r="S259" s="213"/>
      <c r="T259" s="5"/>
      <c r="U259" s="213"/>
      <c r="V259" s="5"/>
      <c r="W259" s="213"/>
      <c r="X259" s="5"/>
      <c r="Y259" s="213"/>
      <c r="Z259" s="5"/>
      <c r="AA259" s="213"/>
      <c r="AB259" s="10"/>
      <c r="AC259" s="10"/>
      <c r="AD259" s="7"/>
      <c r="AE259" s="5"/>
      <c r="AF259" s="5"/>
      <c r="AG259" s="5"/>
      <c r="AH259" s="5"/>
      <c r="AI259" s="5"/>
      <c r="AJ259" s="5"/>
      <c r="AK259" s="5"/>
      <c r="AL259" s="5"/>
      <c r="AM259" s="5"/>
      <c r="AN259" s="5"/>
      <c r="AO259" s="5"/>
      <c r="AP259" s="5"/>
      <c r="AQ259" s="5"/>
      <c r="AR259" s="5"/>
      <c r="AS259" s="5"/>
      <c r="AT259" s="5"/>
      <c r="AU259" s="5"/>
      <c r="AV259" s="5"/>
      <c r="AW259" s="5"/>
      <c r="AX259" s="5"/>
    </row>
    <row r="260" spans="1:50" ht="12" customHeight="1">
      <c r="A260" s="5"/>
      <c r="B260" s="5"/>
      <c r="C260" s="5"/>
      <c r="D260" s="5"/>
      <c r="E260" s="6"/>
      <c r="F260" s="5"/>
      <c r="G260" s="212"/>
      <c r="H260" s="5"/>
      <c r="I260" s="212"/>
      <c r="J260" s="5"/>
      <c r="K260" s="212"/>
      <c r="L260" s="5"/>
      <c r="M260" s="212"/>
      <c r="N260" s="5"/>
      <c r="O260" s="212"/>
      <c r="P260" s="5"/>
      <c r="Q260" s="213"/>
      <c r="R260" s="5"/>
      <c r="S260" s="213"/>
      <c r="T260" s="5"/>
      <c r="U260" s="213"/>
      <c r="V260" s="5"/>
      <c r="W260" s="213"/>
      <c r="X260" s="5"/>
      <c r="Y260" s="213"/>
      <c r="Z260" s="5"/>
      <c r="AA260" s="213"/>
      <c r="AB260" s="10"/>
      <c r="AC260" s="10"/>
      <c r="AD260" s="7"/>
      <c r="AE260" s="5"/>
      <c r="AF260" s="5"/>
      <c r="AG260" s="5"/>
      <c r="AH260" s="5"/>
      <c r="AI260" s="5"/>
      <c r="AJ260" s="5"/>
      <c r="AK260" s="5"/>
      <c r="AL260" s="5"/>
      <c r="AM260" s="5"/>
      <c r="AN260" s="5"/>
      <c r="AO260" s="5"/>
      <c r="AP260" s="5"/>
      <c r="AQ260" s="5"/>
      <c r="AR260" s="5"/>
      <c r="AS260" s="5"/>
      <c r="AT260" s="5"/>
      <c r="AU260" s="5"/>
      <c r="AV260" s="5"/>
      <c r="AW260" s="5"/>
      <c r="AX260" s="5"/>
    </row>
    <row r="261" spans="1:50" ht="12" customHeight="1">
      <c r="A261" s="5"/>
      <c r="B261" s="5"/>
      <c r="C261" s="5"/>
      <c r="D261" s="5"/>
      <c r="E261" s="6"/>
      <c r="F261" s="5"/>
      <c r="G261" s="212"/>
      <c r="H261" s="5"/>
      <c r="I261" s="212"/>
      <c r="J261" s="5"/>
      <c r="K261" s="212"/>
      <c r="L261" s="5"/>
      <c r="M261" s="212"/>
      <c r="N261" s="5"/>
      <c r="O261" s="212"/>
      <c r="P261" s="5"/>
      <c r="Q261" s="213"/>
      <c r="R261" s="5"/>
      <c r="S261" s="213"/>
      <c r="T261" s="5"/>
      <c r="U261" s="213"/>
      <c r="V261" s="5"/>
      <c r="W261" s="213"/>
      <c r="X261" s="5"/>
      <c r="Y261" s="213"/>
      <c r="Z261" s="5"/>
      <c r="AA261" s="213"/>
      <c r="AB261" s="10"/>
      <c r="AC261" s="10"/>
      <c r="AD261" s="7"/>
      <c r="AE261" s="5"/>
      <c r="AF261" s="5"/>
      <c r="AG261" s="5"/>
      <c r="AH261" s="5"/>
      <c r="AI261" s="5"/>
      <c r="AJ261" s="5"/>
      <c r="AK261" s="5"/>
      <c r="AL261" s="5"/>
      <c r="AM261" s="5"/>
      <c r="AN261" s="5"/>
      <c r="AO261" s="5"/>
      <c r="AP261" s="5"/>
      <c r="AQ261" s="5"/>
      <c r="AR261" s="5"/>
      <c r="AS261" s="5"/>
      <c r="AT261" s="5"/>
      <c r="AU261" s="5"/>
      <c r="AV261" s="5"/>
      <c r="AW261" s="5"/>
      <c r="AX261" s="5"/>
    </row>
    <row r="262" spans="1:50" ht="12" customHeight="1">
      <c r="A262" s="5"/>
      <c r="B262" s="5"/>
      <c r="C262" s="5"/>
      <c r="D262" s="5"/>
      <c r="E262" s="6"/>
      <c r="F262" s="5"/>
      <c r="G262" s="212"/>
      <c r="H262" s="5"/>
      <c r="I262" s="212"/>
      <c r="J262" s="5"/>
      <c r="K262" s="212"/>
      <c r="L262" s="5"/>
      <c r="M262" s="212"/>
      <c r="N262" s="5"/>
      <c r="O262" s="212"/>
      <c r="P262" s="5"/>
      <c r="Q262" s="213"/>
      <c r="R262" s="5"/>
      <c r="S262" s="213"/>
      <c r="T262" s="5"/>
      <c r="U262" s="213"/>
      <c r="V262" s="5"/>
      <c r="W262" s="213"/>
      <c r="X262" s="5"/>
      <c r="Y262" s="213"/>
      <c r="Z262" s="5"/>
      <c r="AA262" s="213"/>
      <c r="AB262" s="10"/>
      <c r="AC262" s="10"/>
      <c r="AD262" s="7"/>
      <c r="AE262" s="5"/>
      <c r="AF262" s="5"/>
      <c r="AG262" s="5"/>
      <c r="AH262" s="5"/>
      <c r="AI262" s="5"/>
      <c r="AJ262" s="5"/>
      <c r="AK262" s="5"/>
      <c r="AL262" s="5"/>
      <c r="AM262" s="5"/>
      <c r="AN262" s="5"/>
      <c r="AO262" s="5"/>
      <c r="AP262" s="5"/>
      <c r="AQ262" s="5"/>
      <c r="AR262" s="5"/>
      <c r="AS262" s="5"/>
      <c r="AT262" s="5"/>
      <c r="AU262" s="5"/>
      <c r="AV262" s="5"/>
      <c r="AW262" s="5"/>
      <c r="AX262" s="5"/>
    </row>
    <row r="263" spans="1:50" ht="12" customHeight="1">
      <c r="A263" s="5"/>
      <c r="B263" s="5"/>
      <c r="C263" s="5"/>
      <c r="D263" s="5"/>
      <c r="E263" s="6"/>
      <c r="F263" s="5"/>
      <c r="G263" s="212"/>
      <c r="H263" s="5"/>
      <c r="I263" s="212"/>
      <c r="J263" s="5"/>
      <c r="K263" s="212"/>
      <c r="L263" s="5"/>
      <c r="M263" s="212"/>
      <c r="N263" s="5"/>
      <c r="O263" s="212"/>
      <c r="P263" s="5"/>
      <c r="Q263" s="213"/>
      <c r="R263" s="5"/>
      <c r="S263" s="213"/>
      <c r="T263" s="5"/>
      <c r="U263" s="213"/>
      <c r="V263" s="5"/>
      <c r="W263" s="213"/>
      <c r="X263" s="5"/>
      <c r="Y263" s="213"/>
      <c r="Z263" s="5"/>
      <c r="AA263" s="213"/>
      <c r="AB263" s="10"/>
      <c r="AC263" s="10"/>
      <c r="AD263" s="7"/>
      <c r="AE263" s="5"/>
      <c r="AF263" s="5"/>
      <c r="AG263" s="5"/>
      <c r="AH263" s="5"/>
      <c r="AI263" s="5"/>
      <c r="AJ263" s="5"/>
      <c r="AK263" s="5"/>
      <c r="AL263" s="5"/>
      <c r="AM263" s="5"/>
      <c r="AN263" s="5"/>
      <c r="AO263" s="5"/>
      <c r="AP263" s="5"/>
      <c r="AQ263" s="5"/>
      <c r="AR263" s="5"/>
      <c r="AS263" s="5"/>
      <c r="AT263" s="5"/>
      <c r="AU263" s="5"/>
      <c r="AV263" s="5"/>
      <c r="AW263" s="5"/>
      <c r="AX263" s="5"/>
    </row>
    <row r="264" spans="1:50" ht="12" customHeight="1">
      <c r="A264" s="5"/>
      <c r="B264" s="5"/>
      <c r="C264" s="5"/>
      <c r="D264" s="5"/>
      <c r="E264" s="6"/>
      <c r="F264" s="5"/>
      <c r="G264" s="212"/>
      <c r="H264" s="5"/>
      <c r="I264" s="212"/>
      <c r="J264" s="5"/>
      <c r="K264" s="212"/>
      <c r="L264" s="5"/>
      <c r="M264" s="212"/>
      <c r="N264" s="5"/>
      <c r="O264" s="212"/>
      <c r="P264" s="5"/>
      <c r="Q264" s="213"/>
      <c r="R264" s="5"/>
      <c r="S264" s="213"/>
      <c r="T264" s="5"/>
      <c r="U264" s="213"/>
      <c r="V264" s="5"/>
      <c r="W264" s="213"/>
      <c r="X264" s="5"/>
      <c r="Y264" s="213"/>
      <c r="Z264" s="5"/>
      <c r="AA264" s="213"/>
      <c r="AB264" s="10"/>
      <c r="AC264" s="10"/>
      <c r="AD264" s="7"/>
      <c r="AE264" s="5"/>
      <c r="AF264" s="5"/>
      <c r="AG264" s="5"/>
      <c r="AH264" s="5"/>
      <c r="AI264" s="5"/>
      <c r="AJ264" s="5"/>
      <c r="AK264" s="5"/>
      <c r="AL264" s="5"/>
      <c r="AM264" s="5"/>
      <c r="AN264" s="5"/>
      <c r="AO264" s="5"/>
      <c r="AP264" s="5"/>
      <c r="AQ264" s="5"/>
      <c r="AR264" s="5"/>
      <c r="AS264" s="5"/>
      <c r="AT264" s="5"/>
      <c r="AU264" s="5"/>
      <c r="AV264" s="5"/>
      <c r="AW264" s="5"/>
      <c r="AX264" s="5"/>
    </row>
    <row r="265" spans="1:50" ht="12" customHeight="1">
      <c r="A265" s="5"/>
      <c r="B265" s="5"/>
      <c r="C265" s="5"/>
      <c r="D265" s="5"/>
      <c r="E265" s="6"/>
      <c r="F265" s="5"/>
      <c r="G265" s="212"/>
      <c r="H265" s="5"/>
      <c r="I265" s="212"/>
      <c r="J265" s="5"/>
      <c r="K265" s="212"/>
      <c r="L265" s="5"/>
      <c r="M265" s="212"/>
      <c r="N265" s="5"/>
      <c r="O265" s="212"/>
      <c r="P265" s="5"/>
      <c r="Q265" s="213"/>
      <c r="R265" s="5"/>
      <c r="S265" s="213"/>
      <c r="T265" s="5"/>
      <c r="U265" s="213"/>
      <c r="V265" s="5"/>
      <c r="W265" s="213"/>
      <c r="X265" s="5"/>
      <c r="Y265" s="213"/>
      <c r="Z265" s="5"/>
      <c r="AA265" s="213"/>
      <c r="AB265" s="10"/>
      <c r="AC265" s="10"/>
      <c r="AD265" s="7"/>
      <c r="AE265" s="5"/>
      <c r="AF265" s="5"/>
      <c r="AG265" s="5"/>
      <c r="AH265" s="5"/>
      <c r="AI265" s="5"/>
      <c r="AJ265" s="5"/>
      <c r="AK265" s="5"/>
      <c r="AL265" s="5"/>
      <c r="AM265" s="5"/>
      <c r="AN265" s="5"/>
      <c r="AO265" s="5"/>
      <c r="AP265" s="5"/>
      <c r="AQ265" s="5"/>
      <c r="AR265" s="5"/>
      <c r="AS265" s="5"/>
      <c r="AT265" s="5"/>
      <c r="AU265" s="5"/>
      <c r="AV265" s="5"/>
      <c r="AW265" s="5"/>
      <c r="AX265" s="5"/>
    </row>
    <row r="266" spans="1:50" ht="12" customHeight="1">
      <c r="A266" s="5"/>
      <c r="B266" s="5"/>
      <c r="C266" s="5"/>
      <c r="D266" s="5"/>
      <c r="E266" s="6"/>
      <c r="F266" s="5"/>
      <c r="G266" s="212"/>
      <c r="H266" s="5"/>
      <c r="I266" s="212"/>
      <c r="J266" s="5"/>
      <c r="K266" s="212"/>
      <c r="L266" s="5"/>
      <c r="M266" s="212"/>
      <c r="N266" s="5"/>
      <c r="O266" s="212"/>
      <c r="P266" s="5"/>
      <c r="Q266" s="213"/>
      <c r="R266" s="5"/>
      <c r="S266" s="213"/>
      <c r="T266" s="5"/>
      <c r="U266" s="213"/>
      <c r="V266" s="5"/>
      <c r="W266" s="213"/>
      <c r="X266" s="5"/>
      <c r="Y266" s="213"/>
      <c r="Z266" s="5"/>
      <c r="AA266" s="213"/>
      <c r="AB266" s="10"/>
      <c r="AC266" s="10"/>
      <c r="AD266" s="7"/>
      <c r="AE266" s="5"/>
      <c r="AF266" s="5"/>
      <c r="AG266" s="5"/>
      <c r="AH266" s="5"/>
      <c r="AI266" s="5"/>
      <c r="AJ266" s="5"/>
      <c r="AK266" s="5"/>
      <c r="AL266" s="5"/>
      <c r="AM266" s="5"/>
      <c r="AN266" s="5"/>
      <c r="AO266" s="5"/>
      <c r="AP266" s="5"/>
      <c r="AQ266" s="5"/>
      <c r="AR266" s="5"/>
      <c r="AS266" s="5"/>
      <c r="AT266" s="5"/>
      <c r="AU266" s="5"/>
      <c r="AV266" s="5"/>
      <c r="AW266" s="5"/>
      <c r="AX266" s="5"/>
    </row>
    <row r="267" spans="1:50" ht="12" customHeight="1">
      <c r="A267" s="5"/>
      <c r="B267" s="5"/>
      <c r="C267" s="5"/>
      <c r="D267" s="5"/>
      <c r="E267" s="6"/>
      <c r="F267" s="5"/>
      <c r="G267" s="212"/>
      <c r="H267" s="5"/>
      <c r="I267" s="212"/>
      <c r="J267" s="5"/>
      <c r="K267" s="212"/>
      <c r="L267" s="5"/>
      <c r="M267" s="212"/>
      <c r="N267" s="5"/>
      <c r="O267" s="212"/>
      <c r="P267" s="5"/>
      <c r="Q267" s="213"/>
      <c r="R267" s="5"/>
      <c r="S267" s="213"/>
      <c r="T267" s="5"/>
      <c r="U267" s="213"/>
      <c r="V267" s="5"/>
      <c r="W267" s="213"/>
      <c r="X267" s="5"/>
      <c r="Y267" s="213"/>
      <c r="Z267" s="5"/>
      <c r="AA267" s="213"/>
      <c r="AB267" s="10"/>
      <c r="AC267" s="10"/>
      <c r="AD267" s="7"/>
      <c r="AE267" s="5"/>
      <c r="AF267" s="5"/>
      <c r="AG267" s="5"/>
      <c r="AH267" s="5"/>
      <c r="AI267" s="5"/>
      <c r="AJ267" s="5"/>
      <c r="AK267" s="5"/>
      <c r="AL267" s="5"/>
      <c r="AM267" s="5"/>
      <c r="AN267" s="5"/>
      <c r="AO267" s="5"/>
      <c r="AP267" s="5"/>
      <c r="AQ267" s="5"/>
      <c r="AR267" s="5"/>
      <c r="AS267" s="5"/>
      <c r="AT267" s="5"/>
      <c r="AU267" s="5"/>
      <c r="AV267" s="5"/>
      <c r="AW267" s="5"/>
      <c r="AX267" s="5"/>
    </row>
    <row r="268" spans="1:50" ht="12" customHeight="1">
      <c r="A268" s="5"/>
      <c r="B268" s="5"/>
      <c r="C268" s="5"/>
      <c r="D268" s="5"/>
      <c r="E268" s="6"/>
      <c r="F268" s="5"/>
      <c r="G268" s="212"/>
      <c r="H268" s="5"/>
      <c r="I268" s="212"/>
      <c r="J268" s="5"/>
      <c r="K268" s="212"/>
      <c r="L268" s="5"/>
      <c r="M268" s="212"/>
      <c r="N268" s="5"/>
      <c r="O268" s="212"/>
      <c r="P268" s="5"/>
      <c r="Q268" s="213"/>
      <c r="R268" s="5"/>
      <c r="S268" s="213"/>
      <c r="T268" s="5"/>
      <c r="U268" s="213"/>
      <c r="V268" s="5"/>
      <c r="W268" s="213"/>
      <c r="X268" s="5"/>
      <c r="Y268" s="213"/>
      <c r="Z268" s="5"/>
      <c r="AA268" s="213"/>
      <c r="AB268" s="10"/>
      <c r="AC268" s="10"/>
      <c r="AD268" s="7"/>
      <c r="AE268" s="5"/>
      <c r="AF268" s="5"/>
      <c r="AG268" s="5"/>
      <c r="AH268" s="5"/>
      <c r="AI268" s="5"/>
      <c r="AJ268" s="5"/>
      <c r="AK268" s="5"/>
      <c r="AL268" s="5"/>
      <c r="AM268" s="5"/>
      <c r="AN268" s="5"/>
      <c r="AO268" s="5"/>
      <c r="AP268" s="5"/>
      <c r="AQ268" s="5"/>
      <c r="AR268" s="5"/>
      <c r="AS268" s="5"/>
      <c r="AT268" s="5"/>
      <c r="AU268" s="5"/>
      <c r="AV268" s="5"/>
      <c r="AW268" s="5"/>
      <c r="AX268" s="5"/>
    </row>
    <row r="269" spans="1:50" ht="12" customHeight="1">
      <c r="A269" s="5"/>
      <c r="B269" s="5"/>
      <c r="C269" s="5"/>
      <c r="D269" s="5"/>
      <c r="E269" s="6"/>
      <c r="F269" s="5"/>
      <c r="G269" s="212"/>
      <c r="H269" s="5"/>
      <c r="I269" s="212"/>
      <c r="J269" s="5"/>
      <c r="K269" s="212"/>
      <c r="L269" s="5"/>
      <c r="M269" s="212"/>
      <c r="N269" s="5"/>
      <c r="O269" s="212"/>
      <c r="P269" s="5"/>
      <c r="Q269" s="213"/>
      <c r="R269" s="5"/>
      <c r="S269" s="213"/>
      <c r="T269" s="5"/>
      <c r="U269" s="213"/>
      <c r="V269" s="5"/>
      <c r="W269" s="213"/>
      <c r="X269" s="5"/>
      <c r="Y269" s="213"/>
      <c r="Z269" s="5"/>
      <c r="AA269" s="213"/>
      <c r="AB269" s="10"/>
      <c r="AC269" s="10"/>
      <c r="AD269" s="7"/>
      <c r="AE269" s="5"/>
      <c r="AF269" s="5"/>
      <c r="AG269" s="5"/>
      <c r="AH269" s="5"/>
      <c r="AI269" s="5"/>
      <c r="AJ269" s="5"/>
      <c r="AK269" s="5"/>
      <c r="AL269" s="5"/>
      <c r="AM269" s="5"/>
      <c r="AN269" s="5"/>
      <c r="AO269" s="5"/>
      <c r="AP269" s="5"/>
      <c r="AQ269" s="5"/>
      <c r="AR269" s="5"/>
      <c r="AS269" s="5"/>
      <c r="AT269" s="5"/>
      <c r="AU269" s="5"/>
      <c r="AV269" s="5"/>
      <c r="AW269" s="5"/>
      <c r="AX269" s="5"/>
    </row>
    <row r="270" spans="1:50" ht="12" customHeight="1">
      <c r="A270" s="5"/>
      <c r="B270" s="5"/>
      <c r="C270" s="5"/>
      <c r="D270" s="5"/>
      <c r="E270" s="6"/>
      <c r="F270" s="5"/>
      <c r="G270" s="212"/>
      <c r="H270" s="5"/>
      <c r="I270" s="212"/>
      <c r="J270" s="5"/>
      <c r="K270" s="212"/>
      <c r="L270" s="5"/>
      <c r="M270" s="212"/>
      <c r="N270" s="5"/>
      <c r="O270" s="212"/>
      <c r="P270" s="5"/>
      <c r="Q270" s="213"/>
      <c r="R270" s="5"/>
      <c r="S270" s="213"/>
      <c r="T270" s="5"/>
      <c r="U270" s="213"/>
      <c r="V270" s="5"/>
      <c r="W270" s="213"/>
      <c r="X270" s="5"/>
      <c r="Y270" s="213"/>
      <c r="Z270" s="5"/>
      <c r="AA270" s="213"/>
      <c r="AB270" s="10"/>
      <c r="AC270" s="10"/>
      <c r="AD270" s="7"/>
      <c r="AE270" s="5"/>
      <c r="AF270" s="5"/>
      <c r="AG270" s="5"/>
      <c r="AH270" s="5"/>
      <c r="AI270" s="5"/>
      <c r="AJ270" s="5"/>
      <c r="AK270" s="5"/>
      <c r="AL270" s="5"/>
      <c r="AM270" s="5"/>
      <c r="AN270" s="5"/>
      <c r="AO270" s="5"/>
      <c r="AP270" s="5"/>
      <c r="AQ270" s="5"/>
      <c r="AR270" s="5"/>
      <c r="AS270" s="5"/>
      <c r="AT270" s="5"/>
      <c r="AU270" s="5"/>
      <c r="AV270" s="5"/>
      <c r="AW270" s="5"/>
      <c r="AX270" s="5"/>
    </row>
    <row r="271" spans="1:50" ht="12" customHeight="1">
      <c r="A271" s="5"/>
      <c r="B271" s="5"/>
      <c r="C271" s="5"/>
      <c r="D271" s="5"/>
      <c r="E271" s="6"/>
      <c r="F271" s="5"/>
      <c r="G271" s="212"/>
      <c r="H271" s="5"/>
      <c r="I271" s="212"/>
      <c r="J271" s="5"/>
      <c r="K271" s="212"/>
      <c r="L271" s="5"/>
      <c r="M271" s="212"/>
      <c r="N271" s="5"/>
      <c r="O271" s="212"/>
      <c r="P271" s="5"/>
      <c r="Q271" s="213"/>
      <c r="R271" s="5"/>
      <c r="S271" s="213"/>
      <c r="T271" s="5"/>
      <c r="U271" s="213"/>
      <c r="V271" s="5"/>
      <c r="W271" s="213"/>
      <c r="X271" s="5"/>
      <c r="Y271" s="213"/>
      <c r="Z271" s="5"/>
      <c r="AA271" s="213"/>
      <c r="AB271" s="10"/>
      <c r="AC271" s="10"/>
      <c r="AD271" s="7"/>
      <c r="AE271" s="5"/>
      <c r="AF271" s="5"/>
      <c r="AG271" s="5"/>
      <c r="AH271" s="5"/>
      <c r="AI271" s="5"/>
      <c r="AJ271" s="5"/>
      <c r="AK271" s="5"/>
      <c r="AL271" s="5"/>
      <c r="AM271" s="5"/>
      <c r="AN271" s="5"/>
      <c r="AO271" s="5"/>
      <c r="AP271" s="5"/>
      <c r="AQ271" s="5"/>
      <c r="AR271" s="5"/>
      <c r="AS271" s="5"/>
      <c r="AT271" s="5"/>
      <c r="AU271" s="5"/>
      <c r="AV271" s="5"/>
      <c r="AW271" s="5"/>
      <c r="AX271" s="5"/>
    </row>
    <row r="272" spans="1:50" ht="12" customHeight="1">
      <c r="A272" s="5"/>
      <c r="B272" s="5"/>
      <c r="C272" s="5"/>
      <c r="D272" s="5"/>
      <c r="E272" s="6"/>
      <c r="F272" s="5"/>
      <c r="G272" s="212"/>
      <c r="H272" s="5"/>
      <c r="I272" s="212"/>
      <c r="J272" s="5"/>
      <c r="K272" s="212"/>
      <c r="L272" s="5"/>
      <c r="M272" s="212"/>
      <c r="N272" s="5"/>
      <c r="O272" s="212"/>
      <c r="P272" s="5"/>
      <c r="Q272" s="213"/>
      <c r="R272" s="5"/>
      <c r="S272" s="213"/>
      <c r="T272" s="5"/>
      <c r="U272" s="213"/>
      <c r="V272" s="5"/>
      <c r="W272" s="213"/>
      <c r="X272" s="5"/>
      <c r="Y272" s="213"/>
      <c r="Z272" s="5"/>
      <c r="AA272" s="213"/>
      <c r="AB272" s="10"/>
      <c r="AC272" s="10"/>
      <c r="AD272" s="7"/>
      <c r="AE272" s="5"/>
      <c r="AF272" s="5"/>
      <c r="AG272" s="5"/>
      <c r="AH272" s="5"/>
      <c r="AI272" s="5"/>
      <c r="AJ272" s="5"/>
      <c r="AK272" s="5"/>
      <c r="AL272" s="5"/>
      <c r="AM272" s="5"/>
      <c r="AN272" s="5"/>
      <c r="AO272" s="5"/>
      <c r="AP272" s="5"/>
      <c r="AQ272" s="5"/>
      <c r="AR272" s="5"/>
      <c r="AS272" s="5"/>
      <c r="AT272" s="5"/>
      <c r="AU272" s="5"/>
      <c r="AV272" s="5"/>
      <c r="AW272" s="5"/>
      <c r="AX272" s="5"/>
    </row>
    <row r="273" spans="1:50" ht="12" customHeight="1">
      <c r="A273" s="5"/>
      <c r="B273" s="5"/>
      <c r="C273" s="5"/>
      <c r="D273" s="5"/>
      <c r="E273" s="6"/>
      <c r="F273" s="5"/>
      <c r="G273" s="212"/>
      <c r="H273" s="5"/>
      <c r="I273" s="212"/>
      <c r="J273" s="5"/>
      <c r="K273" s="212"/>
      <c r="L273" s="5"/>
      <c r="M273" s="212"/>
      <c r="N273" s="5"/>
      <c r="O273" s="212"/>
      <c r="P273" s="5"/>
      <c r="Q273" s="213"/>
      <c r="R273" s="5"/>
      <c r="S273" s="213"/>
      <c r="T273" s="5"/>
      <c r="U273" s="213"/>
      <c r="V273" s="5"/>
      <c r="W273" s="213"/>
      <c r="X273" s="5"/>
      <c r="Y273" s="213"/>
      <c r="Z273" s="5"/>
      <c r="AA273" s="213"/>
      <c r="AB273" s="10"/>
      <c r="AC273" s="10"/>
      <c r="AD273" s="7"/>
      <c r="AE273" s="5"/>
      <c r="AF273" s="5"/>
      <c r="AG273" s="5"/>
      <c r="AH273" s="5"/>
      <c r="AI273" s="5"/>
      <c r="AJ273" s="5"/>
      <c r="AK273" s="5"/>
      <c r="AL273" s="5"/>
      <c r="AM273" s="5"/>
      <c r="AN273" s="5"/>
      <c r="AO273" s="5"/>
      <c r="AP273" s="5"/>
      <c r="AQ273" s="5"/>
      <c r="AR273" s="5"/>
      <c r="AS273" s="5"/>
      <c r="AT273" s="5"/>
      <c r="AU273" s="5"/>
      <c r="AV273" s="5"/>
      <c r="AW273" s="5"/>
      <c r="AX273" s="5"/>
    </row>
    <row r="274" spans="1:50" ht="12" customHeight="1">
      <c r="A274" s="5"/>
      <c r="B274" s="5"/>
      <c r="C274" s="5"/>
      <c r="D274" s="5"/>
      <c r="E274" s="6"/>
      <c r="F274" s="5"/>
      <c r="G274" s="212"/>
      <c r="H274" s="5"/>
      <c r="I274" s="212"/>
      <c r="J274" s="5"/>
      <c r="K274" s="212"/>
      <c r="L274" s="5"/>
      <c r="M274" s="212"/>
      <c r="N274" s="5"/>
      <c r="O274" s="212"/>
      <c r="P274" s="5"/>
      <c r="Q274" s="213"/>
      <c r="R274" s="5"/>
      <c r="S274" s="213"/>
      <c r="T274" s="5"/>
      <c r="U274" s="213"/>
      <c r="V274" s="5"/>
      <c r="W274" s="213"/>
      <c r="X274" s="5"/>
      <c r="Y274" s="213"/>
      <c r="Z274" s="5"/>
      <c r="AA274" s="213"/>
      <c r="AB274" s="10"/>
      <c r="AC274" s="10"/>
      <c r="AD274" s="7"/>
      <c r="AE274" s="5"/>
      <c r="AF274" s="5"/>
      <c r="AG274" s="5"/>
      <c r="AH274" s="5"/>
      <c r="AI274" s="5"/>
      <c r="AJ274" s="5"/>
      <c r="AK274" s="5"/>
      <c r="AL274" s="5"/>
      <c r="AM274" s="5"/>
      <c r="AN274" s="5"/>
      <c r="AO274" s="5"/>
      <c r="AP274" s="5"/>
      <c r="AQ274" s="5"/>
      <c r="AR274" s="5"/>
      <c r="AS274" s="5"/>
      <c r="AT274" s="5"/>
      <c r="AU274" s="5"/>
      <c r="AV274" s="5"/>
      <c r="AW274" s="5"/>
      <c r="AX274" s="5"/>
    </row>
    <row r="275" spans="1:50" ht="12" customHeight="1">
      <c r="A275" s="5"/>
      <c r="B275" s="5"/>
      <c r="C275" s="5"/>
      <c r="D275" s="5"/>
      <c r="E275" s="6"/>
      <c r="F275" s="5"/>
      <c r="G275" s="212"/>
      <c r="H275" s="5"/>
      <c r="I275" s="212"/>
      <c r="J275" s="5"/>
      <c r="K275" s="212"/>
      <c r="L275" s="5"/>
      <c r="M275" s="212"/>
      <c r="N275" s="5"/>
      <c r="O275" s="212"/>
      <c r="P275" s="5"/>
      <c r="Q275" s="213"/>
      <c r="R275" s="5"/>
      <c r="S275" s="213"/>
      <c r="T275" s="5"/>
      <c r="U275" s="213"/>
      <c r="V275" s="5"/>
      <c r="W275" s="213"/>
      <c r="X275" s="5"/>
      <c r="Y275" s="213"/>
      <c r="Z275" s="5"/>
      <c r="AA275" s="213"/>
      <c r="AB275" s="10"/>
      <c r="AC275" s="10"/>
      <c r="AD275" s="7"/>
      <c r="AE275" s="5"/>
      <c r="AF275" s="5"/>
      <c r="AG275" s="5"/>
      <c r="AH275" s="5"/>
      <c r="AI275" s="5"/>
      <c r="AJ275" s="5"/>
      <c r="AK275" s="5"/>
      <c r="AL275" s="5"/>
      <c r="AM275" s="5"/>
      <c r="AN275" s="5"/>
      <c r="AO275" s="5"/>
      <c r="AP275" s="5"/>
      <c r="AQ275" s="5"/>
      <c r="AR275" s="5"/>
      <c r="AS275" s="5"/>
      <c r="AT275" s="5"/>
      <c r="AU275" s="5"/>
      <c r="AV275" s="5"/>
      <c r="AW275" s="5"/>
      <c r="AX275" s="5"/>
    </row>
    <row r="276" spans="1:50" ht="12" customHeight="1">
      <c r="A276" s="5"/>
      <c r="B276" s="5"/>
      <c r="C276" s="5"/>
      <c r="D276" s="5"/>
      <c r="E276" s="6"/>
      <c r="F276" s="5"/>
      <c r="G276" s="212"/>
      <c r="H276" s="5"/>
      <c r="I276" s="212"/>
      <c r="J276" s="5"/>
      <c r="K276" s="212"/>
      <c r="L276" s="5"/>
      <c r="M276" s="212"/>
      <c r="N276" s="5"/>
      <c r="O276" s="212"/>
      <c r="P276" s="5"/>
      <c r="Q276" s="213"/>
      <c r="R276" s="5"/>
      <c r="S276" s="213"/>
      <c r="T276" s="5"/>
      <c r="U276" s="213"/>
      <c r="V276" s="5"/>
      <c r="W276" s="213"/>
      <c r="X276" s="5"/>
      <c r="Y276" s="213"/>
      <c r="Z276" s="5"/>
      <c r="AA276" s="213"/>
      <c r="AB276" s="10"/>
      <c r="AC276" s="10"/>
      <c r="AD276" s="7"/>
      <c r="AE276" s="5"/>
      <c r="AF276" s="5"/>
      <c r="AG276" s="5"/>
      <c r="AH276" s="5"/>
      <c r="AI276" s="5"/>
      <c r="AJ276" s="5"/>
      <c r="AK276" s="5"/>
      <c r="AL276" s="5"/>
      <c r="AM276" s="5"/>
      <c r="AN276" s="5"/>
      <c r="AO276" s="5"/>
      <c r="AP276" s="5"/>
      <c r="AQ276" s="5"/>
      <c r="AR276" s="5"/>
      <c r="AS276" s="5"/>
      <c r="AT276" s="5"/>
      <c r="AU276" s="5"/>
      <c r="AV276" s="5"/>
      <c r="AW276" s="5"/>
      <c r="AX276" s="5"/>
    </row>
    <row r="277" spans="1:50" ht="12" customHeight="1">
      <c r="A277" s="5"/>
      <c r="B277" s="5"/>
      <c r="C277" s="5"/>
      <c r="D277" s="5"/>
      <c r="E277" s="6"/>
      <c r="F277" s="5"/>
      <c r="G277" s="212"/>
      <c r="H277" s="5"/>
      <c r="I277" s="212"/>
      <c r="J277" s="5"/>
      <c r="K277" s="212"/>
      <c r="L277" s="5"/>
      <c r="M277" s="212"/>
      <c r="N277" s="5"/>
      <c r="O277" s="212"/>
      <c r="P277" s="5"/>
      <c r="Q277" s="213"/>
      <c r="R277" s="5"/>
      <c r="S277" s="213"/>
      <c r="T277" s="5"/>
      <c r="U277" s="213"/>
      <c r="V277" s="5"/>
      <c r="W277" s="213"/>
      <c r="X277" s="5"/>
      <c r="Y277" s="213"/>
      <c r="Z277" s="5"/>
      <c r="AA277" s="213"/>
      <c r="AB277" s="10"/>
      <c r="AC277" s="10"/>
      <c r="AD277" s="7"/>
      <c r="AE277" s="5"/>
      <c r="AF277" s="5"/>
      <c r="AG277" s="5"/>
      <c r="AH277" s="5"/>
      <c r="AI277" s="5"/>
      <c r="AJ277" s="5"/>
      <c r="AK277" s="5"/>
      <c r="AL277" s="5"/>
      <c r="AM277" s="5"/>
      <c r="AN277" s="5"/>
      <c r="AO277" s="5"/>
      <c r="AP277" s="5"/>
      <c r="AQ277" s="5"/>
      <c r="AR277" s="5"/>
      <c r="AS277" s="5"/>
      <c r="AT277" s="5"/>
      <c r="AU277" s="5"/>
      <c r="AV277" s="5"/>
      <c r="AW277" s="5"/>
      <c r="AX277" s="5"/>
    </row>
    <row r="278" spans="1:50" ht="12" customHeight="1">
      <c r="A278" s="5"/>
      <c r="B278" s="5"/>
      <c r="C278" s="5"/>
      <c r="D278" s="5"/>
      <c r="E278" s="6"/>
      <c r="F278" s="5"/>
      <c r="G278" s="212"/>
      <c r="H278" s="5"/>
      <c r="I278" s="212"/>
      <c r="J278" s="5"/>
      <c r="K278" s="212"/>
      <c r="L278" s="5"/>
      <c r="M278" s="212"/>
      <c r="N278" s="5"/>
      <c r="O278" s="212"/>
      <c r="P278" s="5"/>
      <c r="Q278" s="213"/>
      <c r="R278" s="5"/>
      <c r="S278" s="213"/>
      <c r="T278" s="5"/>
      <c r="U278" s="213"/>
      <c r="V278" s="5"/>
      <c r="W278" s="213"/>
      <c r="X278" s="5"/>
      <c r="Y278" s="213"/>
      <c r="Z278" s="5"/>
      <c r="AA278" s="213"/>
      <c r="AB278" s="10"/>
      <c r="AC278" s="10"/>
      <c r="AD278" s="7"/>
      <c r="AE278" s="5"/>
      <c r="AF278" s="5"/>
      <c r="AG278" s="5"/>
      <c r="AH278" s="5"/>
      <c r="AI278" s="5"/>
      <c r="AJ278" s="5"/>
      <c r="AK278" s="5"/>
      <c r="AL278" s="5"/>
      <c r="AM278" s="5"/>
      <c r="AN278" s="5"/>
      <c r="AO278" s="5"/>
      <c r="AP278" s="5"/>
      <c r="AQ278" s="5"/>
      <c r="AR278" s="5"/>
      <c r="AS278" s="5"/>
      <c r="AT278" s="5"/>
      <c r="AU278" s="5"/>
      <c r="AV278" s="5"/>
      <c r="AW278" s="5"/>
      <c r="AX278" s="5"/>
    </row>
    <row r="279" spans="1:50" ht="12" customHeight="1">
      <c r="A279" s="5"/>
      <c r="B279" s="5"/>
      <c r="C279" s="5"/>
      <c r="D279" s="5"/>
      <c r="E279" s="6"/>
      <c r="F279" s="5"/>
      <c r="G279" s="212"/>
      <c r="H279" s="5"/>
      <c r="I279" s="212"/>
      <c r="J279" s="5"/>
      <c r="K279" s="212"/>
      <c r="L279" s="5"/>
      <c r="M279" s="212"/>
      <c r="N279" s="5"/>
      <c r="O279" s="212"/>
      <c r="P279" s="5"/>
      <c r="Q279" s="213"/>
      <c r="R279" s="5"/>
      <c r="S279" s="213"/>
      <c r="T279" s="5"/>
      <c r="U279" s="213"/>
      <c r="V279" s="5"/>
      <c r="W279" s="213"/>
      <c r="X279" s="5"/>
      <c r="Y279" s="213"/>
      <c r="Z279" s="5"/>
      <c r="AA279" s="213"/>
      <c r="AB279" s="10"/>
      <c r="AC279" s="10"/>
      <c r="AD279" s="7"/>
      <c r="AE279" s="5"/>
      <c r="AF279" s="5"/>
      <c r="AG279" s="5"/>
      <c r="AH279" s="5"/>
      <c r="AI279" s="5"/>
      <c r="AJ279" s="5"/>
      <c r="AK279" s="5"/>
      <c r="AL279" s="5"/>
      <c r="AM279" s="5"/>
      <c r="AN279" s="5"/>
      <c r="AO279" s="5"/>
      <c r="AP279" s="5"/>
      <c r="AQ279" s="5"/>
      <c r="AR279" s="5"/>
      <c r="AS279" s="5"/>
      <c r="AT279" s="5"/>
      <c r="AU279" s="5"/>
      <c r="AV279" s="5"/>
      <c r="AW279" s="5"/>
      <c r="AX279" s="5"/>
    </row>
    <row r="280" spans="1:50" ht="12" customHeight="1">
      <c r="A280" s="5"/>
      <c r="B280" s="5"/>
      <c r="C280" s="5"/>
      <c r="D280" s="5"/>
      <c r="E280" s="6"/>
      <c r="F280" s="5"/>
      <c r="G280" s="212"/>
      <c r="H280" s="5"/>
      <c r="I280" s="212"/>
      <c r="J280" s="5"/>
      <c r="K280" s="212"/>
      <c r="L280" s="5"/>
      <c r="M280" s="212"/>
      <c r="N280" s="5"/>
      <c r="O280" s="212"/>
      <c r="P280" s="5"/>
      <c r="Q280" s="213"/>
      <c r="R280" s="5"/>
      <c r="S280" s="213"/>
      <c r="T280" s="5"/>
      <c r="U280" s="213"/>
      <c r="V280" s="5"/>
      <c r="W280" s="213"/>
      <c r="X280" s="5"/>
      <c r="Y280" s="213"/>
      <c r="Z280" s="5"/>
      <c r="AA280" s="213"/>
      <c r="AB280" s="10"/>
      <c r="AC280" s="10"/>
      <c r="AD280" s="7"/>
      <c r="AE280" s="5"/>
      <c r="AF280" s="5"/>
      <c r="AG280" s="5"/>
      <c r="AH280" s="5"/>
      <c r="AI280" s="5"/>
      <c r="AJ280" s="5"/>
      <c r="AK280" s="5"/>
      <c r="AL280" s="5"/>
      <c r="AM280" s="5"/>
      <c r="AN280" s="5"/>
      <c r="AO280" s="5"/>
      <c r="AP280" s="5"/>
      <c r="AQ280" s="5"/>
      <c r="AR280" s="5"/>
      <c r="AS280" s="5"/>
      <c r="AT280" s="5"/>
      <c r="AU280" s="5"/>
      <c r="AV280" s="5"/>
      <c r="AW280" s="5"/>
      <c r="AX280" s="5"/>
    </row>
    <row r="281" spans="1:50" ht="12" customHeight="1">
      <c r="A281" s="5"/>
      <c r="B281" s="5"/>
      <c r="C281" s="5"/>
      <c r="D281" s="5"/>
      <c r="E281" s="6"/>
      <c r="F281" s="5"/>
      <c r="G281" s="212"/>
      <c r="H281" s="5"/>
      <c r="I281" s="212"/>
      <c r="J281" s="5"/>
      <c r="K281" s="212"/>
      <c r="L281" s="5"/>
      <c r="M281" s="212"/>
      <c r="N281" s="5"/>
      <c r="O281" s="212"/>
      <c r="P281" s="5"/>
      <c r="Q281" s="213"/>
      <c r="R281" s="5"/>
      <c r="S281" s="213"/>
      <c r="T281" s="5"/>
      <c r="U281" s="213"/>
      <c r="V281" s="5"/>
      <c r="W281" s="213"/>
      <c r="X281" s="5"/>
      <c r="Y281" s="213"/>
      <c r="Z281" s="5"/>
      <c r="AA281" s="213"/>
      <c r="AB281" s="10"/>
      <c r="AC281" s="10"/>
      <c r="AD281" s="7"/>
      <c r="AE281" s="5"/>
      <c r="AF281" s="5"/>
      <c r="AG281" s="5"/>
      <c r="AH281" s="5"/>
      <c r="AI281" s="5"/>
      <c r="AJ281" s="5"/>
      <c r="AK281" s="5"/>
      <c r="AL281" s="5"/>
      <c r="AM281" s="5"/>
      <c r="AN281" s="5"/>
      <c r="AO281" s="5"/>
      <c r="AP281" s="5"/>
      <c r="AQ281" s="5"/>
      <c r="AR281" s="5"/>
      <c r="AS281" s="5"/>
      <c r="AT281" s="5"/>
      <c r="AU281" s="5"/>
      <c r="AV281" s="5"/>
      <c r="AW281" s="5"/>
      <c r="AX281" s="5"/>
    </row>
    <row r="282" spans="1:50" ht="12" customHeight="1">
      <c r="A282" s="5"/>
      <c r="B282" s="5"/>
      <c r="C282" s="5"/>
      <c r="D282" s="5"/>
      <c r="E282" s="6"/>
      <c r="F282" s="5"/>
      <c r="G282" s="212"/>
      <c r="H282" s="5"/>
      <c r="I282" s="212"/>
      <c r="J282" s="5"/>
      <c r="K282" s="212"/>
      <c r="L282" s="5"/>
      <c r="M282" s="212"/>
      <c r="N282" s="5"/>
      <c r="O282" s="212"/>
      <c r="P282" s="5"/>
      <c r="Q282" s="213"/>
      <c r="R282" s="5"/>
      <c r="S282" s="213"/>
      <c r="T282" s="5"/>
      <c r="U282" s="213"/>
      <c r="V282" s="5"/>
      <c r="W282" s="213"/>
      <c r="X282" s="5"/>
      <c r="Y282" s="213"/>
      <c r="Z282" s="5"/>
      <c r="AA282" s="213"/>
      <c r="AB282" s="10"/>
      <c r="AC282" s="10"/>
      <c r="AD282" s="7"/>
      <c r="AE282" s="5"/>
      <c r="AF282" s="5"/>
      <c r="AG282" s="5"/>
      <c r="AH282" s="5"/>
      <c r="AI282" s="5"/>
      <c r="AJ282" s="5"/>
      <c r="AK282" s="5"/>
      <c r="AL282" s="5"/>
      <c r="AM282" s="5"/>
      <c r="AN282" s="5"/>
      <c r="AO282" s="5"/>
      <c r="AP282" s="5"/>
      <c r="AQ282" s="5"/>
      <c r="AR282" s="5"/>
      <c r="AS282" s="5"/>
      <c r="AT282" s="5"/>
      <c r="AU282" s="5"/>
      <c r="AV282" s="5"/>
      <c r="AW282" s="5"/>
      <c r="AX282" s="5"/>
    </row>
    <row r="283" spans="1:50" ht="12" customHeight="1">
      <c r="A283" s="5"/>
      <c r="B283" s="5"/>
      <c r="C283" s="5"/>
      <c r="D283" s="5"/>
      <c r="E283" s="6"/>
      <c r="F283" s="5"/>
      <c r="G283" s="212"/>
      <c r="H283" s="5"/>
      <c r="I283" s="212"/>
      <c r="J283" s="5"/>
      <c r="K283" s="212"/>
      <c r="L283" s="5"/>
      <c r="M283" s="212"/>
      <c r="N283" s="5"/>
      <c r="O283" s="212"/>
      <c r="P283" s="5"/>
      <c r="Q283" s="213"/>
      <c r="R283" s="5"/>
      <c r="S283" s="213"/>
      <c r="T283" s="5"/>
      <c r="U283" s="213"/>
      <c r="V283" s="5"/>
      <c r="W283" s="213"/>
      <c r="X283" s="5"/>
      <c r="Y283" s="213"/>
      <c r="Z283" s="5"/>
      <c r="AA283" s="213"/>
      <c r="AB283" s="10"/>
      <c r="AC283" s="10"/>
      <c r="AD283" s="7"/>
      <c r="AE283" s="5"/>
      <c r="AF283" s="5"/>
      <c r="AG283" s="5"/>
      <c r="AH283" s="5"/>
      <c r="AI283" s="5"/>
      <c r="AJ283" s="5"/>
      <c r="AK283" s="5"/>
      <c r="AL283" s="5"/>
      <c r="AM283" s="5"/>
      <c r="AN283" s="5"/>
      <c r="AO283" s="5"/>
      <c r="AP283" s="5"/>
      <c r="AQ283" s="5"/>
      <c r="AR283" s="5"/>
      <c r="AS283" s="5"/>
      <c r="AT283" s="5"/>
      <c r="AU283" s="5"/>
      <c r="AV283" s="5"/>
      <c r="AW283" s="5"/>
      <c r="AX283" s="5"/>
    </row>
    <row r="284" spans="1:50" ht="12" customHeight="1">
      <c r="A284" s="5"/>
      <c r="B284" s="5"/>
      <c r="C284" s="5"/>
      <c r="D284" s="5"/>
      <c r="E284" s="6"/>
      <c r="F284" s="5"/>
      <c r="G284" s="212"/>
      <c r="H284" s="5"/>
      <c r="I284" s="212"/>
      <c r="J284" s="5"/>
      <c r="K284" s="212"/>
      <c r="L284" s="5"/>
      <c r="M284" s="212"/>
      <c r="N284" s="5"/>
      <c r="O284" s="212"/>
      <c r="P284" s="5"/>
      <c r="Q284" s="213"/>
      <c r="R284" s="5"/>
      <c r="S284" s="213"/>
      <c r="T284" s="5"/>
      <c r="U284" s="213"/>
      <c r="V284" s="5"/>
      <c r="W284" s="213"/>
      <c r="X284" s="5"/>
      <c r="Y284" s="213"/>
      <c r="Z284" s="5"/>
      <c r="AA284" s="213"/>
      <c r="AB284" s="10"/>
      <c r="AC284" s="10"/>
      <c r="AD284" s="7"/>
      <c r="AE284" s="5"/>
      <c r="AF284" s="5"/>
      <c r="AG284" s="5"/>
      <c r="AH284" s="5"/>
      <c r="AI284" s="5"/>
      <c r="AJ284" s="5"/>
      <c r="AK284" s="5"/>
      <c r="AL284" s="5"/>
      <c r="AM284" s="5"/>
      <c r="AN284" s="5"/>
      <c r="AO284" s="5"/>
      <c r="AP284" s="5"/>
      <c r="AQ284" s="5"/>
      <c r="AR284" s="5"/>
      <c r="AS284" s="5"/>
      <c r="AT284" s="5"/>
      <c r="AU284" s="5"/>
      <c r="AV284" s="5"/>
      <c r="AW284" s="5"/>
      <c r="AX284" s="5"/>
    </row>
    <row r="285" spans="1:50" ht="12" customHeight="1">
      <c r="A285" s="5"/>
      <c r="B285" s="5"/>
      <c r="C285" s="5"/>
      <c r="D285" s="5"/>
      <c r="E285" s="6"/>
      <c r="F285" s="5"/>
      <c r="G285" s="212"/>
      <c r="H285" s="5"/>
      <c r="I285" s="212"/>
      <c r="J285" s="5"/>
      <c r="K285" s="212"/>
      <c r="L285" s="5"/>
      <c r="M285" s="212"/>
      <c r="N285" s="5"/>
      <c r="O285" s="212"/>
      <c r="P285" s="5"/>
      <c r="Q285" s="213"/>
      <c r="R285" s="5"/>
      <c r="S285" s="213"/>
      <c r="T285" s="5"/>
      <c r="U285" s="213"/>
      <c r="V285" s="5"/>
      <c r="W285" s="213"/>
      <c r="X285" s="5"/>
      <c r="Y285" s="213"/>
      <c r="Z285" s="5"/>
      <c r="AA285" s="213"/>
      <c r="AB285" s="10"/>
      <c r="AC285" s="10"/>
      <c r="AD285" s="7"/>
      <c r="AE285" s="5"/>
      <c r="AF285" s="5"/>
      <c r="AG285" s="5"/>
      <c r="AH285" s="5"/>
      <c r="AI285" s="5"/>
      <c r="AJ285" s="5"/>
      <c r="AK285" s="5"/>
      <c r="AL285" s="5"/>
      <c r="AM285" s="5"/>
      <c r="AN285" s="5"/>
      <c r="AO285" s="5"/>
      <c r="AP285" s="5"/>
      <c r="AQ285" s="5"/>
      <c r="AR285" s="5"/>
      <c r="AS285" s="5"/>
      <c r="AT285" s="5"/>
      <c r="AU285" s="5"/>
      <c r="AV285" s="5"/>
      <c r="AW285" s="5"/>
      <c r="AX285" s="5"/>
    </row>
    <row r="286" spans="1:50" ht="12" customHeight="1">
      <c r="A286" s="5"/>
      <c r="B286" s="5"/>
      <c r="C286" s="5"/>
      <c r="D286" s="5"/>
      <c r="E286" s="6"/>
      <c r="F286" s="5"/>
      <c r="G286" s="212"/>
      <c r="H286" s="5"/>
      <c r="I286" s="212"/>
      <c r="J286" s="5"/>
      <c r="K286" s="212"/>
      <c r="L286" s="5"/>
      <c r="M286" s="212"/>
      <c r="N286" s="5"/>
      <c r="O286" s="212"/>
      <c r="P286" s="5"/>
      <c r="Q286" s="213"/>
      <c r="R286" s="5"/>
      <c r="S286" s="213"/>
      <c r="T286" s="5"/>
      <c r="U286" s="213"/>
      <c r="V286" s="5"/>
      <c r="W286" s="213"/>
      <c r="X286" s="5"/>
      <c r="Y286" s="213"/>
      <c r="Z286" s="5"/>
      <c r="AA286" s="213"/>
      <c r="AB286" s="10"/>
      <c r="AC286" s="10"/>
      <c r="AD286" s="7"/>
      <c r="AE286" s="5"/>
      <c r="AF286" s="5"/>
      <c r="AG286" s="5"/>
      <c r="AH286" s="5"/>
      <c r="AI286" s="5"/>
      <c r="AJ286" s="5"/>
      <c r="AK286" s="5"/>
      <c r="AL286" s="5"/>
      <c r="AM286" s="5"/>
      <c r="AN286" s="5"/>
      <c r="AO286" s="5"/>
      <c r="AP286" s="5"/>
      <c r="AQ286" s="5"/>
      <c r="AR286" s="5"/>
      <c r="AS286" s="5"/>
      <c r="AT286" s="5"/>
      <c r="AU286" s="5"/>
      <c r="AV286" s="5"/>
      <c r="AW286" s="5"/>
      <c r="AX286" s="5"/>
    </row>
    <row r="287" spans="1:50" ht="12" customHeight="1">
      <c r="A287" s="5"/>
      <c r="B287" s="5"/>
      <c r="C287" s="5"/>
      <c r="D287" s="5"/>
      <c r="E287" s="6"/>
      <c r="F287" s="5"/>
      <c r="G287" s="212"/>
      <c r="H287" s="5"/>
      <c r="I287" s="212"/>
      <c r="J287" s="5"/>
      <c r="K287" s="212"/>
      <c r="L287" s="5"/>
      <c r="M287" s="212"/>
      <c r="N287" s="5"/>
      <c r="O287" s="212"/>
      <c r="P287" s="5"/>
      <c r="Q287" s="213"/>
      <c r="R287" s="5"/>
      <c r="S287" s="213"/>
      <c r="T287" s="5"/>
      <c r="U287" s="213"/>
      <c r="V287" s="5"/>
      <c r="W287" s="213"/>
      <c r="X287" s="5"/>
      <c r="Y287" s="213"/>
      <c r="Z287" s="5"/>
      <c r="AA287" s="213"/>
      <c r="AB287" s="10"/>
      <c r="AC287" s="10"/>
      <c r="AD287" s="7"/>
      <c r="AE287" s="5"/>
      <c r="AF287" s="5"/>
      <c r="AG287" s="5"/>
      <c r="AH287" s="5"/>
      <c r="AI287" s="5"/>
      <c r="AJ287" s="5"/>
      <c r="AK287" s="5"/>
      <c r="AL287" s="5"/>
      <c r="AM287" s="5"/>
      <c r="AN287" s="5"/>
      <c r="AO287" s="5"/>
      <c r="AP287" s="5"/>
      <c r="AQ287" s="5"/>
      <c r="AR287" s="5"/>
      <c r="AS287" s="5"/>
      <c r="AT287" s="5"/>
      <c r="AU287" s="5"/>
      <c r="AV287" s="5"/>
      <c r="AW287" s="5"/>
      <c r="AX287" s="5"/>
    </row>
    <row r="288" spans="1:50" ht="12" customHeight="1">
      <c r="A288" s="5"/>
      <c r="B288" s="5"/>
      <c r="C288" s="5"/>
      <c r="D288" s="5"/>
      <c r="E288" s="6"/>
      <c r="F288" s="5"/>
      <c r="G288" s="212"/>
      <c r="H288" s="5"/>
      <c r="I288" s="212"/>
      <c r="J288" s="5"/>
      <c r="K288" s="212"/>
      <c r="L288" s="5"/>
      <c r="M288" s="212"/>
      <c r="N288" s="5"/>
      <c r="O288" s="212"/>
      <c r="P288" s="5"/>
      <c r="Q288" s="213"/>
      <c r="R288" s="5"/>
      <c r="S288" s="213"/>
      <c r="T288" s="5"/>
      <c r="U288" s="213"/>
      <c r="V288" s="5"/>
      <c r="W288" s="213"/>
      <c r="X288" s="5"/>
      <c r="Y288" s="213"/>
      <c r="Z288" s="5"/>
      <c r="AA288" s="213"/>
      <c r="AB288" s="10"/>
      <c r="AC288" s="10"/>
      <c r="AD288" s="7"/>
      <c r="AE288" s="5"/>
      <c r="AF288" s="5"/>
      <c r="AG288" s="5"/>
      <c r="AH288" s="5"/>
      <c r="AI288" s="5"/>
      <c r="AJ288" s="5"/>
      <c r="AK288" s="5"/>
      <c r="AL288" s="5"/>
      <c r="AM288" s="5"/>
      <c r="AN288" s="5"/>
      <c r="AO288" s="5"/>
      <c r="AP288" s="5"/>
      <c r="AQ288" s="5"/>
      <c r="AR288" s="5"/>
      <c r="AS288" s="5"/>
      <c r="AT288" s="5"/>
      <c r="AU288" s="5"/>
      <c r="AV288" s="5"/>
      <c r="AW288" s="5"/>
      <c r="AX288" s="5"/>
    </row>
    <row r="289" spans="1:50" ht="12" customHeight="1">
      <c r="A289" s="5"/>
      <c r="B289" s="5"/>
      <c r="C289" s="5"/>
      <c r="D289" s="5"/>
      <c r="E289" s="6"/>
      <c r="F289" s="5"/>
      <c r="G289" s="212"/>
      <c r="H289" s="5"/>
      <c r="I289" s="212"/>
      <c r="J289" s="5"/>
      <c r="K289" s="212"/>
      <c r="L289" s="5"/>
      <c r="M289" s="212"/>
      <c r="N289" s="5"/>
      <c r="O289" s="212"/>
      <c r="P289" s="5"/>
      <c r="Q289" s="213"/>
      <c r="R289" s="5"/>
      <c r="S289" s="213"/>
      <c r="T289" s="5"/>
      <c r="U289" s="213"/>
      <c r="V289" s="5"/>
      <c r="W289" s="213"/>
      <c r="X289" s="5"/>
      <c r="Y289" s="213"/>
      <c r="Z289" s="5"/>
      <c r="AA289" s="213"/>
      <c r="AB289" s="10"/>
      <c r="AC289" s="10"/>
      <c r="AD289" s="7"/>
      <c r="AE289" s="5"/>
      <c r="AF289" s="5"/>
      <c r="AG289" s="5"/>
      <c r="AH289" s="5"/>
      <c r="AI289" s="5"/>
      <c r="AJ289" s="5"/>
      <c r="AK289" s="5"/>
      <c r="AL289" s="5"/>
      <c r="AM289" s="5"/>
      <c r="AN289" s="5"/>
      <c r="AO289" s="5"/>
      <c r="AP289" s="5"/>
      <c r="AQ289" s="5"/>
      <c r="AR289" s="5"/>
      <c r="AS289" s="5"/>
      <c r="AT289" s="5"/>
      <c r="AU289" s="5"/>
      <c r="AV289" s="5"/>
      <c r="AW289" s="5"/>
      <c r="AX289" s="5"/>
    </row>
    <row r="290" spans="1:50" ht="12" customHeight="1">
      <c r="A290" s="5"/>
      <c r="B290" s="5"/>
      <c r="C290" s="5"/>
      <c r="D290" s="5"/>
      <c r="E290" s="6"/>
      <c r="F290" s="5"/>
      <c r="G290" s="212"/>
      <c r="H290" s="5"/>
      <c r="I290" s="212"/>
      <c r="J290" s="5"/>
      <c r="K290" s="212"/>
      <c r="L290" s="5"/>
      <c r="M290" s="212"/>
      <c r="N290" s="5"/>
      <c r="O290" s="212"/>
      <c r="P290" s="5"/>
      <c r="Q290" s="213"/>
      <c r="R290" s="5"/>
      <c r="S290" s="213"/>
      <c r="T290" s="5"/>
      <c r="U290" s="213"/>
      <c r="V290" s="5"/>
      <c r="W290" s="213"/>
      <c r="X290" s="5"/>
      <c r="Y290" s="213"/>
      <c r="Z290" s="5"/>
      <c r="AA290" s="213"/>
      <c r="AB290" s="10"/>
      <c r="AC290" s="10"/>
      <c r="AD290" s="7"/>
      <c r="AE290" s="5"/>
      <c r="AF290" s="5"/>
      <c r="AG290" s="5"/>
      <c r="AH290" s="5"/>
      <c r="AI290" s="5"/>
      <c r="AJ290" s="5"/>
      <c r="AK290" s="5"/>
      <c r="AL290" s="5"/>
      <c r="AM290" s="5"/>
      <c r="AN290" s="5"/>
      <c r="AO290" s="5"/>
      <c r="AP290" s="5"/>
      <c r="AQ290" s="5"/>
      <c r="AR290" s="5"/>
      <c r="AS290" s="5"/>
      <c r="AT290" s="5"/>
      <c r="AU290" s="5"/>
      <c r="AV290" s="5"/>
      <c r="AW290" s="5"/>
      <c r="AX290" s="5"/>
    </row>
    <row r="291" spans="1:50" ht="12" customHeight="1">
      <c r="A291" s="5"/>
      <c r="B291" s="5"/>
      <c r="C291" s="5"/>
      <c r="D291" s="5"/>
      <c r="E291" s="6"/>
      <c r="F291" s="5"/>
      <c r="G291" s="212"/>
      <c r="H291" s="5"/>
      <c r="I291" s="212"/>
      <c r="J291" s="5"/>
      <c r="K291" s="212"/>
      <c r="L291" s="5"/>
      <c r="M291" s="212"/>
      <c r="N291" s="5"/>
      <c r="O291" s="212"/>
      <c r="P291" s="5"/>
      <c r="Q291" s="213"/>
      <c r="R291" s="5"/>
      <c r="S291" s="213"/>
      <c r="T291" s="5"/>
      <c r="U291" s="213"/>
      <c r="V291" s="5"/>
      <c r="W291" s="213"/>
      <c r="X291" s="5"/>
      <c r="Y291" s="213"/>
      <c r="Z291" s="5"/>
      <c r="AA291" s="213"/>
      <c r="AB291" s="10"/>
      <c r="AC291" s="10"/>
      <c r="AD291" s="7"/>
      <c r="AE291" s="5"/>
      <c r="AF291" s="5"/>
      <c r="AG291" s="5"/>
      <c r="AH291" s="5"/>
      <c r="AI291" s="5"/>
      <c r="AJ291" s="5"/>
      <c r="AK291" s="5"/>
      <c r="AL291" s="5"/>
      <c r="AM291" s="5"/>
      <c r="AN291" s="5"/>
      <c r="AO291" s="5"/>
      <c r="AP291" s="5"/>
      <c r="AQ291" s="5"/>
      <c r="AR291" s="5"/>
      <c r="AS291" s="5"/>
      <c r="AT291" s="5"/>
      <c r="AU291" s="5"/>
      <c r="AV291" s="5"/>
      <c r="AW291" s="5"/>
      <c r="AX291" s="5"/>
    </row>
    <row r="292" spans="1:50" ht="12" customHeight="1">
      <c r="A292" s="5"/>
      <c r="B292" s="5"/>
      <c r="C292" s="5"/>
      <c r="D292" s="5"/>
      <c r="E292" s="6"/>
      <c r="F292" s="5"/>
      <c r="G292" s="212"/>
      <c r="H292" s="5"/>
      <c r="I292" s="212"/>
      <c r="J292" s="5"/>
      <c r="K292" s="212"/>
      <c r="L292" s="5"/>
      <c r="M292" s="212"/>
      <c r="N292" s="5"/>
      <c r="O292" s="212"/>
      <c r="P292" s="5"/>
      <c r="Q292" s="213"/>
      <c r="R292" s="5"/>
      <c r="S292" s="213"/>
      <c r="T292" s="5"/>
      <c r="U292" s="213"/>
      <c r="V292" s="5"/>
      <c r="W292" s="213"/>
      <c r="X292" s="5"/>
      <c r="Y292" s="213"/>
      <c r="Z292" s="5"/>
      <c r="AA292" s="213"/>
      <c r="AB292" s="10"/>
      <c r="AC292" s="10"/>
      <c r="AD292" s="7"/>
      <c r="AE292" s="5"/>
      <c r="AF292" s="5"/>
      <c r="AG292" s="5"/>
      <c r="AH292" s="5"/>
      <c r="AI292" s="5"/>
      <c r="AJ292" s="5"/>
      <c r="AK292" s="5"/>
      <c r="AL292" s="5"/>
      <c r="AM292" s="5"/>
      <c r="AN292" s="5"/>
      <c r="AO292" s="5"/>
      <c r="AP292" s="5"/>
      <c r="AQ292" s="5"/>
      <c r="AR292" s="5"/>
      <c r="AS292" s="5"/>
      <c r="AT292" s="5"/>
      <c r="AU292" s="5"/>
      <c r="AV292" s="5"/>
      <c r="AW292" s="5"/>
      <c r="AX292" s="5"/>
    </row>
    <row r="293" spans="1:50" ht="12" customHeight="1">
      <c r="A293" s="5"/>
      <c r="B293" s="5"/>
      <c r="C293" s="5"/>
      <c r="D293" s="5"/>
      <c r="E293" s="6"/>
      <c r="F293" s="5"/>
      <c r="G293" s="212"/>
      <c r="H293" s="5"/>
      <c r="I293" s="212"/>
      <c r="J293" s="5"/>
      <c r="K293" s="212"/>
      <c r="L293" s="5"/>
      <c r="M293" s="212"/>
      <c r="N293" s="5"/>
      <c r="O293" s="212"/>
      <c r="P293" s="5"/>
      <c r="Q293" s="213"/>
      <c r="R293" s="5"/>
      <c r="S293" s="213"/>
      <c r="T293" s="5"/>
      <c r="U293" s="213"/>
      <c r="V293" s="5"/>
      <c r="W293" s="213"/>
      <c r="X293" s="5"/>
      <c r="Y293" s="213"/>
      <c r="Z293" s="5"/>
      <c r="AA293" s="213"/>
      <c r="AB293" s="10"/>
      <c r="AC293" s="10"/>
      <c r="AD293" s="7"/>
      <c r="AE293" s="5"/>
      <c r="AF293" s="5"/>
      <c r="AG293" s="5"/>
      <c r="AH293" s="5"/>
      <c r="AI293" s="5"/>
      <c r="AJ293" s="5"/>
      <c r="AK293" s="5"/>
      <c r="AL293" s="5"/>
      <c r="AM293" s="5"/>
      <c r="AN293" s="5"/>
      <c r="AO293" s="5"/>
      <c r="AP293" s="5"/>
      <c r="AQ293" s="5"/>
      <c r="AR293" s="5"/>
      <c r="AS293" s="5"/>
      <c r="AT293" s="5"/>
      <c r="AU293" s="5"/>
      <c r="AV293" s="5"/>
      <c r="AW293" s="5"/>
      <c r="AX293" s="5"/>
    </row>
    <row r="294" spans="1:50" ht="12" customHeight="1">
      <c r="A294" s="5"/>
      <c r="B294" s="5"/>
      <c r="C294" s="5"/>
      <c r="D294" s="5"/>
      <c r="E294" s="6"/>
      <c r="F294" s="5"/>
      <c r="G294" s="212"/>
      <c r="H294" s="5"/>
      <c r="I294" s="212"/>
      <c r="J294" s="5"/>
      <c r="K294" s="212"/>
      <c r="L294" s="5"/>
      <c r="M294" s="212"/>
      <c r="N294" s="5"/>
      <c r="O294" s="212"/>
      <c r="P294" s="5"/>
      <c r="Q294" s="213"/>
      <c r="R294" s="5"/>
      <c r="S294" s="213"/>
      <c r="T294" s="5"/>
      <c r="U294" s="213"/>
      <c r="V294" s="5"/>
      <c r="W294" s="213"/>
      <c r="X294" s="5"/>
      <c r="Y294" s="213"/>
      <c r="Z294" s="5"/>
      <c r="AA294" s="213"/>
      <c r="AB294" s="10"/>
      <c r="AC294" s="10"/>
      <c r="AD294" s="7"/>
      <c r="AE294" s="5"/>
      <c r="AF294" s="5"/>
      <c r="AG294" s="5"/>
      <c r="AH294" s="5"/>
      <c r="AI294" s="5"/>
      <c r="AJ294" s="5"/>
      <c r="AK294" s="5"/>
      <c r="AL294" s="5"/>
      <c r="AM294" s="5"/>
      <c r="AN294" s="5"/>
      <c r="AO294" s="5"/>
      <c r="AP294" s="5"/>
      <c r="AQ294" s="5"/>
      <c r="AR294" s="5"/>
      <c r="AS294" s="5"/>
      <c r="AT294" s="5"/>
      <c r="AU294" s="5"/>
      <c r="AV294" s="5"/>
      <c r="AW294" s="5"/>
      <c r="AX294" s="5"/>
    </row>
    <row r="295" spans="1:50" ht="12" customHeight="1">
      <c r="A295" s="5"/>
      <c r="B295" s="5"/>
      <c r="C295" s="5"/>
      <c r="D295" s="5"/>
      <c r="E295" s="6"/>
      <c r="F295" s="5"/>
      <c r="G295" s="212"/>
      <c r="H295" s="5"/>
      <c r="I295" s="212"/>
      <c r="J295" s="5"/>
      <c r="K295" s="212"/>
      <c r="L295" s="5"/>
      <c r="M295" s="212"/>
      <c r="N295" s="5"/>
      <c r="O295" s="212"/>
      <c r="P295" s="5"/>
      <c r="Q295" s="213"/>
      <c r="R295" s="5"/>
      <c r="S295" s="213"/>
      <c r="T295" s="5"/>
      <c r="U295" s="213"/>
      <c r="V295" s="5"/>
      <c r="W295" s="213"/>
      <c r="X295" s="5"/>
      <c r="Y295" s="213"/>
      <c r="Z295" s="5"/>
      <c r="AA295" s="213"/>
      <c r="AB295" s="10"/>
      <c r="AC295" s="10"/>
      <c r="AD295" s="7"/>
      <c r="AE295" s="5"/>
      <c r="AF295" s="5"/>
      <c r="AG295" s="5"/>
      <c r="AH295" s="5"/>
      <c r="AI295" s="5"/>
      <c r="AJ295" s="5"/>
      <c r="AK295" s="5"/>
      <c r="AL295" s="5"/>
      <c r="AM295" s="5"/>
      <c r="AN295" s="5"/>
      <c r="AO295" s="5"/>
      <c r="AP295" s="5"/>
      <c r="AQ295" s="5"/>
      <c r="AR295" s="5"/>
      <c r="AS295" s="5"/>
      <c r="AT295" s="5"/>
      <c r="AU295" s="5"/>
      <c r="AV295" s="5"/>
      <c r="AW295" s="5"/>
      <c r="AX295" s="5"/>
    </row>
    <row r="296" spans="1:50" ht="12" customHeight="1">
      <c r="A296" s="5"/>
      <c r="B296" s="5"/>
      <c r="C296" s="5"/>
      <c r="D296" s="5"/>
      <c r="E296" s="6"/>
      <c r="F296" s="5"/>
      <c r="G296" s="212"/>
      <c r="H296" s="5"/>
      <c r="I296" s="212"/>
      <c r="J296" s="5"/>
      <c r="K296" s="212"/>
      <c r="L296" s="5"/>
      <c r="M296" s="212"/>
      <c r="N296" s="5"/>
      <c r="O296" s="212"/>
      <c r="P296" s="5"/>
      <c r="Q296" s="213"/>
      <c r="R296" s="5"/>
      <c r="S296" s="213"/>
      <c r="T296" s="5"/>
      <c r="U296" s="213"/>
      <c r="V296" s="5"/>
      <c r="W296" s="213"/>
      <c r="X296" s="5"/>
      <c r="Y296" s="213"/>
      <c r="Z296" s="5"/>
      <c r="AA296" s="213"/>
      <c r="AB296" s="10"/>
      <c r="AC296" s="10"/>
      <c r="AD296" s="7"/>
      <c r="AE296" s="5"/>
      <c r="AF296" s="5"/>
      <c r="AG296" s="5"/>
      <c r="AH296" s="5"/>
      <c r="AI296" s="5"/>
      <c r="AJ296" s="5"/>
      <c r="AK296" s="5"/>
      <c r="AL296" s="5"/>
      <c r="AM296" s="5"/>
      <c r="AN296" s="5"/>
      <c r="AO296" s="5"/>
      <c r="AP296" s="5"/>
      <c r="AQ296" s="5"/>
      <c r="AR296" s="5"/>
      <c r="AS296" s="5"/>
      <c r="AT296" s="5"/>
      <c r="AU296" s="5"/>
      <c r="AV296" s="5"/>
      <c r="AW296" s="5"/>
      <c r="AX296" s="5"/>
    </row>
    <row r="297" spans="1:50" ht="12" customHeight="1">
      <c r="A297" s="5"/>
      <c r="B297" s="5"/>
      <c r="C297" s="5"/>
      <c r="D297" s="5"/>
      <c r="E297" s="6"/>
      <c r="F297" s="5"/>
      <c r="G297" s="212"/>
      <c r="H297" s="5"/>
      <c r="I297" s="212"/>
      <c r="J297" s="5"/>
      <c r="K297" s="212"/>
      <c r="L297" s="5"/>
      <c r="M297" s="212"/>
      <c r="N297" s="5"/>
      <c r="O297" s="212"/>
      <c r="P297" s="5"/>
      <c r="Q297" s="213"/>
      <c r="R297" s="5"/>
      <c r="S297" s="213"/>
      <c r="T297" s="5"/>
      <c r="U297" s="213"/>
      <c r="V297" s="5"/>
      <c r="W297" s="213"/>
      <c r="X297" s="5"/>
      <c r="Y297" s="213"/>
      <c r="Z297" s="5"/>
      <c r="AA297" s="213"/>
      <c r="AB297" s="10"/>
      <c r="AC297" s="10"/>
      <c r="AD297" s="7"/>
      <c r="AE297" s="5"/>
      <c r="AF297" s="5"/>
      <c r="AG297" s="5"/>
      <c r="AH297" s="5"/>
      <c r="AI297" s="5"/>
      <c r="AJ297" s="5"/>
      <c r="AK297" s="5"/>
      <c r="AL297" s="5"/>
      <c r="AM297" s="5"/>
      <c r="AN297" s="5"/>
      <c r="AO297" s="5"/>
      <c r="AP297" s="5"/>
      <c r="AQ297" s="5"/>
      <c r="AR297" s="5"/>
      <c r="AS297" s="5"/>
      <c r="AT297" s="5"/>
      <c r="AU297" s="5"/>
      <c r="AV297" s="5"/>
      <c r="AW297" s="5"/>
      <c r="AX297" s="5"/>
    </row>
    <row r="298" spans="1:50" ht="12" customHeight="1">
      <c r="A298" s="5"/>
      <c r="B298" s="5"/>
      <c r="C298" s="5"/>
      <c r="D298" s="5"/>
      <c r="E298" s="6"/>
      <c r="F298" s="5"/>
      <c r="G298" s="212"/>
      <c r="H298" s="5"/>
      <c r="I298" s="212"/>
      <c r="J298" s="5"/>
      <c r="K298" s="212"/>
      <c r="L298" s="5"/>
      <c r="M298" s="212"/>
      <c r="N298" s="5"/>
      <c r="O298" s="212"/>
      <c r="P298" s="5"/>
      <c r="Q298" s="213"/>
      <c r="R298" s="5"/>
      <c r="S298" s="213"/>
      <c r="T298" s="5"/>
      <c r="U298" s="213"/>
      <c r="V298" s="5"/>
      <c r="W298" s="213"/>
      <c r="X298" s="5"/>
      <c r="Y298" s="213"/>
      <c r="Z298" s="5"/>
      <c r="AA298" s="213"/>
      <c r="AB298" s="10"/>
      <c r="AC298" s="10"/>
      <c r="AD298" s="7"/>
      <c r="AE298" s="5"/>
      <c r="AF298" s="5"/>
      <c r="AG298" s="5"/>
      <c r="AH298" s="5"/>
      <c r="AI298" s="5"/>
      <c r="AJ298" s="5"/>
      <c r="AK298" s="5"/>
      <c r="AL298" s="5"/>
      <c r="AM298" s="5"/>
      <c r="AN298" s="5"/>
      <c r="AO298" s="5"/>
      <c r="AP298" s="5"/>
      <c r="AQ298" s="5"/>
      <c r="AR298" s="5"/>
      <c r="AS298" s="5"/>
      <c r="AT298" s="5"/>
      <c r="AU298" s="5"/>
      <c r="AV298" s="5"/>
      <c r="AW298" s="5"/>
      <c r="AX298" s="5"/>
    </row>
    <row r="299" spans="1:50" ht="12" customHeight="1">
      <c r="A299" s="5"/>
      <c r="B299" s="5"/>
      <c r="C299" s="5"/>
      <c r="D299" s="5"/>
      <c r="E299" s="6"/>
      <c r="F299" s="5"/>
      <c r="G299" s="212"/>
      <c r="H299" s="5"/>
      <c r="I299" s="212"/>
      <c r="J299" s="5"/>
      <c r="K299" s="212"/>
      <c r="L299" s="5"/>
      <c r="M299" s="212"/>
      <c r="N299" s="5"/>
      <c r="O299" s="212"/>
      <c r="P299" s="5"/>
      <c r="Q299" s="213"/>
      <c r="R299" s="5"/>
      <c r="S299" s="213"/>
      <c r="T299" s="5"/>
      <c r="U299" s="213"/>
      <c r="V299" s="5"/>
      <c r="W299" s="213"/>
      <c r="X299" s="5"/>
      <c r="Y299" s="213"/>
      <c r="Z299" s="5"/>
      <c r="AA299" s="213"/>
      <c r="AB299" s="10"/>
      <c r="AC299" s="10"/>
      <c r="AD299" s="7"/>
      <c r="AE299" s="5"/>
      <c r="AF299" s="5"/>
      <c r="AG299" s="5"/>
      <c r="AH299" s="5"/>
      <c r="AI299" s="5"/>
      <c r="AJ299" s="5"/>
      <c r="AK299" s="5"/>
      <c r="AL299" s="5"/>
      <c r="AM299" s="5"/>
      <c r="AN299" s="5"/>
      <c r="AO299" s="5"/>
      <c r="AP299" s="5"/>
      <c r="AQ299" s="5"/>
      <c r="AR299" s="5"/>
      <c r="AS299" s="5"/>
      <c r="AT299" s="5"/>
      <c r="AU299" s="5"/>
      <c r="AV299" s="5"/>
      <c r="AW299" s="5"/>
      <c r="AX299" s="5"/>
    </row>
    <row r="300" spans="1:50" ht="12" customHeight="1">
      <c r="A300" s="5"/>
      <c r="B300" s="5"/>
      <c r="C300" s="5"/>
      <c r="D300" s="5"/>
      <c r="E300" s="6"/>
      <c r="F300" s="5"/>
      <c r="G300" s="212"/>
      <c r="H300" s="5"/>
      <c r="I300" s="212"/>
      <c r="J300" s="5"/>
      <c r="K300" s="212"/>
      <c r="L300" s="5"/>
      <c r="M300" s="212"/>
      <c r="N300" s="5"/>
      <c r="O300" s="212"/>
      <c r="P300" s="5"/>
      <c r="Q300" s="213"/>
      <c r="R300" s="5"/>
      <c r="S300" s="213"/>
      <c r="T300" s="5"/>
      <c r="U300" s="213"/>
      <c r="V300" s="5"/>
      <c r="W300" s="213"/>
      <c r="X300" s="5"/>
      <c r="Y300" s="213"/>
      <c r="Z300" s="5"/>
      <c r="AA300" s="213"/>
      <c r="AB300" s="10"/>
      <c r="AC300" s="10"/>
      <c r="AD300" s="7"/>
      <c r="AE300" s="5"/>
      <c r="AF300" s="5"/>
      <c r="AG300" s="5"/>
      <c r="AH300" s="5"/>
      <c r="AI300" s="5"/>
      <c r="AJ300" s="5"/>
      <c r="AK300" s="5"/>
      <c r="AL300" s="5"/>
      <c r="AM300" s="5"/>
      <c r="AN300" s="5"/>
      <c r="AO300" s="5"/>
      <c r="AP300" s="5"/>
      <c r="AQ300" s="5"/>
      <c r="AR300" s="5"/>
      <c r="AS300" s="5"/>
      <c r="AT300" s="5"/>
      <c r="AU300" s="5"/>
      <c r="AV300" s="5"/>
      <c r="AW300" s="5"/>
      <c r="AX300" s="5"/>
    </row>
    <row r="301" spans="1:50" ht="12" customHeight="1">
      <c r="A301" s="5"/>
      <c r="B301" s="5"/>
      <c r="C301" s="5"/>
      <c r="D301" s="5"/>
      <c r="E301" s="6"/>
      <c r="F301" s="5"/>
      <c r="G301" s="212"/>
      <c r="H301" s="5"/>
      <c r="I301" s="212"/>
      <c r="J301" s="5"/>
      <c r="K301" s="212"/>
      <c r="L301" s="5"/>
      <c r="M301" s="212"/>
      <c r="N301" s="5"/>
      <c r="O301" s="212"/>
      <c r="P301" s="5"/>
      <c r="Q301" s="213"/>
      <c r="R301" s="5"/>
      <c r="S301" s="213"/>
      <c r="T301" s="5"/>
      <c r="U301" s="213"/>
      <c r="V301" s="5"/>
      <c r="W301" s="213"/>
      <c r="X301" s="5"/>
      <c r="Y301" s="213"/>
      <c r="Z301" s="5"/>
      <c r="AA301" s="213"/>
      <c r="AB301" s="10"/>
      <c r="AC301" s="10"/>
      <c r="AD301" s="7"/>
      <c r="AE301" s="5"/>
      <c r="AF301" s="5"/>
      <c r="AG301" s="5"/>
      <c r="AH301" s="5"/>
      <c r="AI301" s="5"/>
      <c r="AJ301" s="5"/>
      <c r="AK301" s="5"/>
      <c r="AL301" s="5"/>
      <c r="AM301" s="5"/>
      <c r="AN301" s="5"/>
      <c r="AO301" s="5"/>
      <c r="AP301" s="5"/>
      <c r="AQ301" s="5"/>
      <c r="AR301" s="5"/>
      <c r="AS301" s="5"/>
      <c r="AT301" s="5"/>
      <c r="AU301" s="5"/>
      <c r="AV301" s="5"/>
      <c r="AW301" s="5"/>
      <c r="AX301" s="5"/>
    </row>
    <row r="302" spans="1:50" ht="12" customHeight="1">
      <c r="A302" s="5"/>
      <c r="B302" s="5"/>
      <c r="C302" s="5"/>
      <c r="D302" s="5"/>
      <c r="E302" s="6"/>
      <c r="F302" s="5"/>
      <c r="G302" s="212"/>
      <c r="H302" s="5"/>
      <c r="I302" s="212"/>
      <c r="J302" s="5"/>
      <c r="K302" s="212"/>
      <c r="L302" s="5"/>
      <c r="M302" s="212"/>
      <c r="N302" s="5"/>
      <c r="O302" s="212"/>
      <c r="P302" s="5"/>
      <c r="Q302" s="213"/>
      <c r="R302" s="5"/>
      <c r="S302" s="213"/>
      <c r="T302" s="5"/>
      <c r="U302" s="213"/>
      <c r="V302" s="5"/>
      <c r="W302" s="213"/>
      <c r="X302" s="5"/>
      <c r="Y302" s="213"/>
      <c r="Z302" s="5"/>
      <c r="AA302" s="213"/>
      <c r="AB302" s="10"/>
      <c r="AC302" s="10"/>
      <c r="AD302" s="7"/>
      <c r="AE302" s="5"/>
      <c r="AF302" s="5"/>
      <c r="AG302" s="5"/>
      <c r="AH302" s="5"/>
      <c r="AI302" s="5"/>
      <c r="AJ302" s="5"/>
      <c r="AK302" s="5"/>
      <c r="AL302" s="5"/>
      <c r="AM302" s="5"/>
      <c r="AN302" s="5"/>
      <c r="AO302" s="5"/>
      <c r="AP302" s="5"/>
      <c r="AQ302" s="5"/>
      <c r="AR302" s="5"/>
      <c r="AS302" s="5"/>
      <c r="AT302" s="5"/>
      <c r="AU302" s="5"/>
      <c r="AV302" s="5"/>
      <c r="AW302" s="5"/>
      <c r="AX302" s="5"/>
    </row>
    <row r="303" spans="1:50" ht="12" customHeight="1">
      <c r="A303" s="5"/>
      <c r="B303" s="5"/>
      <c r="C303" s="5"/>
      <c r="D303" s="5"/>
      <c r="E303" s="6"/>
      <c r="F303" s="5"/>
      <c r="G303" s="212"/>
      <c r="H303" s="5"/>
      <c r="I303" s="212"/>
      <c r="J303" s="5"/>
      <c r="K303" s="212"/>
      <c r="L303" s="5"/>
      <c r="M303" s="212"/>
      <c r="N303" s="5"/>
      <c r="O303" s="212"/>
      <c r="P303" s="5"/>
      <c r="Q303" s="213"/>
      <c r="R303" s="5"/>
      <c r="S303" s="213"/>
      <c r="T303" s="5"/>
      <c r="U303" s="213"/>
      <c r="V303" s="5"/>
      <c r="W303" s="213"/>
      <c r="X303" s="5"/>
      <c r="Y303" s="213"/>
      <c r="Z303" s="5"/>
      <c r="AA303" s="213"/>
      <c r="AB303" s="10"/>
      <c r="AC303" s="10"/>
      <c r="AD303" s="7"/>
      <c r="AE303" s="5"/>
      <c r="AF303" s="5"/>
      <c r="AG303" s="5"/>
      <c r="AH303" s="5"/>
      <c r="AI303" s="5"/>
      <c r="AJ303" s="5"/>
      <c r="AK303" s="5"/>
      <c r="AL303" s="5"/>
      <c r="AM303" s="5"/>
      <c r="AN303" s="5"/>
      <c r="AO303" s="5"/>
      <c r="AP303" s="5"/>
      <c r="AQ303" s="5"/>
      <c r="AR303" s="5"/>
      <c r="AS303" s="5"/>
      <c r="AT303" s="5"/>
      <c r="AU303" s="5"/>
      <c r="AV303" s="5"/>
      <c r="AW303" s="5"/>
      <c r="AX303" s="5"/>
    </row>
    <row r="304" spans="1:50" ht="12" customHeight="1">
      <c r="A304" s="5"/>
      <c r="B304" s="5"/>
      <c r="C304" s="5"/>
      <c r="D304" s="5"/>
      <c r="E304" s="6"/>
      <c r="F304" s="5"/>
      <c r="G304" s="212"/>
      <c r="H304" s="5"/>
      <c r="I304" s="212"/>
      <c r="J304" s="5"/>
      <c r="K304" s="212"/>
      <c r="L304" s="5"/>
      <c r="M304" s="212"/>
      <c r="N304" s="5"/>
      <c r="O304" s="212"/>
      <c r="P304" s="5"/>
      <c r="Q304" s="213"/>
      <c r="R304" s="5"/>
      <c r="S304" s="213"/>
      <c r="T304" s="5"/>
      <c r="U304" s="213"/>
      <c r="V304" s="5"/>
      <c r="W304" s="213"/>
      <c r="X304" s="5"/>
      <c r="Y304" s="213"/>
      <c r="Z304" s="5"/>
      <c r="AA304" s="213"/>
      <c r="AB304" s="10"/>
      <c r="AC304" s="10"/>
      <c r="AD304" s="7"/>
      <c r="AE304" s="5"/>
      <c r="AF304" s="5"/>
      <c r="AG304" s="5"/>
      <c r="AH304" s="5"/>
      <c r="AI304" s="5"/>
      <c r="AJ304" s="5"/>
      <c r="AK304" s="5"/>
      <c r="AL304" s="5"/>
      <c r="AM304" s="5"/>
      <c r="AN304" s="5"/>
      <c r="AO304" s="5"/>
      <c r="AP304" s="5"/>
      <c r="AQ304" s="5"/>
      <c r="AR304" s="5"/>
      <c r="AS304" s="5"/>
      <c r="AT304" s="5"/>
      <c r="AU304" s="5"/>
      <c r="AV304" s="5"/>
      <c r="AW304" s="5"/>
      <c r="AX304" s="5"/>
    </row>
    <row r="305" spans="1:50" ht="12" customHeight="1">
      <c r="A305" s="5"/>
      <c r="B305" s="5"/>
      <c r="C305" s="5"/>
      <c r="D305" s="5"/>
      <c r="E305" s="6"/>
      <c r="F305" s="5"/>
      <c r="G305" s="212"/>
      <c r="H305" s="5"/>
      <c r="I305" s="212"/>
      <c r="J305" s="5"/>
      <c r="K305" s="212"/>
      <c r="L305" s="5"/>
      <c r="M305" s="212"/>
      <c r="N305" s="5"/>
      <c r="O305" s="212"/>
      <c r="P305" s="5"/>
      <c r="Q305" s="213"/>
      <c r="R305" s="5"/>
      <c r="S305" s="213"/>
      <c r="T305" s="5"/>
      <c r="U305" s="213"/>
      <c r="V305" s="5"/>
      <c r="W305" s="213"/>
      <c r="X305" s="5"/>
      <c r="Y305" s="213"/>
      <c r="Z305" s="5"/>
      <c r="AA305" s="213"/>
      <c r="AB305" s="10"/>
      <c r="AC305" s="10"/>
      <c r="AD305" s="7"/>
      <c r="AE305" s="5"/>
      <c r="AF305" s="5"/>
      <c r="AG305" s="5"/>
      <c r="AH305" s="5"/>
      <c r="AI305" s="5"/>
      <c r="AJ305" s="5"/>
      <c r="AK305" s="5"/>
      <c r="AL305" s="5"/>
      <c r="AM305" s="5"/>
      <c r="AN305" s="5"/>
      <c r="AO305" s="5"/>
      <c r="AP305" s="5"/>
      <c r="AQ305" s="5"/>
      <c r="AR305" s="5"/>
      <c r="AS305" s="5"/>
      <c r="AT305" s="5"/>
      <c r="AU305" s="5"/>
      <c r="AV305" s="5"/>
      <c r="AW305" s="5"/>
      <c r="AX305" s="5"/>
    </row>
    <row r="306" spans="1:50" ht="12" customHeight="1">
      <c r="A306" s="5"/>
      <c r="B306" s="5"/>
      <c r="C306" s="5"/>
      <c r="D306" s="5"/>
      <c r="E306" s="6"/>
      <c r="F306" s="5"/>
      <c r="G306" s="212"/>
      <c r="H306" s="5"/>
      <c r="I306" s="212"/>
      <c r="J306" s="5"/>
      <c r="K306" s="212"/>
      <c r="L306" s="5"/>
      <c r="M306" s="212"/>
      <c r="N306" s="5"/>
      <c r="O306" s="212"/>
      <c r="P306" s="5"/>
      <c r="Q306" s="213"/>
      <c r="R306" s="5"/>
      <c r="S306" s="213"/>
      <c r="T306" s="5"/>
      <c r="U306" s="213"/>
      <c r="V306" s="5"/>
      <c r="W306" s="213"/>
      <c r="X306" s="5"/>
      <c r="Y306" s="213"/>
      <c r="Z306" s="5"/>
      <c r="AA306" s="213"/>
      <c r="AB306" s="10"/>
      <c r="AC306" s="10"/>
      <c r="AD306" s="7"/>
      <c r="AE306" s="5"/>
      <c r="AF306" s="5"/>
      <c r="AG306" s="5"/>
      <c r="AH306" s="5"/>
      <c r="AI306" s="5"/>
      <c r="AJ306" s="5"/>
      <c r="AK306" s="5"/>
      <c r="AL306" s="5"/>
      <c r="AM306" s="5"/>
      <c r="AN306" s="5"/>
      <c r="AO306" s="5"/>
      <c r="AP306" s="5"/>
      <c r="AQ306" s="5"/>
      <c r="AR306" s="5"/>
      <c r="AS306" s="5"/>
      <c r="AT306" s="5"/>
      <c r="AU306" s="5"/>
      <c r="AV306" s="5"/>
      <c r="AW306" s="5"/>
      <c r="AX306" s="5"/>
    </row>
    <row r="307" spans="1:50" ht="12" customHeight="1">
      <c r="A307" s="5"/>
      <c r="B307" s="5"/>
      <c r="C307" s="5"/>
      <c r="D307" s="5"/>
      <c r="E307" s="6"/>
      <c r="F307" s="5"/>
      <c r="G307" s="212"/>
      <c r="H307" s="5"/>
      <c r="I307" s="212"/>
      <c r="J307" s="5"/>
      <c r="K307" s="212"/>
      <c r="L307" s="5"/>
      <c r="M307" s="212"/>
      <c r="N307" s="5"/>
      <c r="O307" s="212"/>
      <c r="P307" s="5"/>
      <c r="Q307" s="213"/>
      <c r="R307" s="5"/>
      <c r="S307" s="213"/>
      <c r="T307" s="5"/>
      <c r="U307" s="213"/>
      <c r="V307" s="5"/>
      <c r="W307" s="213"/>
      <c r="X307" s="5"/>
      <c r="Y307" s="213"/>
      <c r="Z307" s="5"/>
      <c r="AA307" s="213"/>
      <c r="AB307" s="10"/>
      <c r="AC307" s="10"/>
      <c r="AD307" s="7"/>
      <c r="AE307" s="5"/>
      <c r="AF307" s="5"/>
      <c r="AG307" s="5"/>
      <c r="AH307" s="5"/>
      <c r="AI307" s="5"/>
      <c r="AJ307" s="5"/>
      <c r="AK307" s="5"/>
      <c r="AL307" s="5"/>
      <c r="AM307" s="5"/>
      <c r="AN307" s="5"/>
      <c r="AO307" s="5"/>
      <c r="AP307" s="5"/>
      <c r="AQ307" s="5"/>
      <c r="AR307" s="5"/>
      <c r="AS307" s="5"/>
      <c r="AT307" s="5"/>
      <c r="AU307" s="5"/>
      <c r="AV307" s="5"/>
      <c r="AW307" s="5"/>
      <c r="AX307" s="5"/>
    </row>
    <row r="308" spans="1:50" ht="12" customHeight="1">
      <c r="A308" s="5"/>
      <c r="B308" s="5"/>
      <c r="C308" s="5"/>
      <c r="D308" s="5"/>
      <c r="E308" s="6"/>
      <c r="F308" s="5"/>
      <c r="G308" s="212"/>
      <c r="H308" s="5"/>
      <c r="I308" s="212"/>
      <c r="J308" s="5"/>
      <c r="K308" s="212"/>
      <c r="L308" s="5"/>
      <c r="M308" s="212"/>
      <c r="N308" s="5"/>
      <c r="O308" s="212"/>
      <c r="P308" s="5"/>
      <c r="Q308" s="213"/>
      <c r="R308" s="5"/>
      <c r="S308" s="213"/>
      <c r="T308" s="5"/>
      <c r="U308" s="213"/>
      <c r="V308" s="5"/>
      <c r="W308" s="213"/>
      <c r="X308" s="5"/>
      <c r="Y308" s="213"/>
      <c r="Z308" s="5"/>
      <c r="AA308" s="213"/>
      <c r="AB308" s="10"/>
      <c r="AC308" s="10"/>
      <c r="AD308" s="7"/>
      <c r="AE308" s="5"/>
      <c r="AF308" s="5"/>
      <c r="AG308" s="5"/>
      <c r="AH308" s="5"/>
      <c r="AI308" s="5"/>
      <c r="AJ308" s="5"/>
      <c r="AK308" s="5"/>
      <c r="AL308" s="5"/>
      <c r="AM308" s="5"/>
      <c r="AN308" s="5"/>
      <c r="AO308" s="5"/>
      <c r="AP308" s="5"/>
      <c r="AQ308" s="5"/>
      <c r="AR308" s="5"/>
      <c r="AS308" s="5"/>
      <c r="AT308" s="5"/>
      <c r="AU308" s="5"/>
      <c r="AV308" s="5"/>
      <c r="AW308" s="5"/>
      <c r="AX308" s="5"/>
    </row>
    <row r="309" spans="1:50" ht="12" customHeight="1">
      <c r="A309" s="5"/>
      <c r="B309" s="5"/>
      <c r="C309" s="5"/>
      <c r="D309" s="5"/>
      <c r="E309" s="6"/>
      <c r="F309" s="5"/>
      <c r="G309" s="212"/>
      <c r="H309" s="5"/>
      <c r="I309" s="212"/>
      <c r="J309" s="5"/>
      <c r="K309" s="212"/>
      <c r="L309" s="5"/>
      <c r="M309" s="212"/>
      <c r="N309" s="5"/>
      <c r="O309" s="212"/>
      <c r="P309" s="5"/>
      <c r="Q309" s="213"/>
      <c r="R309" s="5"/>
      <c r="S309" s="213"/>
      <c r="T309" s="5"/>
      <c r="U309" s="213"/>
      <c r="V309" s="5"/>
      <c r="W309" s="213"/>
      <c r="X309" s="5"/>
      <c r="Y309" s="213"/>
      <c r="Z309" s="5"/>
      <c r="AA309" s="213"/>
      <c r="AB309" s="10"/>
      <c r="AC309" s="10"/>
      <c r="AD309" s="7"/>
      <c r="AE309" s="5"/>
      <c r="AF309" s="5"/>
      <c r="AG309" s="5"/>
      <c r="AH309" s="5"/>
      <c r="AI309" s="5"/>
      <c r="AJ309" s="5"/>
      <c r="AK309" s="5"/>
      <c r="AL309" s="5"/>
      <c r="AM309" s="5"/>
      <c r="AN309" s="5"/>
      <c r="AO309" s="5"/>
      <c r="AP309" s="5"/>
      <c r="AQ309" s="5"/>
      <c r="AR309" s="5"/>
      <c r="AS309" s="5"/>
      <c r="AT309" s="5"/>
      <c r="AU309" s="5"/>
      <c r="AV309" s="5"/>
      <c r="AW309" s="5"/>
      <c r="AX309" s="5"/>
    </row>
    <row r="310" spans="1:50" ht="12" customHeight="1">
      <c r="A310" s="5"/>
      <c r="B310" s="5"/>
      <c r="C310" s="5"/>
      <c r="D310" s="5"/>
      <c r="E310" s="6"/>
      <c r="F310" s="5"/>
      <c r="G310" s="212"/>
      <c r="H310" s="5"/>
      <c r="I310" s="212"/>
      <c r="J310" s="5"/>
      <c r="K310" s="212"/>
      <c r="L310" s="5"/>
      <c r="M310" s="212"/>
      <c r="N310" s="5"/>
      <c r="O310" s="212"/>
      <c r="P310" s="5"/>
      <c r="Q310" s="213"/>
      <c r="R310" s="5"/>
      <c r="S310" s="213"/>
      <c r="T310" s="5"/>
      <c r="U310" s="213"/>
      <c r="V310" s="5"/>
      <c r="W310" s="213"/>
      <c r="X310" s="5"/>
      <c r="Y310" s="213"/>
      <c r="Z310" s="5"/>
      <c r="AA310" s="213"/>
      <c r="AB310" s="10"/>
      <c r="AC310" s="10"/>
      <c r="AD310" s="7"/>
      <c r="AE310" s="5"/>
      <c r="AF310" s="5"/>
      <c r="AG310" s="5"/>
      <c r="AH310" s="5"/>
      <c r="AI310" s="5"/>
      <c r="AJ310" s="5"/>
      <c r="AK310" s="5"/>
      <c r="AL310" s="5"/>
      <c r="AM310" s="5"/>
      <c r="AN310" s="5"/>
      <c r="AO310" s="5"/>
      <c r="AP310" s="5"/>
      <c r="AQ310" s="5"/>
      <c r="AR310" s="5"/>
      <c r="AS310" s="5"/>
      <c r="AT310" s="5"/>
      <c r="AU310" s="5"/>
      <c r="AV310" s="5"/>
      <c r="AW310" s="5"/>
      <c r="AX310" s="5"/>
    </row>
    <row r="311" spans="1:50" ht="12" customHeight="1">
      <c r="A311" s="5"/>
      <c r="B311" s="5"/>
      <c r="C311" s="5"/>
      <c r="D311" s="5"/>
      <c r="E311" s="6"/>
      <c r="F311" s="5"/>
      <c r="G311" s="212"/>
      <c r="H311" s="5"/>
      <c r="I311" s="212"/>
      <c r="J311" s="5"/>
      <c r="K311" s="212"/>
      <c r="L311" s="5"/>
      <c r="M311" s="212"/>
      <c r="N311" s="5"/>
      <c r="O311" s="212"/>
      <c r="P311" s="5"/>
      <c r="Q311" s="213"/>
      <c r="R311" s="5"/>
      <c r="S311" s="213"/>
      <c r="T311" s="5"/>
      <c r="U311" s="213"/>
      <c r="V311" s="5"/>
      <c r="W311" s="213"/>
      <c r="X311" s="5"/>
      <c r="Y311" s="213"/>
      <c r="Z311" s="5"/>
      <c r="AA311" s="213"/>
      <c r="AB311" s="10"/>
      <c r="AC311" s="10"/>
      <c r="AD311" s="7"/>
      <c r="AE311" s="5"/>
      <c r="AF311" s="5"/>
      <c r="AG311" s="5"/>
      <c r="AH311" s="5"/>
      <c r="AI311" s="5"/>
      <c r="AJ311" s="5"/>
      <c r="AK311" s="5"/>
      <c r="AL311" s="5"/>
      <c r="AM311" s="5"/>
      <c r="AN311" s="5"/>
      <c r="AO311" s="5"/>
      <c r="AP311" s="5"/>
      <c r="AQ311" s="5"/>
      <c r="AR311" s="5"/>
      <c r="AS311" s="5"/>
      <c r="AT311" s="5"/>
      <c r="AU311" s="5"/>
      <c r="AV311" s="5"/>
      <c r="AW311" s="5"/>
      <c r="AX311" s="5"/>
    </row>
    <row r="312" spans="1:50" ht="12" customHeight="1">
      <c r="A312" s="5"/>
      <c r="B312" s="5"/>
      <c r="C312" s="5"/>
      <c r="D312" s="5"/>
      <c r="E312" s="6"/>
      <c r="F312" s="5"/>
      <c r="G312" s="212"/>
      <c r="H312" s="5"/>
      <c r="I312" s="212"/>
      <c r="J312" s="5"/>
      <c r="K312" s="212"/>
      <c r="L312" s="5"/>
      <c r="M312" s="212"/>
      <c r="N312" s="5"/>
      <c r="O312" s="212"/>
      <c r="P312" s="5"/>
      <c r="Q312" s="213"/>
      <c r="R312" s="5"/>
      <c r="S312" s="213"/>
      <c r="T312" s="5"/>
      <c r="U312" s="213"/>
      <c r="V312" s="5"/>
      <c r="W312" s="213"/>
      <c r="X312" s="5"/>
      <c r="Y312" s="213"/>
      <c r="Z312" s="5"/>
      <c r="AA312" s="213"/>
      <c r="AB312" s="10"/>
      <c r="AC312" s="10"/>
      <c r="AD312" s="7"/>
      <c r="AE312" s="5"/>
      <c r="AF312" s="5"/>
      <c r="AG312" s="5"/>
      <c r="AH312" s="5"/>
      <c r="AI312" s="5"/>
      <c r="AJ312" s="5"/>
      <c r="AK312" s="5"/>
      <c r="AL312" s="5"/>
      <c r="AM312" s="5"/>
      <c r="AN312" s="5"/>
      <c r="AO312" s="5"/>
      <c r="AP312" s="5"/>
      <c r="AQ312" s="5"/>
      <c r="AR312" s="5"/>
      <c r="AS312" s="5"/>
      <c r="AT312" s="5"/>
      <c r="AU312" s="5"/>
      <c r="AV312" s="5"/>
      <c r="AW312" s="5"/>
      <c r="AX312" s="5"/>
    </row>
    <row r="313" spans="1:50" ht="12" customHeight="1">
      <c r="A313" s="5"/>
      <c r="B313" s="5"/>
      <c r="C313" s="5"/>
      <c r="D313" s="5"/>
      <c r="E313" s="6"/>
      <c r="F313" s="5"/>
      <c r="G313" s="212"/>
      <c r="H313" s="5"/>
      <c r="I313" s="212"/>
      <c r="J313" s="5"/>
      <c r="K313" s="212"/>
      <c r="L313" s="5"/>
      <c r="M313" s="212"/>
      <c r="N313" s="5"/>
      <c r="O313" s="212"/>
      <c r="P313" s="5"/>
      <c r="Q313" s="213"/>
      <c r="R313" s="5"/>
      <c r="S313" s="213"/>
      <c r="T313" s="5"/>
      <c r="U313" s="213"/>
      <c r="V313" s="5"/>
      <c r="W313" s="213"/>
      <c r="X313" s="5"/>
      <c r="Y313" s="213"/>
      <c r="Z313" s="5"/>
      <c r="AA313" s="213"/>
      <c r="AB313" s="10"/>
      <c r="AC313" s="10"/>
      <c r="AD313" s="7"/>
      <c r="AE313" s="5"/>
      <c r="AF313" s="5"/>
      <c r="AG313" s="5"/>
      <c r="AH313" s="5"/>
      <c r="AI313" s="5"/>
      <c r="AJ313" s="5"/>
      <c r="AK313" s="5"/>
      <c r="AL313" s="5"/>
      <c r="AM313" s="5"/>
      <c r="AN313" s="5"/>
      <c r="AO313" s="5"/>
      <c r="AP313" s="5"/>
      <c r="AQ313" s="5"/>
      <c r="AR313" s="5"/>
      <c r="AS313" s="5"/>
      <c r="AT313" s="5"/>
      <c r="AU313" s="5"/>
      <c r="AV313" s="5"/>
      <c r="AW313" s="5"/>
      <c r="AX313" s="5"/>
    </row>
    <row r="314" spans="1:50" ht="12" customHeight="1">
      <c r="A314" s="5"/>
      <c r="B314" s="5"/>
      <c r="C314" s="5"/>
      <c r="D314" s="5"/>
      <c r="E314" s="6"/>
      <c r="F314" s="5"/>
      <c r="G314" s="212"/>
      <c r="H314" s="5"/>
      <c r="I314" s="212"/>
      <c r="J314" s="5"/>
      <c r="K314" s="212"/>
      <c r="L314" s="5"/>
      <c r="M314" s="212"/>
      <c r="N314" s="5"/>
      <c r="O314" s="212"/>
      <c r="P314" s="5"/>
      <c r="Q314" s="213"/>
      <c r="R314" s="5"/>
      <c r="S314" s="213"/>
      <c r="T314" s="5"/>
      <c r="U314" s="213"/>
      <c r="V314" s="5"/>
      <c r="W314" s="213"/>
      <c r="X314" s="5"/>
      <c r="Y314" s="213"/>
      <c r="Z314" s="5"/>
      <c r="AA314" s="213"/>
      <c r="AB314" s="10"/>
      <c r="AC314" s="10"/>
      <c r="AD314" s="7"/>
      <c r="AE314" s="5"/>
      <c r="AF314" s="5"/>
      <c r="AG314" s="5"/>
      <c r="AH314" s="5"/>
      <c r="AI314" s="5"/>
      <c r="AJ314" s="5"/>
      <c r="AK314" s="5"/>
      <c r="AL314" s="5"/>
      <c r="AM314" s="5"/>
      <c r="AN314" s="5"/>
      <c r="AO314" s="5"/>
      <c r="AP314" s="5"/>
      <c r="AQ314" s="5"/>
      <c r="AR314" s="5"/>
      <c r="AS314" s="5"/>
      <c r="AT314" s="5"/>
      <c r="AU314" s="5"/>
      <c r="AV314" s="5"/>
      <c r="AW314" s="5"/>
      <c r="AX314" s="5"/>
    </row>
    <row r="315" spans="1:50" ht="12" customHeight="1">
      <c r="A315" s="5"/>
      <c r="B315" s="5"/>
      <c r="C315" s="5"/>
      <c r="D315" s="5"/>
      <c r="E315" s="6"/>
      <c r="F315" s="5"/>
      <c r="G315" s="212"/>
      <c r="H315" s="5"/>
      <c r="I315" s="212"/>
      <c r="J315" s="5"/>
      <c r="K315" s="212"/>
      <c r="L315" s="5"/>
      <c r="M315" s="212"/>
      <c r="N315" s="5"/>
      <c r="O315" s="212"/>
      <c r="P315" s="5"/>
      <c r="Q315" s="213"/>
      <c r="R315" s="5"/>
      <c r="S315" s="213"/>
      <c r="T315" s="5"/>
      <c r="U315" s="213"/>
      <c r="V315" s="5"/>
      <c r="W315" s="213"/>
      <c r="X315" s="5"/>
      <c r="Y315" s="213"/>
      <c r="Z315" s="5"/>
      <c r="AA315" s="213"/>
      <c r="AB315" s="10"/>
      <c r="AC315" s="10"/>
      <c r="AD315" s="7"/>
      <c r="AE315" s="5"/>
      <c r="AF315" s="5"/>
      <c r="AG315" s="5"/>
      <c r="AH315" s="5"/>
      <c r="AI315" s="5"/>
      <c r="AJ315" s="5"/>
      <c r="AK315" s="5"/>
      <c r="AL315" s="5"/>
      <c r="AM315" s="5"/>
      <c r="AN315" s="5"/>
      <c r="AO315" s="5"/>
      <c r="AP315" s="5"/>
      <c r="AQ315" s="5"/>
      <c r="AR315" s="5"/>
      <c r="AS315" s="5"/>
      <c r="AT315" s="5"/>
      <c r="AU315" s="5"/>
      <c r="AV315" s="5"/>
      <c r="AW315" s="5"/>
      <c r="AX315" s="5"/>
    </row>
    <row r="316" spans="1:50" ht="12" customHeight="1">
      <c r="A316" s="5"/>
      <c r="B316" s="5"/>
      <c r="C316" s="5"/>
      <c r="D316" s="5"/>
      <c r="E316" s="6"/>
      <c r="F316" s="5"/>
      <c r="G316" s="212"/>
      <c r="H316" s="5"/>
      <c r="I316" s="212"/>
      <c r="J316" s="5"/>
      <c r="K316" s="212"/>
      <c r="L316" s="5"/>
      <c r="M316" s="212"/>
      <c r="N316" s="5"/>
      <c r="O316" s="212"/>
      <c r="P316" s="5"/>
      <c r="Q316" s="213"/>
      <c r="R316" s="5"/>
      <c r="S316" s="213"/>
      <c r="T316" s="5"/>
      <c r="U316" s="213"/>
      <c r="V316" s="5"/>
      <c r="W316" s="213"/>
      <c r="X316" s="5"/>
      <c r="Y316" s="213"/>
      <c r="Z316" s="5"/>
      <c r="AA316" s="213"/>
      <c r="AB316" s="10"/>
      <c r="AC316" s="10"/>
      <c r="AD316" s="7"/>
      <c r="AE316" s="5"/>
      <c r="AF316" s="5"/>
      <c r="AG316" s="5"/>
      <c r="AH316" s="5"/>
      <c r="AI316" s="5"/>
      <c r="AJ316" s="5"/>
      <c r="AK316" s="5"/>
      <c r="AL316" s="5"/>
      <c r="AM316" s="5"/>
      <c r="AN316" s="5"/>
      <c r="AO316" s="5"/>
      <c r="AP316" s="5"/>
      <c r="AQ316" s="5"/>
      <c r="AR316" s="5"/>
      <c r="AS316" s="5"/>
      <c r="AT316" s="5"/>
      <c r="AU316" s="5"/>
      <c r="AV316" s="5"/>
      <c r="AW316" s="5"/>
      <c r="AX316" s="5"/>
    </row>
    <row r="317" spans="1:50" ht="12" customHeight="1">
      <c r="A317" s="5"/>
      <c r="B317" s="5"/>
      <c r="C317" s="5"/>
      <c r="D317" s="5"/>
      <c r="E317" s="6"/>
      <c r="F317" s="5"/>
      <c r="G317" s="212"/>
      <c r="H317" s="5"/>
      <c r="I317" s="212"/>
      <c r="J317" s="5"/>
      <c r="K317" s="212"/>
      <c r="L317" s="5"/>
      <c r="M317" s="212"/>
      <c r="N317" s="5"/>
      <c r="O317" s="212"/>
      <c r="P317" s="5"/>
      <c r="Q317" s="213"/>
      <c r="R317" s="5"/>
      <c r="S317" s="213"/>
      <c r="T317" s="5"/>
      <c r="U317" s="213"/>
      <c r="V317" s="5"/>
      <c r="W317" s="213"/>
      <c r="X317" s="5"/>
      <c r="Y317" s="213"/>
      <c r="Z317" s="5"/>
      <c r="AA317" s="213"/>
      <c r="AB317" s="10"/>
      <c r="AC317" s="10"/>
      <c r="AD317" s="7"/>
      <c r="AE317" s="5"/>
      <c r="AF317" s="5"/>
      <c r="AG317" s="5"/>
      <c r="AH317" s="5"/>
      <c r="AI317" s="5"/>
      <c r="AJ317" s="5"/>
      <c r="AK317" s="5"/>
      <c r="AL317" s="5"/>
      <c r="AM317" s="5"/>
      <c r="AN317" s="5"/>
      <c r="AO317" s="5"/>
      <c r="AP317" s="5"/>
      <c r="AQ317" s="5"/>
      <c r="AR317" s="5"/>
      <c r="AS317" s="5"/>
      <c r="AT317" s="5"/>
      <c r="AU317" s="5"/>
      <c r="AV317" s="5"/>
      <c r="AW317" s="5"/>
      <c r="AX317" s="5"/>
    </row>
    <row r="318" spans="1:50" ht="12" customHeight="1">
      <c r="A318" s="5"/>
      <c r="B318" s="5"/>
      <c r="C318" s="5"/>
      <c r="D318" s="5"/>
      <c r="E318" s="6"/>
      <c r="F318" s="5"/>
      <c r="G318" s="212"/>
      <c r="H318" s="5"/>
      <c r="I318" s="212"/>
      <c r="J318" s="5"/>
      <c r="K318" s="212"/>
      <c r="L318" s="5"/>
      <c r="M318" s="212"/>
      <c r="N318" s="5"/>
      <c r="O318" s="212"/>
      <c r="P318" s="5"/>
      <c r="Q318" s="213"/>
      <c r="R318" s="5"/>
      <c r="S318" s="213"/>
      <c r="T318" s="5"/>
      <c r="U318" s="213"/>
      <c r="V318" s="5"/>
      <c r="W318" s="213"/>
      <c r="X318" s="5"/>
      <c r="Y318" s="213"/>
      <c r="Z318" s="5"/>
      <c r="AA318" s="213"/>
      <c r="AB318" s="10"/>
      <c r="AC318" s="10"/>
      <c r="AD318" s="7"/>
      <c r="AE318" s="5"/>
      <c r="AF318" s="5"/>
      <c r="AG318" s="5"/>
      <c r="AH318" s="5"/>
      <c r="AI318" s="5"/>
      <c r="AJ318" s="5"/>
      <c r="AK318" s="5"/>
      <c r="AL318" s="5"/>
      <c r="AM318" s="5"/>
      <c r="AN318" s="5"/>
      <c r="AO318" s="5"/>
      <c r="AP318" s="5"/>
      <c r="AQ318" s="5"/>
      <c r="AR318" s="5"/>
      <c r="AS318" s="5"/>
      <c r="AT318" s="5"/>
      <c r="AU318" s="5"/>
      <c r="AV318" s="5"/>
      <c r="AW318" s="5"/>
      <c r="AX318" s="5"/>
    </row>
    <row r="319" spans="1:50" ht="12" customHeight="1">
      <c r="A319" s="5"/>
      <c r="B319" s="5"/>
      <c r="C319" s="5"/>
      <c r="D319" s="5"/>
      <c r="E319" s="6"/>
      <c r="F319" s="5"/>
      <c r="G319" s="212"/>
      <c r="H319" s="5"/>
      <c r="I319" s="212"/>
      <c r="J319" s="5"/>
      <c r="K319" s="212"/>
      <c r="L319" s="5"/>
      <c r="M319" s="212"/>
      <c r="N319" s="5"/>
      <c r="O319" s="212"/>
      <c r="P319" s="5"/>
      <c r="Q319" s="213"/>
      <c r="R319" s="5"/>
      <c r="S319" s="213"/>
      <c r="T319" s="5"/>
      <c r="U319" s="213"/>
      <c r="V319" s="5"/>
      <c r="W319" s="213"/>
      <c r="X319" s="5"/>
      <c r="Y319" s="213"/>
      <c r="Z319" s="5"/>
      <c r="AA319" s="213"/>
      <c r="AB319" s="10"/>
      <c r="AC319" s="10"/>
      <c r="AD319" s="7"/>
      <c r="AE319" s="5"/>
      <c r="AF319" s="5"/>
      <c r="AG319" s="5"/>
      <c r="AH319" s="5"/>
      <c r="AI319" s="5"/>
      <c r="AJ319" s="5"/>
      <c r="AK319" s="5"/>
      <c r="AL319" s="5"/>
      <c r="AM319" s="5"/>
      <c r="AN319" s="5"/>
      <c r="AO319" s="5"/>
      <c r="AP319" s="5"/>
      <c r="AQ319" s="5"/>
      <c r="AR319" s="5"/>
      <c r="AS319" s="5"/>
      <c r="AT319" s="5"/>
      <c r="AU319" s="5"/>
      <c r="AV319" s="5"/>
      <c r="AW319" s="5"/>
      <c r="AX319" s="5"/>
    </row>
    <row r="320" spans="1:50" ht="12" customHeight="1">
      <c r="A320" s="5"/>
      <c r="B320" s="5"/>
      <c r="C320" s="5"/>
      <c r="D320" s="5"/>
      <c r="E320" s="6"/>
      <c r="F320" s="5"/>
      <c r="G320" s="212"/>
      <c r="H320" s="5"/>
      <c r="I320" s="212"/>
      <c r="J320" s="5"/>
      <c r="K320" s="212"/>
      <c r="L320" s="5"/>
      <c r="M320" s="212"/>
      <c r="N320" s="5"/>
      <c r="O320" s="212"/>
      <c r="P320" s="5"/>
      <c r="Q320" s="213"/>
      <c r="R320" s="5"/>
      <c r="S320" s="213"/>
      <c r="T320" s="5"/>
      <c r="U320" s="213"/>
      <c r="V320" s="5"/>
      <c r="W320" s="213"/>
      <c r="X320" s="5"/>
      <c r="Y320" s="213"/>
      <c r="Z320" s="5"/>
      <c r="AA320" s="213"/>
      <c r="AB320" s="10"/>
      <c r="AC320" s="10"/>
      <c r="AD320" s="7"/>
      <c r="AE320" s="5"/>
      <c r="AF320" s="5"/>
      <c r="AG320" s="5"/>
      <c r="AH320" s="5"/>
      <c r="AI320" s="5"/>
      <c r="AJ320" s="5"/>
      <c r="AK320" s="5"/>
      <c r="AL320" s="5"/>
      <c r="AM320" s="5"/>
      <c r="AN320" s="5"/>
      <c r="AO320" s="5"/>
      <c r="AP320" s="5"/>
      <c r="AQ320" s="5"/>
      <c r="AR320" s="5"/>
      <c r="AS320" s="5"/>
      <c r="AT320" s="5"/>
      <c r="AU320" s="5"/>
      <c r="AV320" s="5"/>
      <c r="AW320" s="5"/>
      <c r="AX320" s="5"/>
    </row>
    <row r="321" spans="1:50" ht="12" customHeight="1">
      <c r="A321" s="5"/>
      <c r="B321" s="5"/>
      <c r="C321" s="5"/>
      <c r="D321" s="5"/>
      <c r="E321" s="6"/>
      <c r="F321" s="5"/>
      <c r="G321" s="212"/>
      <c r="H321" s="5"/>
      <c r="I321" s="212"/>
      <c r="J321" s="5"/>
      <c r="K321" s="212"/>
      <c r="L321" s="5"/>
      <c r="M321" s="212"/>
      <c r="N321" s="5"/>
      <c r="O321" s="212"/>
      <c r="P321" s="5"/>
      <c r="Q321" s="213"/>
      <c r="R321" s="5"/>
      <c r="S321" s="213"/>
      <c r="T321" s="5"/>
      <c r="U321" s="213"/>
      <c r="V321" s="5"/>
      <c r="W321" s="213"/>
      <c r="X321" s="5"/>
      <c r="Y321" s="213"/>
      <c r="Z321" s="5"/>
      <c r="AA321" s="213"/>
      <c r="AB321" s="10"/>
      <c r="AC321" s="10"/>
      <c r="AD321" s="7"/>
      <c r="AE321" s="5"/>
      <c r="AF321" s="5"/>
      <c r="AG321" s="5"/>
      <c r="AH321" s="5"/>
      <c r="AI321" s="5"/>
      <c r="AJ321" s="5"/>
      <c r="AK321" s="5"/>
      <c r="AL321" s="5"/>
      <c r="AM321" s="5"/>
      <c r="AN321" s="5"/>
      <c r="AO321" s="5"/>
      <c r="AP321" s="5"/>
      <c r="AQ321" s="5"/>
      <c r="AR321" s="5"/>
      <c r="AS321" s="5"/>
      <c r="AT321" s="5"/>
      <c r="AU321" s="5"/>
      <c r="AV321" s="5"/>
      <c r="AW321" s="5"/>
      <c r="AX321" s="5"/>
    </row>
    <row r="322" spans="1:50" ht="12" customHeight="1">
      <c r="A322" s="5"/>
      <c r="B322" s="5"/>
      <c r="C322" s="5"/>
      <c r="D322" s="5"/>
      <c r="E322" s="6"/>
      <c r="F322" s="5"/>
      <c r="G322" s="212"/>
      <c r="H322" s="5"/>
      <c r="I322" s="212"/>
      <c r="J322" s="5"/>
      <c r="K322" s="212"/>
      <c r="L322" s="5"/>
      <c r="M322" s="212"/>
      <c r="N322" s="5"/>
      <c r="O322" s="212"/>
      <c r="P322" s="5"/>
      <c r="Q322" s="213"/>
      <c r="R322" s="5"/>
      <c r="S322" s="213"/>
      <c r="T322" s="5"/>
      <c r="U322" s="213"/>
      <c r="V322" s="5"/>
      <c r="W322" s="213"/>
      <c r="X322" s="5"/>
      <c r="Y322" s="213"/>
      <c r="Z322" s="5"/>
      <c r="AA322" s="213"/>
      <c r="AB322" s="10"/>
      <c r="AC322" s="10"/>
      <c r="AD322" s="7"/>
      <c r="AE322" s="5"/>
      <c r="AF322" s="5"/>
      <c r="AG322" s="5"/>
      <c r="AH322" s="5"/>
      <c r="AI322" s="5"/>
      <c r="AJ322" s="5"/>
      <c r="AK322" s="5"/>
      <c r="AL322" s="5"/>
      <c r="AM322" s="5"/>
      <c r="AN322" s="5"/>
      <c r="AO322" s="5"/>
      <c r="AP322" s="5"/>
      <c r="AQ322" s="5"/>
      <c r="AR322" s="5"/>
      <c r="AS322" s="5"/>
      <c r="AT322" s="5"/>
      <c r="AU322" s="5"/>
      <c r="AV322" s="5"/>
      <c r="AW322" s="5"/>
      <c r="AX322" s="5"/>
    </row>
    <row r="323" spans="1:50" ht="12" customHeight="1">
      <c r="A323" s="5"/>
      <c r="B323" s="5"/>
      <c r="C323" s="5"/>
      <c r="D323" s="5"/>
      <c r="E323" s="6"/>
      <c r="F323" s="5"/>
      <c r="G323" s="212"/>
      <c r="H323" s="5"/>
      <c r="I323" s="212"/>
      <c r="J323" s="5"/>
      <c r="K323" s="212"/>
      <c r="L323" s="5"/>
      <c r="M323" s="212"/>
      <c r="N323" s="5"/>
      <c r="O323" s="212"/>
      <c r="P323" s="5"/>
      <c r="Q323" s="213"/>
      <c r="R323" s="5"/>
      <c r="S323" s="213"/>
      <c r="T323" s="5"/>
      <c r="U323" s="213"/>
      <c r="V323" s="5"/>
      <c r="W323" s="213"/>
      <c r="X323" s="5"/>
      <c r="Y323" s="213"/>
      <c r="Z323" s="5"/>
      <c r="AA323" s="213"/>
      <c r="AB323" s="10"/>
      <c r="AC323" s="10"/>
      <c r="AD323" s="7"/>
      <c r="AE323" s="5"/>
      <c r="AF323" s="5"/>
      <c r="AG323" s="5"/>
      <c r="AH323" s="5"/>
      <c r="AI323" s="5"/>
      <c r="AJ323" s="5"/>
      <c r="AK323" s="5"/>
      <c r="AL323" s="5"/>
      <c r="AM323" s="5"/>
      <c r="AN323" s="5"/>
      <c r="AO323" s="5"/>
      <c r="AP323" s="5"/>
      <c r="AQ323" s="5"/>
      <c r="AR323" s="5"/>
      <c r="AS323" s="5"/>
      <c r="AT323" s="5"/>
      <c r="AU323" s="5"/>
      <c r="AV323" s="5"/>
      <c r="AW323" s="5"/>
      <c r="AX323" s="5"/>
    </row>
    <row r="324" spans="1:50" ht="12" customHeight="1">
      <c r="A324" s="5"/>
      <c r="B324" s="5"/>
      <c r="C324" s="5"/>
      <c r="D324" s="5"/>
      <c r="E324" s="6"/>
      <c r="F324" s="5"/>
      <c r="G324" s="212"/>
      <c r="H324" s="5"/>
      <c r="I324" s="212"/>
      <c r="J324" s="5"/>
      <c r="K324" s="212"/>
      <c r="L324" s="5"/>
      <c r="M324" s="212"/>
      <c r="N324" s="5"/>
      <c r="O324" s="212"/>
      <c r="P324" s="5"/>
      <c r="Q324" s="213"/>
      <c r="R324" s="5"/>
      <c r="S324" s="213"/>
      <c r="T324" s="5"/>
      <c r="U324" s="213"/>
      <c r="V324" s="5"/>
      <c r="W324" s="213"/>
      <c r="X324" s="5"/>
      <c r="Y324" s="213"/>
      <c r="Z324" s="5"/>
      <c r="AA324" s="213"/>
      <c r="AB324" s="10"/>
      <c r="AC324" s="10"/>
      <c r="AD324" s="7"/>
      <c r="AE324" s="5"/>
      <c r="AF324" s="5"/>
      <c r="AG324" s="5"/>
      <c r="AH324" s="5"/>
      <c r="AI324" s="5"/>
      <c r="AJ324" s="5"/>
      <c r="AK324" s="5"/>
      <c r="AL324" s="5"/>
      <c r="AM324" s="5"/>
      <c r="AN324" s="5"/>
      <c r="AO324" s="5"/>
      <c r="AP324" s="5"/>
      <c r="AQ324" s="5"/>
      <c r="AR324" s="5"/>
      <c r="AS324" s="5"/>
      <c r="AT324" s="5"/>
      <c r="AU324" s="5"/>
      <c r="AV324" s="5"/>
      <c r="AW324" s="5"/>
      <c r="AX324" s="5"/>
    </row>
    <row r="325" spans="1:50" ht="12" customHeight="1">
      <c r="A325" s="5"/>
      <c r="B325" s="5"/>
      <c r="C325" s="5"/>
      <c r="D325" s="5"/>
      <c r="E325" s="6"/>
      <c r="F325" s="5"/>
      <c r="G325" s="212"/>
      <c r="H325" s="5"/>
      <c r="I325" s="212"/>
      <c r="J325" s="5"/>
      <c r="K325" s="212"/>
      <c r="L325" s="5"/>
      <c r="M325" s="212"/>
      <c r="N325" s="5"/>
      <c r="O325" s="212"/>
      <c r="P325" s="5"/>
      <c r="Q325" s="213"/>
      <c r="R325" s="5"/>
      <c r="S325" s="213"/>
      <c r="T325" s="5"/>
      <c r="U325" s="213"/>
      <c r="V325" s="5"/>
      <c r="W325" s="213"/>
      <c r="X325" s="5"/>
      <c r="Y325" s="213"/>
      <c r="Z325" s="5"/>
      <c r="AA325" s="213"/>
      <c r="AB325" s="10"/>
      <c r="AC325" s="10"/>
      <c r="AD325" s="7"/>
      <c r="AE325" s="5"/>
      <c r="AF325" s="5"/>
      <c r="AG325" s="5"/>
      <c r="AH325" s="5"/>
      <c r="AI325" s="5"/>
      <c r="AJ325" s="5"/>
      <c r="AK325" s="5"/>
      <c r="AL325" s="5"/>
      <c r="AM325" s="5"/>
      <c r="AN325" s="5"/>
      <c r="AO325" s="5"/>
      <c r="AP325" s="5"/>
      <c r="AQ325" s="5"/>
      <c r="AR325" s="5"/>
      <c r="AS325" s="5"/>
      <c r="AT325" s="5"/>
      <c r="AU325" s="5"/>
      <c r="AV325" s="5"/>
      <c r="AW325" s="5"/>
      <c r="AX325" s="5"/>
    </row>
    <row r="326" spans="1:50" ht="12" customHeight="1">
      <c r="A326" s="5"/>
      <c r="B326" s="5"/>
      <c r="C326" s="5"/>
      <c r="D326" s="5"/>
      <c r="E326" s="6"/>
      <c r="F326" s="5"/>
      <c r="G326" s="212"/>
      <c r="H326" s="5"/>
      <c r="I326" s="212"/>
      <c r="J326" s="5"/>
      <c r="K326" s="212"/>
      <c r="L326" s="5"/>
      <c r="M326" s="212"/>
      <c r="N326" s="5"/>
      <c r="O326" s="212"/>
      <c r="P326" s="5"/>
      <c r="Q326" s="213"/>
      <c r="R326" s="5"/>
      <c r="S326" s="213"/>
      <c r="T326" s="5"/>
      <c r="U326" s="213"/>
      <c r="V326" s="5"/>
      <c r="W326" s="213"/>
      <c r="X326" s="5"/>
      <c r="Y326" s="213"/>
      <c r="Z326" s="5"/>
      <c r="AA326" s="213"/>
      <c r="AB326" s="10"/>
      <c r="AC326" s="10"/>
      <c r="AD326" s="7"/>
      <c r="AE326" s="5"/>
      <c r="AF326" s="5"/>
      <c r="AG326" s="5"/>
      <c r="AH326" s="5"/>
      <c r="AI326" s="5"/>
      <c r="AJ326" s="5"/>
      <c r="AK326" s="5"/>
      <c r="AL326" s="5"/>
      <c r="AM326" s="5"/>
      <c r="AN326" s="5"/>
      <c r="AO326" s="5"/>
      <c r="AP326" s="5"/>
      <c r="AQ326" s="5"/>
      <c r="AR326" s="5"/>
      <c r="AS326" s="5"/>
      <c r="AT326" s="5"/>
      <c r="AU326" s="5"/>
      <c r="AV326" s="5"/>
      <c r="AW326" s="5"/>
      <c r="AX326" s="5"/>
    </row>
    <row r="327" spans="1:50" ht="12" customHeight="1">
      <c r="A327" s="5"/>
      <c r="B327" s="5"/>
      <c r="C327" s="5"/>
      <c r="D327" s="5"/>
      <c r="E327" s="6"/>
      <c r="F327" s="5"/>
      <c r="G327" s="212"/>
      <c r="H327" s="5"/>
      <c r="I327" s="212"/>
      <c r="J327" s="5"/>
      <c r="K327" s="212"/>
      <c r="L327" s="5"/>
      <c r="M327" s="212"/>
      <c r="N327" s="5"/>
      <c r="O327" s="212"/>
      <c r="P327" s="5"/>
      <c r="Q327" s="213"/>
      <c r="R327" s="5"/>
      <c r="S327" s="213"/>
      <c r="T327" s="5"/>
      <c r="U327" s="213"/>
      <c r="V327" s="5"/>
      <c r="W327" s="213"/>
      <c r="X327" s="5"/>
      <c r="Y327" s="213"/>
      <c r="Z327" s="5"/>
      <c r="AA327" s="213"/>
      <c r="AB327" s="10"/>
      <c r="AC327" s="10"/>
      <c r="AD327" s="7"/>
      <c r="AE327" s="5"/>
      <c r="AF327" s="5"/>
      <c r="AG327" s="5"/>
      <c r="AH327" s="5"/>
      <c r="AI327" s="5"/>
      <c r="AJ327" s="5"/>
      <c r="AK327" s="5"/>
      <c r="AL327" s="5"/>
      <c r="AM327" s="5"/>
      <c r="AN327" s="5"/>
      <c r="AO327" s="5"/>
      <c r="AP327" s="5"/>
      <c r="AQ327" s="5"/>
      <c r="AR327" s="5"/>
      <c r="AS327" s="5"/>
      <c r="AT327" s="5"/>
      <c r="AU327" s="5"/>
      <c r="AV327" s="5"/>
      <c r="AW327" s="5"/>
      <c r="AX327" s="5"/>
    </row>
    <row r="328" spans="1:50" ht="12" customHeight="1">
      <c r="A328" s="5"/>
      <c r="B328" s="5"/>
      <c r="C328" s="5"/>
      <c r="D328" s="5"/>
      <c r="E328" s="6"/>
      <c r="F328" s="5"/>
      <c r="G328" s="212"/>
      <c r="H328" s="5"/>
      <c r="I328" s="212"/>
      <c r="J328" s="5"/>
      <c r="K328" s="212"/>
      <c r="L328" s="5"/>
      <c r="M328" s="212"/>
      <c r="N328" s="5"/>
      <c r="O328" s="212"/>
      <c r="P328" s="5"/>
      <c r="Q328" s="213"/>
      <c r="R328" s="5"/>
      <c r="S328" s="213"/>
      <c r="T328" s="5"/>
      <c r="U328" s="213"/>
      <c r="V328" s="5"/>
      <c r="W328" s="213"/>
      <c r="X328" s="5"/>
      <c r="Y328" s="213"/>
      <c r="Z328" s="5"/>
      <c r="AA328" s="213"/>
      <c r="AB328" s="10"/>
      <c r="AC328" s="10"/>
      <c r="AD328" s="7"/>
      <c r="AE328" s="5"/>
      <c r="AF328" s="5"/>
      <c r="AG328" s="5"/>
      <c r="AH328" s="5"/>
      <c r="AI328" s="5"/>
      <c r="AJ328" s="5"/>
      <c r="AK328" s="5"/>
      <c r="AL328" s="5"/>
      <c r="AM328" s="5"/>
      <c r="AN328" s="5"/>
      <c r="AO328" s="5"/>
      <c r="AP328" s="5"/>
      <c r="AQ328" s="5"/>
      <c r="AR328" s="5"/>
      <c r="AS328" s="5"/>
      <c r="AT328" s="5"/>
      <c r="AU328" s="5"/>
      <c r="AV328" s="5"/>
      <c r="AW328" s="5"/>
      <c r="AX328" s="5"/>
    </row>
    <row r="329" spans="1:50" ht="12" customHeight="1">
      <c r="A329" s="5"/>
      <c r="B329" s="5"/>
      <c r="C329" s="5"/>
      <c r="D329" s="5"/>
      <c r="E329" s="6"/>
      <c r="F329" s="5"/>
      <c r="G329" s="212"/>
      <c r="H329" s="5"/>
      <c r="I329" s="212"/>
      <c r="J329" s="5"/>
      <c r="K329" s="212"/>
      <c r="L329" s="5"/>
      <c r="M329" s="212"/>
      <c r="N329" s="5"/>
      <c r="O329" s="212"/>
      <c r="P329" s="5"/>
      <c r="Q329" s="213"/>
      <c r="R329" s="5"/>
      <c r="S329" s="213"/>
      <c r="T329" s="5"/>
      <c r="U329" s="213"/>
      <c r="V329" s="5"/>
      <c r="W329" s="213"/>
      <c r="X329" s="5"/>
      <c r="Y329" s="213"/>
      <c r="Z329" s="5"/>
      <c r="AA329" s="213"/>
      <c r="AB329" s="10"/>
      <c r="AC329" s="10"/>
      <c r="AD329" s="7"/>
      <c r="AE329" s="5"/>
      <c r="AF329" s="5"/>
      <c r="AG329" s="5"/>
      <c r="AH329" s="5"/>
      <c r="AI329" s="5"/>
      <c r="AJ329" s="5"/>
      <c r="AK329" s="5"/>
      <c r="AL329" s="5"/>
      <c r="AM329" s="5"/>
      <c r="AN329" s="5"/>
      <c r="AO329" s="5"/>
      <c r="AP329" s="5"/>
      <c r="AQ329" s="5"/>
      <c r="AR329" s="5"/>
      <c r="AS329" s="5"/>
      <c r="AT329" s="5"/>
      <c r="AU329" s="5"/>
      <c r="AV329" s="5"/>
      <c r="AW329" s="5"/>
      <c r="AX329" s="5"/>
    </row>
    <row r="330" spans="1:50" ht="12" customHeight="1">
      <c r="A330" s="5"/>
      <c r="B330" s="5"/>
      <c r="C330" s="5"/>
      <c r="D330" s="5"/>
      <c r="E330" s="6"/>
      <c r="F330" s="5"/>
      <c r="G330" s="212"/>
      <c r="H330" s="5"/>
      <c r="I330" s="212"/>
      <c r="J330" s="5"/>
      <c r="K330" s="212"/>
      <c r="L330" s="5"/>
      <c r="M330" s="212"/>
      <c r="N330" s="5"/>
      <c r="O330" s="212"/>
      <c r="P330" s="5"/>
      <c r="Q330" s="213"/>
      <c r="R330" s="5"/>
      <c r="S330" s="213"/>
      <c r="T330" s="5"/>
      <c r="U330" s="213"/>
      <c r="V330" s="5"/>
      <c r="W330" s="213"/>
      <c r="X330" s="5"/>
      <c r="Y330" s="213"/>
      <c r="Z330" s="5"/>
      <c r="AA330" s="213"/>
      <c r="AB330" s="10"/>
      <c r="AC330" s="10"/>
      <c r="AD330" s="7"/>
      <c r="AE330" s="5"/>
      <c r="AF330" s="5"/>
      <c r="AG330" s="5"/>
      <c r="AH330" s="5"/>
      <c r="AI330" s="5"/>
      <c r="AJ330" s="5"/>
      <c r="AK330" s="5"/>
      <c r="AL330" s="5"/>
      <c r="AM330" s="5"/>
      <c r="AN330" s="5"/>
      <c r="AO330" s="5"/>
      <c r="AP330" s="5"/>
      <c r="AQ330" s="5"/>
      <c r="AR330" s="5"/>
      <c r="AS330" s="5"/>
      <c r="AT330" s="5"/>
      <c r="AU330" s="5"/>
      <c r="AV330" s="5"/>
      <c r="AW330" s="5"/>
      <c r="AX330" s="5"/>
    </row>
    <row r="331" spans="1:50" ht="12" customHeight="1">
      <c r="A331" s="5"/>
      <c r="B331" s="5"/>
      <c r="C331" s="5"/>
      <c r="D331" s="5"/>
      <c r="E331" s="6"/>
      <c r="F331" s="5"/>
      <c r="G331" s="212"/>
      <c r="H331" s="5"/>
      <c r="I331" s="212"/>
      <c r="J331" s="5"/>
      <c r="K331" s="212"/>
      <c r="L331" s="5"/>
      <c r="M331" s="212"/>
      <c r="N331" s="5"/>
      <c r="O331" s="212"/>
      <c r="P331" s="5"/>
      <c r="Q331" s="213"/>
      <c r="R331" s="5"/>
      <c r="S331" s="213"/>
      <c r="T331" s="5"/>
      <c r="U331" s="213"/>
      <c r="V331" s="5"/>
      <c r="W331" s="213"/>
      <c r="X331" s="5"/>
      <c r="Y331" s="213"/>
      <c r="Z331" s="5"/>
      <c r="AA331" s="213"/>
      <c r="AB331" s="10"/>
      <c r="AC331" s="10"/>
      <c r="AD331" s="7"/>
      <c r="AE331" s="5"/>
      <c r="AF331" s="5"/>
      <c r="AG331" s="5"/>
      <c r="AH331" s="5"/>
      <c r="AI331" s="5"/>
      <c r="AJ331" s="5"/>
      <c r="AK331" s="5"/>
      <c r="AL331" s="5"/>
      <c r="AM331" s="5"/>
      <c r="AN331" s="5"/>
      <c r="AO331" s="5"/>
      <c r="AP331" s="5"/>
      <c r="AQ331" s="5"/>
      <c r="AR331" s="5"/>
      <c r="AS331" s="5"/>
      <c r="AT331" s="5"/>
      <c r="AU331" s="5"/>
      <c r="AV331" s="5"/>
      <c r="AW331" s="5"/>
      <c r="AX331" s="5"/>
    </row>
    <row r="332" spans="1:50" ht="12" customHeight="1">
      <c r="A332" s="5"/>
      <c r="B332" s="5"/>
      <c r="C332" s="5"/>
      <c r="D332" s="5"/>
      <c r="E332" s="6"/>
      <c r="F332" s="5"/>
      <c r="G332" s="212"/>
      <c r="H332" s="5"/>
      <c r="I332" s="212"/>
      <c r="J332" s="5"/>
      <c r="K332" s="212"/>
      <c r="L332" s="5"/>
      <c r="M332" s="212"/>
      <c r="N332" s="5"/>
      <c r="O332" s="212"/>
      <c r="P332" s="5"/>
      <c r="Q332" s="213"/>
      <c r="R332" s="5"/>
      <c r="S332" s="213"/>
      <c r="T332" s="5"/>
      <c r="U332" s="213"/>
      <c r="V332" s="5"/>
      <c r="W332" s="213"/>
      <c r="X332" s="5"/>
      <c r="Y332" s="213"/>
      <c r="Z332" s="5"/>
      <c r="AA332" s="213"/>
      <c r="AB332" s="10"/>
      <c r="AC332" s="10"/>
      <c r="AD332" s="7"/>
      <c r="AE332" s="5"/>
      <c r="AF332" s="5"/>
      <c r="AG332" s="5"/>
      <c r="AH332" s="5"/>
      <c r="AI332" s="5"/>
      <c r="AJ332" s="5"/>
      <c r="AK332" s="5"/>
      <c r="AL332" s="5"/>
      <c r="AM332" s="5"/>
      <c r="AN332" s="5"/>
      <c r="AO332" s="5"/>
      <c r="AP332" s="5"/>
      <c r="AQ332" s="5"/>
      <c r="AR332" s="5"/>
      <c r="AS332" s="5"/>
      <c r="AT332" s="5"/>
      <c r="AU332" s="5"/>
      <c r="AV332" s="5"/>
      <c r="AW332" s="5"/>
      <c r="AX332" s="5"/>
    </row>
    <row r="333" spans="1:50" ht="12" customHeight="1">
      <c r="A333" s="5"/>
      <c r="B333" s="5"/>
      <c r="C333" s="5"/>
      <c r="D333" s="5"/>
      <c r="E333" s="6"/>
      <c r="F333" s="5"/>
      <c r="G333" s="212"/>
      <c r="H333" s="5"/>
      <c r="I333" s="212"/>
      <c r="J333" s="5"/>
      <c r="K333" s="212"/>
      <c r="L333" s="5"/>
      <c r="M333" s="212"/>
      <c r="N333" s="5"/>
      <c r="O333" s="212"/>
      <c r="P333" s="5"/>
      <c r="Q333" s="213"/>
      <c r="R333" s="5"/>
      <c r="S333" s="213"/>
      <c r="T333" s="5"/>
      <c r="U333" s="213"/>
      <c r="V333" s="5"/>
      <c r="W333" s="213"/>
      <c r="X333" s="5"/>
      <c r="Y333" s="213"/>
      <c r="Z333" s="5"/>
      <c r="AA333" s="213"/>
      <c r="AB333" s="10"/>
      <c r="AC333" s="10"/>
      <c r="AD333" s="7"/>
      <c r="AE333" s="5"/>
      <c r="AF333" s="5"/>
      <c r="AG333" s="5"/>
      <c r="AH333" s="5"/>
      <c r="AI333" s="5"/>
      <c r="AJ333" s="5"/>
      <c r="AK333" s="5"/>
      <c r="AL333" s="5"/>
      <c r="AM333" s="5"/>
      <c r="AN333" s="5"/>
      <c r="AO333" s="5"/>
      <c r="AP333" s="5"/>
      <c r="AQ333" s="5"/>
      <c r="AR333" s="5"/>
      <c r="AS333" s="5"/>
      <c r="AT333" s="5"/>
      <c r="AU333" s="5"/>
      <c r="AV333" s="5"/>
      <c r="AW333" s="5"/>
      <c r="AX333" s="5"/>
    </row>
    <row r="334" spans="1:50" ht="12" customHeight="1">
      <c r="A334" s="5"/>
      <c r="B334" s="5"/>
      <c r="C334" s="5"/>
      <c r="D334" s="5"/>
      <c r="E334" s="6"/>
      <c r="F334" s="5"/>
      <c r="G334" s="212"/>
      <c r="H334" s="5"/>
      <c r="I334" s="212"/>
      <c r="J334" s="5"/>
      <c r="K334" s="212"/>
      <c r="L334" s="5"/>
      <c r="M334" s="212"/>
      <c r="N334" s="5"/>
      <c r="O334" s="212"/>
      <c r="P334" s="5"/>
      <c r="Q334" s="213"/>
      <c r="R334" s="5"/>
      <c r="S334" s="213"/>
      <c r="T334" s="5"/>
      <c r="U334" s="213"/>
      <c r="V334" s="5"/>
      <c r="W334" s="213"/>
      <c r="X334" s="5"/>
      <c r="Y334" s="213"/>
      <c r="Z334" s="5"/>
      <c r="AA334" s="213"/>
      <c r="AB334" s="10"/>
      <c r="AC334" s="10"/>
      <c r="AD334" s="7"/>
      <c r="AE334" s="5"/>
      <c r="AF334" s="5"/>
      <c r="AG334" s="5"/>
      <c r="AH334" s="5"/>
      <c r="AI334" s="5"/>
      <c r="AJ334" s="5"/>
      <c r="AK334" s="5"/>
      <c r="AL334" s="5"/>
      <c r="AM334" s="5"/>
      <c r="AN334" s="5"/>
      <c r="AO334" s="5"/>
      <c r="AP334" s="5"/>
      <c r="AQ334" s="5"/>
      <c r="AR334" s="5"/>
      <c r="AS334" s="5"/>
      <c r="AT334" s="5"/>
      <c r="AU334" s="5"/>
      <c r="AV334" s="5"/>
      <c r="AW334" s="5"/>
      <c r="AX334" s="5"/>
    </row>
    <row r="335" spans="1:50" ht="12" customHeight="1">
      <c r="A335" s="5"/>
      <c r="B335" s="5"/>
      <c r="C335" s="5"/>
      <c r="D335" s="5"/>
      <c r="E335" s="6"/>
      <c r="F335" s="5"/>
      <c r="G335" s="212"/>
      <c r="H335" s="5"/>
      <c r="I335" s="212"/>
      <c r="J335" s="5"/>
      <c r="K335" s="212"/>
      <c r="L335" s="5"/>
      <c r="M335" s="212"/>
      <c r="N335" s="5"/>
      <c r="O335" s="212"/>
      <c r="P335" s="5"/>
      <c r="Q335" s="213"/>
      <c r="R335" s="5"/>
      <c r="S335" s="213"/>
      <c r="T335" s="5"/>
      <c r="U335" s="213"/>
      <c r="V335" s="5"/>
      <c r="W335" s="213"/>
      <c r="X335" s="5"/>
      <c r="Y335" s="213"/>
      <c r="Z335" s="5"/>
      <c r="AA335" s="213"/>
      <c r="AB335" s="10"/>
      <c r="AC335" s="10"/>
      <c r="AD335" s="7"/>
      <c r="AE335" s="5"/>
      <c r="AF335" s="5"/>
      <c r="AG335" s="5"/>
      <c r="AH335" s="5"/>
      <c r="AI335" s="5"/>
      <c r="AJ335" s="5"/>
      <c r="AK335" s="5"/>
      <c r="AL335" s="5"/>
      <c r="AM335" s="5"/>
      <c r="AN335" s="5"/>
      <c r="AO335" s="5"/>
      <c r="AP335" s="5"/>
      <c r="AQ335" s="5"/>
      <c r="AR335" s="5"/>
      <c r="AS335" s="5"/>
      <c r="AT335" s="5"/>
      <c r="AU335" s="5"/>
      <c r="AV335" s="5"/>
      <c r="AW335" s="5"/>
      <c r="AX335" s="5"/>
    </row>
    <row r="336" spans="1:50" ht="12" customHeight="1">
      <c r="A336" s="5"/>
      <c r="B336" s="5"/>
      <c r="C336" s="5"/>
      <c r="D336" s="5"/>
      <c r="E336" s="6"/>
      <c r="F336" s="5"/>
      <c r="G336" s="212"/>
      <c r="H336" s="5"/>
      <c r="I336" s="212"/>
      <c r="J336" s="5"/>
      <c r="K336" s="212"/>
      <c r="L336" s="5"/>
      <c r="M336" s="212"/>
      <c r="N336" s="5"/>
      <c r="O336" s="212"/>
      <c r="P336" s="5"/>
      <c r="Q336" s="213"/>
      <c r="R336" s="5"/>
      <c r="S336" s="213"/>
      <c r="T336" s="5"/>
      <c r="U336" s="213"/>
      <c r="V336" s="5"/>
      <c r="W336" s="213"/>
      <c r="X336" s="5"/>
      <c r="Y336" s="213"/>
      <c r="Z336" s="5"/>
      <c r="AA336" s="213"/>
      <c r="AB336" s="10"/>
      <c r="AC336" s="10"/>
      <c r="AD336" s="7"/>
      <c r="AE336" s="5"/>
      <c r="AF336" s="5"/>
      <c r="AG336" s="5"/>
      <c r="AH336" s="5"/>
      <c r="AI336" s="5"/>
      <c r="AJ336" s="5"/>
      <c r="AK336" s="5"/>
      <c r="AL336" s="5"/>
      <c r="AM336" s="5"/>
      <c r="AN336" s="5"/>
      <c r="AO336" s="5"/>
      <c r="AP336" s="5"/>
      <c r="AQ336" s="5"/>
      <c r="AR336" s="5"/>
      <c r="AS336" s="5"/>
      <c r="AT336" s="5"/>
      <c r="AU336" s="5"/>
      <c r="AV336" s="5"/>
      <c r="AW336" s="5"/>
      <c r="AX336" s="5"/>
    </row>
    <row r="337" spans="1:50" ht="12" customHeight="1">
      <c r="A337" s="5"/>
      <c r="B337" s="5"/>
      <c r="C337" s="5"/>
      <c r="D337" s="5"/>
      <c r="E337" s="6"/>
      <c r="F337" s="5"/>
      <c r="G337" s="212"/>
      <c r="H337" s="5"/>
      <c r="I337" s="212"/>
      <c r="J337" s="5"/>
      <c r="K337" s="212"/>
      <c r="L337" s="5"/>
      <c r="M337" s="212"/>
      <c r="N337" s="5"/>
      <c r="O337" s="212"/>
      <c r="P337" s="5"/>
      <c r="Q337" s="213"/>
      <c r="R337" s="5"/>
      <c r="S337" s="213"/>
      <c r="T337" s="5"/>
      <c r="U337" s="213"/>
      <c r="V337" s="5"/>
      <c r="W337" s="213"/>
      <c r="X337" s="5"/>
      <c r="Y337" s="213"/>
      <c r="Z337" s="5"/>
      <c r="AA337" s="213"/>
      <c r="AB337" s="10"/>
      <c r="AC337" s="10"/>
      <c r="AD337" s="7"/>
      <c r="AE337" s="5"/>
      <c r="AF337" s="5"/>
      <c r="AG337" s="5"/>
      <c r="AH337" s="5"/>
      <c r="AI337" s="5"/>
      <c r="AJ337" s="5"/>
      <c r="AK337" s="5"/>
      <c r="AL337" s="5"/>
      <c r="AM337" s="5"/>
      <c r="AN337" s="5"/>
      <c r="AO337" s="5"/>
      <c r="AP337" s="5"/>
      <c r="AQ337" s="5"/>
      <c r="AR337" s="5"/>
      <c r="AS337" s="5"/>
      <c r="AT337" s="5"/>
      <c r="AU337" s="5"/>
      <c r="AV337" s="5"/>
      <c r="AW337" s="5"/>
      <c r="AX337" s="5"/>
    </row>
    <row r="338" spans="1:50" ht="12" customHeight="1">
      <c r="A338" s="5"/>
      <c r="B338" s="5"/>
      <c r="C338" s="5"/>
      <c r="D338" s="5"/>
      <c r="E338" s="6"/>
      <c r="F338" s="5"/>
      <c r="G338" s="212"/>
      <c r="H338" s="5"/>
      <c r="I338" s="212"/>
      <c r="J338" s="5"/>
      <c r="K338" s="212"/>
      <c r="L338" s="5"/>
      <c r="M338" s="212"/>
      <c r="N338" s="5"/>
      <c r="O338" s="212"/>
      <c r="P338" s="5"/>
      <c r="Q338" s="213"/>
      <c r="R338" s="5"/>
      <c r="S338" s="213"/>
      <c r="T338" s="5"/>
      <c r="U338" s="213"/>
      <c r="V338" s="5"/>
      <c r="W338" s="213"/>
      <c r="X338" s="5"/>
      <c r="Y338" s="213"/>
      <c r="Z338" s="5"/>
      <c r="AA338" s="213"/>
      <c r="AB338" s="10"/>
      <c r="AC338" s="10"/>
      <c r="AD338" s="7"/>
      <c r="AE338" s="5"/>
      <c r="AF338" s="5"/>
      <c r="AG338" s="5"/>
      <c r="AH338" s="5"/>
      <c r="AI338" s="5"/>
      <c r="AJ338" s="5"/>
      <c r="AK338" s="5"/>
      <c r="AL338" s="5"/>
      <c r="AM338" s="5"/>
      <c r="AN338" s="5"/>
      <c r="AO338" s="5"/>
      <c r="AP338" s="5"/>
      <c r="AQ338" s="5"/>
      <c r="AR338" s="5"/>
      <c r="AS338" s="5"/>
      <c r="AT338" s="5"/>
      <c r="AU338" s="5"/>
      <c r="AV338" s="5"/>
      <c r="AW338" s="5"/>
      <c r="AX338" s="5"/>
    </row>
    <row r="339" spans="1:50" ht="12" customHeight="1">
      <c r="A339" s="5"/>
      <c r="B339" s="5"/>
      <c r="C339" s="5"/>
      <c r="D339" s="5"/>
      <c r="E339" s="6"/>
      <c r="F339" s="5"/>
      <c r="G339" s="212"/>
      <c r="H339" s="5"/>
      <c r="I339" s="212"/>
      <c r="J339" s="5"/>
      <c r="K339" s="212"/>
      <c r="L339" s="5"/>
      <c r="M339" s="212"/>
      <c r="N339" s="5"/>
      <c r="O339" s="212"/>
      <c r="P339" s="5"/>
      <c r="Q339" s="213"/>
      <c r="R339" s="5"/>
      <c r="S339" s="213"/>
      <c r="T339" s="5"/>
      <c r="U339" s="213"/>
      <c r="V339" s="5"/>
      <c r="W339" s="213"/>
      <c r="X339" s="5"/>
      <c r="Y339" s="213"/>
      <c r="Z339" s="5"/>
      <c r="AA339" s="213"/>
      <c r="AB339" s="10"/>
      <c r="AC339" s="10"/>
      <c r="AD339" s="7"/>
      <c r="AE339" s="5"/>
      <c r="AF339" s="5"/>
      <c r="AG339" s="5"/>
      <c r="AH339" s="5"/>
      <c r="AI339" s="5"/>
      <c r="AJ339" s="5"/>
      <c r="AK339" s="5"/>
      <c r="AL339" s="5"/>
      <c r="AM339" s="5"/>
      <c r="AN339" s="5"/>
      <c r="AO339" s="5"/>
      <c r="AP339" s="5"/>
      <c r="AQ339" s="5"/>
      <c r="AR339" s="5"/>
      <c r="AS339" s="5"/>
      <c r="AT339" s="5"/>
      <c r="AU339" s="5"/>
      <c r="AV339" s="5"/>
      <c r="AW339" s="5"/>
      <c r="AX339" s="5"/>
    </row>
    <row r="340" spans="1:50" ht="12" customHeight="1">
      <c r="A340" s="5"/>
      <c r="B340" s="5"/>
      <c r="C340" s="5"/>
      <c r="D340" s="5"/>
      <c r="E340" s="6"/>
      <c r="F340" s="5"/>
      <c r="G340" s="212"/>
      <c r="H340" s="5"/>
      <c r="I340" s="212"/>
      <c r="J340" s="5"/>
      <c r="K340" s="212"/>
      <c r="L340" s="5"/>
      <c r="M340" s="212"/>
      <c r="N340" s="5"/>
      <c r="O340" s="212"/>
      <c r="P340" s="5"/>
      <c r="Q340" s="213"/>
      <c r="R340" s="5"/>
      <c r="S340" s="213"/>
      <c r="T340" s="5"/>
      <c r="U340" s="213"/>
      <c r="V340" s="5"/>
      <c r="W340" s="213"/>
      <c r="X340" s="5"/>
      <c r="Y340" s="213"/>
      <c r="Z340" s="5"/>
      <c r="AA340" s="213"/>
      <c r="AB340" s="10"/>
      <c r="AC340" s="10"/>
      <c r="AD340" s="7"/>
      <c r="AE340" s="5"/>
      <c r="AF340" s="5"/>
      <c r="AG340" s="5"/>
      <c r="AH340" s="5"/>
      <c r="AI340" s="5"/>
      <c r="AJ340" s="5"/>
      <c r="AK340" s="5"/>
      <c r="AL340" s="5"/>
      <c r="AM340" s="5"/>
      <c r="AN340" s="5"/>
      <c r="AO340" s="5"/>
      <c r="AP340" s="5"/>
      <c r="AQ340" s="5"/>
      <c r="AR340" s="5"/>
      <c r="AS340" s="5"/>
      <c r="AT340" s="5"/>
      <c r="AU340" s="5"/>
      <c r="AV340" s="5"/>
      <c r="AW340" s="5"/>
      <c r="AX340" s="5"/>
    </row>
    <row r="341" spans="1:50" ht="12" customHeight="1">
      <c r="A341" s="5"/>
      <c r="B341" s="5"/>
      <c r="C341" s="5"/>
      <c r="D341" s="5"/>
      <c r="E341" s="6"/>
      <c r="F341" s="5"/>
      <c r="G341" s="212"/>
      <c r="H341" s="5"/>
      <c r="I341" s="212"/>
      <c r="J341" s="5"/>
      <c r="K341" s="212"/>
      <c r="L341" s="5"/>
      <c r="M341" s="212"/>
      <c r="N341" s="5"/>
      <c r="O341" s="212"/>
      <c r="P341" s="5"/>
      <c r="Q341" s="213"/>
      <c r="R341" s="5"/>
      <c r="S341" s="213"/>
      <c r="T341" s="5"/>
      <c r="U341" s="213"/>
      <c r="V341" s="5"/>
      <c r="W341" s="213"/>
      <c r="X341" s="5"/>
      <c r="Y341" s="213"/>
      <c r="Z341" s="5"/>
      <c r="AA341" s="213"/>
      <c r="AB341" s="10"/>
      <c r="AC341" s="10"/>
      <c r="AD341" s="7"/>
      <c r="AE341" s="5"/>
      <c r="AF341" s="5"/>
      <c r="AG341" s="5"/>
      <c r="AH341" s="5"/>
      <c r="AI341" s="5"/>
      <c r="AJ341" s="5"/>
      <c r="AK341" s="5"/>
      <c r="AL341" s="5"/>
      <c r="AM341" s="5"/>
      <c r="AN341" s="5"/>
      <c r="AO341" s="5"/>
      <c r="AP341" s="5"/>
      <c r="AQ341" s="5"/>
      <c r="AR341" s="5"/>
      <c r="AS341" s="5"/>
      <c r="AT341" s="5"/>
      <c r="AU341" s="5"/>
      <c r="AV341" s="5"/>
      <c r="AW341" s="5"/>
      <c r="AX341" s="5"/>
    </row>
    <row r="342" spans="1:50" ht="12" customHeight="1">
      <c r="A342" s="5"/>
      <c r="B342" s="5"/>
      <c r="C342" s="5"/>
      <c r="D342" s="5"/>
      <c r="E342" s="6"/>
      <c r="F342" s="5"/>
      <c r="G342" s="212"/>
      <c r="H342" s="5"/>
      <c r="I342" s="212"/>
      <c r="J342" s="5"/>
      <c r="K342" s="212"/>
      <c r="L342" s="5"/>
      <c r="M342" s="212"/>
      <c r="N342" s="5"/>
      <c r="O342" s="212"/>
      <c r="P342" s="5"/>
      <c r="Q342" s="213"/>
      <c r="R342" s="5"/>
      <c r="S342" s="213"/>
      <c r="T342" s="5"/>
      <c r="U342" s="213"/>
      <c r="V342" s="5"/>
      <c r="W342" s="213"/>
      <c r="X342" s="5"/>
      <c r="Y342" s="213"/>
      <c r="Z342" s="5"/>
      <c r="AA342" s="213"/>
      <c r="AB342" s="10"/>
      <c r="AC342" s="10"/>
      <c r="AD342" s="7"/>
      <c r="AE342" s="5"/>
      <c r="AF342" s="5"/>
      <c r="AG342" s="5"/>
      <c r="AH342" s="5"/>
      <c r="AI342" s="5"/>
      <c r="AJ342" s="5"/>
      <c r="AK342" s="5"/>
      <c r="AL342" s="5"/>
      <c r="AM342" s="5"/>
      <c r="AN342" s="5"/>
      <c r="AO342" s="5"/>
      <c r="AP342" s="5"/>
      <c r="AQ342" s="5"/>
      <c r="AR342" s="5"/>
      <c r="AS342" s="5"/>
      <c r="AT342" s="5"/>
      <c r="AU342" s="5"/>
      <c r="AV342" s="5"/>
      <c r="AW342" s="5"/>
      <c r="AX342" s="5"/>
    </row>
    <row r="343" spans="1:50" ht="12" customHeight="1">
      <c r="A343" s="5"/>
      <c r="B343" s="5"/>
      <c r="C343" s="5"/>
      <c r="D343" s="5"/>
      <c r="E343" s="6"/>
      <c r="F343" s="5"/>
      <c r="G343" s="212"/>
      <c r="H343" s="5"/>
      <c r="I343" s="212"/>
      <c r="J343" s="5"/>
      <c r="K343" s="212"/>
      <c r="L343" s="5"/>
      <c r="M343" s="212"/>
      <c r="N343" s="5"/>
      <c r="O343" s="212"/>
      <c r="P343" s="5"/>
      <c r="Q343" s="213"/>
      <c r="R343" s="5"/>
      <c r="S343" s="213"/>
      <c r="T343" s="5"/>
      <c r="U343" s="213"/>
      <c r="V343" s="5"/>
      <c r="W343" s="213"/>
      <c r="X343" s="5"/>
      <c r="Y343" s="213"/>
      <c r="Z343" s="5"/>
      <c r="AA343" s="213"/>
      <c r="AB343" s="10"/>
      <c r="AC343" s="10"/>
      <c r="AD343" s="7"/>
      <c r="AE343" s="5"/>
      <c r="AF343" s="5"/>
      <c r="AG343" s="5"/>
      <c r="AH343" s="5"/>
      <c r="AI343" s="5"/>
      <c r="AJ343" s="5"/>
      <c r="AK343" s="5"/>
      <c r="AL343" s="5"/>
      <c r="AM343" s="5"/>
      <c r="AN343" s="5"/>
      <c r="AO343" s="5"/>
      <c r="AP343" s="5"/>
      <c r="AQ343" s="5"/>
      <c r="AR343" s="5"/>
      <c r="AS343" s="5"/>
      <c r="AT343" s="5"/>
      <c r="AU343" s="5"/>
      <c r="AV343" s="5"/>
      <c r="AW343" s="5"/>
      <c r="AX343" s="5"/>
    </row>
    <row r="344" spans="1:50" ht="12" customHeight="1">
      <c r="A344" s="5"/>
      <c r="B344" s="5"/>
      <c r="C344" s="5"/>
      <c r="D344" s="5"/>
      <c r="E344" s="6"/>
      <c r="F344" s="5"/>
      <c r="G344" s="212"/>
      <c r="H344" s="5"/>
      <c r="I344" s="212"/>
      <c r="J344" s="5"/>
      <c r="K344" s="212"/>
      <c r="L344" s="5"/>
      <c r="M344" s="212"/>
      <c r="N344" s="5"/>
      <c r="O344" s="212"/>
      <c r="P344" s="5"/>
      <c r="Q344" s="213"/>
      <c r="R344" s="5"/>
      <c r="S344" s="213"/>
      <c r="T344" s="5"/>
      <c r="U344" s="213"/>
      <c r="V344" s="5"/>
      <c r="W344" s="213"/>
      <c r="X344" s="5"/>
      <c r="Y344" s="213"/>
      <c r="Z344" s="5"/>
      <c r="AA344" s="213"/>
      <c r="AB344" s="10"/>
      <c r="AC344" s="10"/>
      <c r="AD344" s="7"/>
      <c r="AE344" s="5"/>
      <c r="AF344" s="5"/>
      <c r="AG344" s="5"/>
      <c r="AH344" s="5"/>
      <c r="AI344" s="5"/>
      <c r="AJ344" s="5"/>
      <c r="AK344" s="5"/>
      <c r="AL344" s="5"/>
      <c r="AM344" s="5"/>
      <c r="AN344" s="5"/>
      <c r="AO344" s="5"/>
      <c r="AP344" s="5"/>
      <c r="AQ344" s="5"/>
      <c r="AR344" s="5"/>
      <c r="AS344" s="5"/>
      <c r="AT344" s="5"/>
      <c r="AU344" s="5"/>
      <c r="AV344" s="5"/>
      <c r="AW344" s="5"/>
      <c r="AX344" s="5"/>
    </row>
    <row r="345" spans="1:50" ht="12" customHeight="1">
      <c r="A345" s="5"/>
      <c r="B345" s="5"/>
      <c r="C345" s="5"/>
      <c r="D345" s="5"/>
      <c r="E345" s="6"/>
      <c r="F345" s="5"/>
      <c r="G345" s="212"/>
      <c r="H345" s="5"/>
      <c r="I345" s="212"/>
      <c r="J345" s="5"/>
      <c r="K345" s="212"/>
      <c r="L345" s="5"/>
      <c r="M345" s="212"/>
      <c r="N345" s="5"/>
      <c r="O345" s="212"/>
      <c r="P345" s="5"/>
      <c r="Q345" s="213"/>
      <c r="R345" s="5"/>
      <c r="S345" s="213"/>
      <c r="T345" s="5"/>
      <c r="U345" s="213"/>
      <c r="V345" s="5"/>
      <c r="W345" s="213"/>
      <c r="X345" s="5"/>
      <c r="Y345" s="213"/>
      <c r="Z345" s="5"/>
      <c r="AA345" s="213"/>
      <c r="AB345" s="10"/>
      <c r="AC345" s="10"/>
      <c r="AD345" s="7"/>
      <c r="AE345" s="5"/>
      <c r="AF345" s="5"/>
      <c r="AG345" s="5"/>
      <c r="AH345" s="5"/>
      <c r="AI345" s="5"/>
      <c r="AJ345" s="5"/>
      <c r="AK345" s="5"/>
      <c r="AL345" s="5"/>
      <c r="AM345" s="5"/>
      <c r="AN345" s="5"/>
      <c r="AO345" s="5"/>
      <c r="AP345" s="5"/>
      <c r="AQ345" s="5"/>
      <c r="AR345" s="5"/>
      <c r="AS345" s="5"/>
      <c r="AT345" s="5"/>
      <c r="AU345" s="5"/>
      <c r="AV345" s="5"/>
      <c r="AW345" s="5"/>
      <c r="AX345" s="5"/>
    </row>
    <row r="346" spans="1:50" ht="12" customHeight="1">
      <c r="A346" s="5"/>
      <c r="B346" s="5"/>
      <c r="C346" s="5"/>
      <c r="D346" s="5"/>
      <c r="E346" s="6"/>
      <c r="F346" s="5"/>
      <c r="G346" s="212"/>
      <c r="H346" s="5"/>
      <c r="I346" s="212"/>
      <c r="J346" s="5"/>
      <c r="K346" s="212"/>
      <c r="L346" s="5"/>
      <c r="M346" s="212"/>
      <c r="N346" s="5"/>
      <c r="O346" s="212"/>
      <c r="P346" s="5"/>
      <c r="Q346" s="213"/>
      <c r="R346" s="5"/>
      <c r="S346" s="213"/>
      <c r="T346" s="5"/>
      <c r="U346" s="213"/>
      <c r="V346" s="5"/>
      <c r="W346" s="213"/>
      <c r="X346" s="5"/>
      <c r="Y346" s="213"/>
      <c r="Z346" s="5"/>
      <c r="AA346" s="213"/>
      <c r="AB346" s="10"/>
      <c r="AC346" s="10"/>
      <c r="AD346" s="7"/>
      <c r="AE346" s="5"/>
      <c r="AF346" s="5"/>
      <c r="AG346" s="5"/>
      <c r="AH346" s="5"/>
      <c r="AI346" s="5"/>
      <c r="AJ346" s="5"/>
      <c r="AK346" s="5"/>
      <c r="AL346" s="5"/>
      <c r="AM346" s="5"/>
      <c r="AN346" s="5"/>
      <c r="AO346" s="5"/>
      <c r="AP346" s="5"/>
      <c r="AQ346" s="5"/>
      <c r="AR346" s="5"/>
      <c r="AS346" s="5"/>
      <c r="AT346" s="5"/>
      <c r="AU346" s="5"/>
      <c r="AV346" s="5"/>
      <c r="AW346" s="5"/>
      <c r="AX346" s="5"/>
    </row>
    <row r="347" spans="1:50" ht="12" customHeight="1">
      <c r="A347" s="5"/>
      <c r="B347" s="5"/>
      <c r="C347" s="5"/>
      <c r="D347" s="5"/>
      <c r="E347" s="6"/>
      <c r="F347" s="5"/>
      <c r="G347" s="212"/>
      <c r="H347" s="5"/>
      <c r="I347" s="212"/>
      <c r="J347" s="5"/>
      <c r="K347" s="212"/>
      <c r="L347" s="5"/>
      <c r="M347" s="212"/>
      <c r="N347" s="5"/>
      <c r="O347" s="212"/>
      <c r="P347" s="5"/>
      <c r="Q347" s="213"/>
      <c r="R347" s="5"/>
      <c r="S347" s="213"/>
      <c r="T347" s="5"/>
      <c r="U347" s="213"/>
      <c r="V347" s="5"/>
      <c r="W347" s="213"/>
      <c r="X347" s="5"/>
      <c r="Y347" s="213"/>
      <c r="Z347" s="5"/>
      <c r="AA347" s="213"/>
      <c r="AB347" s="10"/>
      <c r="AC347" s="10"/>
      <c r="AD347" s="7"/>
      <c r="AE347" s="5"/>
      <c r="AF347" s="5"/>
      <c r="AG347" s="5"/>
      <c r="AH347" s="5"/>
      <c r="AI347" s="5"/>
      <c r="AJ347" s="5"/>
      <c r="AK347" s="5"/>
      <c r="AL347" s="5"/>
      <c r="AM347" s="5"/>
      <c r="AN347" s="5"/>
      <c r="AO347" s="5"/>
      <c r="AP347" s="5"/>
      <c r="AQ347" s="5"/>
      <c r="AR347" s="5"/>
      <c r="AS347" s="5"/>
      <c r="AT347" s="5"/>
      <c r="AU347" s="5"/>
      <c r="AV347" s="5"/>
      <c r="AW347" s="5"/>
      <c r="AX347" s="5"/>
    </row>
    <row r="348" spans="1:50" ht="12" customHeight="1">
      <c r="A348" s="5"/>
      <c r="B348" s="5"/>
      <c r="C348" s="5"/>
      <c r="D348" s="5"/>
      <c r="E348" s="6"/>
      <c r="F348" s="5"/>
      <c r="G348" s="212"/>
      <c r="H348" s="5"/>
      <c r="I348" s="212"/>
      <c r="J348" s="5"/>
      <c r="K348" s="212"/>
      <c r="L348" s="5"/>
      <c r="M348" s="212"/>
      <c r="N348" s="5"/>
      <c r="O348" s="212"/>
      <c r="P348" s="5"/>
      <c r="Q348" s="213"/>
      <c r="R348" s="5"/>
      <c r="S348" s="213"/>
      <c r="T348" s="5"/>
      <c r="U348" s="213"/>
      <c r="V348" s="5"/>
      <c r="W348" s="213"/>
      <c r="X348" s="5"/>
      <c r="Y348" s="213"/>
      <c r="Z348" s="5"/>
      <c r="AA348" s="213"/>
      <c r="AB348" s="10"/>
      <c r="AC348" s="10"/>
      <c r="AD348" s="7"/>
      <c r="AE348" s="5"/>
      <c r="AF348" s="5"/>
      <c r="AG348" s="5"/>
      <c r="AH348" s="5"/>
      <c r="AI348" s="5"/>
      <c r="AJ348" s="5"/>
      <c r="AK348" s="5"/>
      <c r="AL348" s="5"/>
      <c r="AM348" s="5"/>
      <c r="AN348" s="5"/>
      <c r="AO348" s="5"/>
      <c r="AP348" s="5"/>
      <c r="AQ348" s="5"/>
      <c r="AR348" s="5"/>
      <c r="AS348" s="5"/>
      <c r="AT348" s="5"/>
      <c r="AU348" s="5"/>
      <c r="AV348" s="5"/>
      <c r="AW348" s="5"/>
      <c r="AX348" s="5"/>
    </row>
    <row r="349" spans="1:50" ht="12" customHeight="1">
      <c r="A349" s="5"/>
      <c r="B349" s="5"/>
      <c r="C349" s="5"/>
      <c r="D349" s="5"/>
      <c r="E349" s="6"/>
      <c r="F349" s="5"/>
      <c r="G349" s="212"/>
      <c r="H349" s="5"/>
      <c r="I349" s="212"/>
      <c r="J349" s="5"/>
      <c r="K349" s="212"/>
      <c r="L349" s="5"/>
      <c r="M349" s="212"/>
      <c r="N349" s="5"/>
      <c r="O349" s="212"/>
      <c r="P349" s="5"/>
      <c r="Q349" s="213"/>
      <c r="R349" s="5"/>
      <c r="S349" s="213"/>
      <c r="T349" s="5"/>
      <c r="U349" s="213"/>
      <c r="V349" s="5"/>
      <c r="W349" s="213"/>
      <c r="X349" s="5"/>
      <c r="Y349" s="213"/>
      <c r="Z349" s="5"/>
      <c r="AA349" s="213"/>
      <c r="AB349" s="10"/>
      <c r="AC349" s="10"/>
      <c r="AD349" s="7"/>
      <c r="AE349" s="5"/>
      <c r="AF349" s="5"/>
      <c r="AG349" s="5"/>
      <c r="AH349" s="5"/>
      <c r="AI349" s="5"/>
      <c r="AJ349" s="5"/>
      <c r="AK349" s="5"/>
      <c r="AL349" s="5"/>
      <c r="AM349" s="5"/>
      <c r="AN349" s="5"/>
      <c r="AO349" s="5"/>
      <c r="AP349" s="5"/>
      <c r="AQ349" s="5"/>
      <c r="AR349" s="5"/>
      <c r="AS349" s="5"/>
      <c r="AT349" s="5"/>
      <c r="AU349" s="5"/>
      <c r="AV349" s="5"/>
      <c r="AW349" s="5"/>
      <c r="AX349" s="5"/>
    </row>
    <row r="350" spans="1:50" ht="12" customHeight="1">
      <c r="A350" s="5"/>
      <c r="B350" s="5"/>
      <c r="C350" s="5"/>
      <c r="D350" s="5"/>
      <c r="E350" s="6"/>
      <c r="F350" s="5"/>
      <c r="G350" s="212"/>
      <c r="H350" s="5"/>
      <c r="I350" s="212"/>
      <c r="J350" s="5"/>
      <c r="K350" s="212"/>
      <c r="L350" s="5"/>
      <c r="M350" s="212"/>
      <c r="N350" s="5"/>
      <c r="O350" s="212"/>
      <c r="P350" s="5"/>
      <c r="Q350" s="213"/>
      <c r="R350" s="5"/>
      <c r="S350" s="213"/>
      <c r="T350" s="5"/>
      <c r="U350" s="213"/>
      <c r="V350" s="5"/>
      <c r="W350" s="213"/>
      <c r="X350" s="5"/>
      <c r="Y350" s="213"/>
      <c r="Z350" s="5"/>
      <c r="AA350" s="213"/>
      <c r="AB350" s="10"/>
      <c r="AC350" s="10"/>
      <c r="AD350" s="7"/>
      <c r="AE350" s="5"/>
      <c r="AF350" s="5"/>
      <c r="AG350" s="5"/>
      <c r="AH350" s="5"/>
      <c r="AI350" s="5"/>
      <c r="AJ350" s="5"/>
      <c r="AK350" s="5"/>
      <c r="AL350" s="5"/>
      <c r="AM350" s="5"/>
      <c r="AN350" s="5"/>
      <c r="AO350" s="5"/>
      <c r="AP350" s="5"/>
      <c r="AQ350" s="5"/>
      <c r="AR350" s="5"/>
      <c r="AS350" s="5"/>
      <c r="AT350" s="5"/>
      <c r="AU350" s="5"/>
      <c r="AV350" s="5"/>
      <c r="AW350" s="5"/>
      <c r="AX350" s="5"/>
    </row>
    <row r="351" spans="1:50" ht="12" customHeight="1">
      <c r="A351" s="5"/>
      <c r="B351" s="5"/>
      <c r="C351" s="5"/>
      <c r="D351" s="5"/>
      <c r="E351" s="6"/>
      <c r="F351" s="5"/>
      <c r="G351" s="212"/>
      <c r="H351" s="5"/>
      <c r="I351" s="212"/>
      <c r="J351" s="5"/>
      <c r="K351" s="212"/>
      <c r="L351" s="5"/>
      <c r="M351" s="212"/>
      <c r="N351" s="5"/>
      <c r="O351" s="212"/>
      <c r="P351" s="5"/>
      <c r="Q351" s="213"/>
      <c r="R351" s="5"/>
      <c r="S351" s="213"/>
      <c r="T351" s="5"/>
      <c r="U351" s="213"/>
      <c r="V351" s="5"/>
      <c r="W351" s="213"/>
      <c r="X351" s="5"/>
      <c r="Y351" s="213"/>
      <c r="Z351" s="5"/>
      <c r="AA351" s="213"/>
      <c r="AB351" s="10"/>
      <c r="AC351" s="10"/>
      <c r="AD351" s="7"/>
      <c r="AE351" s="5"/>
      <c r="AF351" s="5"/>
      <c r="AG351" s="5"/>
      <c r="AH351" s="5"/>
      <c r="AI351" s="5"/>
      <c r="AJ351" s="5"/>
      <c r="AK351" s="5"/>
      <c r="AL351" s="5"/>
      <c r="AM351" s="5"/>
      <c r="AN351" s="5"/>
      <c r="AO351" s="5"/>
      <c r="AP351" s="5"/>
      <c r="AQ351" s="5"/>
      <c r="AR351" s="5"/>
      <c r="AS351" s="5"/>
      <c r="AT351" s="5"/>
      <c r="AU351" s="5"/>
      <c r="AV351" s="5"/>
      <c r="AW351" s="5"/>
      <c r="AX351" s="5"/>
    </row>
    <row r="352" spans="1:50" ht="12" customHeight="1">
      <c r="A352" s="5"/>
      <c r="B352" s="5"/>
      <c r="C352" s="5"/>
      <c r="D352" s="5"/>
      <c r="E352" s="6"/>
      <c r="F352" s="5"/>
      <c r="G352" s="212"/>
      <c r="H352" s="5"/>
      <c r="I352" s="212"/>
      <c r="J352" s="5"/>
      <c r="K352" s="212"/>
      <c r="L352" s="5"/>
      <c r="M352" s="212"/>
      <c r="N352" s="5"/>
      <c r="O352" s="212"/>
      <c r="P352" s="5"/>
      <c r="Q352" s="213"/>
      <c r="R352" s="5"/>
      <c r="S352" s="213"/>
      <c r="T352" s="5"/>
      <c r="U352" s="213"/>
      <c r="V352" s="5"/>
      <c r="W352" s="213"/>
      <c r="X352" s="5"/>
      <c r="Y352" s="213"/>
      <c r="Z352" s="5"/>
      <c r="AA352" s="213"/>
      <c r="AB352" s="10"/>
      <c r="AC352" s="10"/>
      <c r="AD352" s="7"/>
      <c r="AE352" s="5"/>
      <c r="AF352" s="5"/>
      <c r="AG352" s="5"/>
      <c r="AH352" s="5"/>
      <c r="AI352" s="5"/>
      <c r="AJ352" s="5"/>
      <c r="AK352" s="5"/>
      <c r="AL352" s="5"/>
      <c r="AM352" s="5"/>
      <c r="AN352" s="5"/>
      <c r="AO352" s="5"/>
      <c r="AP352" s="5"/>
      <c r="AQ352" s="5"/>
      <c r="AR352" s="5"/>
      <c r="AS352" s="5"/>
      <c r="AT352" s="5"/>
      <c r="AU352" s="5"/>
      <c r="AV352" s="5"/>
      <c r="AW352" s="5"/>
      <c r="AX352" s="5"/>
    </row>
    <row r="353" spans="1:50" ht="12" customHeight="1">
      <c r="A353" s="5"/>
      <c r="B353" s="5"/>
      <c r="C353" s="5"/>
      <c r="D353" s="5"/>
      <c r="E353" s="6"/>
      <c r="F353" s="5"/>
      <c r="G353" s="212"/>
      <c r="H353" s="5"/>
      <c r="I353" s="212"/>
      <c r="J353" s="5"/>
      <c r="K353" s="212"/>
      <c r="L353" s="5"/>
      <c r="M353" s="212"/>
      <c r="N353" s="5"/>
      <c r="O353" s="212"/>
      <c r="P353" s="5"/>
      <c r="Q353" s="213"/>
      <c r="R353" s="5"/>
      <c r="S353" s="213"/>
      <c r="T353" s="5"/>
      <c r="U353" s="213"/>
      <c r="V353" s="5"/>
      <c r="W353" s="213"/>
      <c r="X353" s="5"/>
      <c r="Y353" s="213"/>
      <c r="Z353" s="5"/>
      <c r="AA353" s="213"/>
      <c r="AB353" s="10"/>
      <c r="AC353" s="10"/>
      <c r="AD353" s="7"/>
      <c r="AE353" s="5"/>
      <c r="AF353" s="5"/>
      <c r="AG353" s="5"/>
      <c r="AH353" s="5"/>
      <c r="AI353" s="5"/>
      <c r="AJ353" s="5"/>
      <c r="AK353" s="5"/>
      <c r="AL353" s="5"/>
      <c r="AM353" s="5"/>
      <c r="AN353" s="5"/>
      <c r="AO353" s="5"/>
      <c r="AP353" s="5"/>
      <c r="AQ353" s="5"/>
      <c r="AR353" s="5"/>
      <c r="AS353" s="5"/>
      <c r="AT353" s="5"/>
      <c r="AU353" s="5"/>
      <c r="AV353" s="5"/>
      <c r="AW353" s="5"/>
      <c r="AX353" s="5"/>
    </row>
    <row r="354" spans="1:50" ht="12" customHeight="1">
      <c r="A354" s="5"/>
      <c r="B354" s="5"/>
      <c r="C354" s="5"/>
      <c r="D354" s="5"/>
      <c r="E354" s="6"/>
      <c r="F354" s="5"/>
      <c r="G354" s="212"/>
      <c r="H354" s="5"/>
      <c r="I354" s="212"/>
      <c r="J354" s="5"/>
      <c r="K354" s="212"/>
      <c r="L354" s="5"/>
      <c r="M354" s="212"/>
      <c r="N354" s="5"/>
      <c r="O354" s="212"/>
      <c r="P354" s="5"/>
      <c r="Q354" s="213"/>
      <c r="R354" s="5"/>
      <c r="S354" s="213"/>
      <c r="T354" s="5"/>
      <c r="U354" s="213"/>
      <c r="V354" s="5"/>
      <c r="W354" s="213"/>
      <c r="X354" s="5"/>
      <c r="Y354" s="213"/>
      <c r="Z354" s="5"/>
      <c r="AA354" s="213"/>
      <c r="AB354" s="10"/>
      <c r="AC354" s="10"/>
      <c r="AD354" s="7"/>
      <c r="AE354" s="5"/>
      <c r="AF354" s="5"/>
      <c r="AG354" s="5"/>
      <c r="AH354" s="5"/>
      <c r="AI354" s="5"/>
      <c r="AJ354" s="5"/>
      <c r="AK354" s="5"/>
      <c r="AL354" s="5"/>
      <c r="AM354" s="5"/>
      <c r="AN354" s="5"/>
      <c r="AO354" s="5"/>
      <c r="AP354" s="5"/>
      <c r="AQ354" s="5"/>
      <c r="AR354" s="5"/>
      <c r="AS354" s="5"/>
      <c r="AT354" s="5"/>
      <c r="AU354" s="5"/>
      <c r="AV354" s="5"/>
      <c r="AW354" s="5"/>
      <c r="AX354" s="5"/>
    </row>
    <row r="355" spans="1:50" ht="12" customHeight="1">
      <c r="A355" s="5"/>
      <c r="B355" s="5"/>
      <c r="C355" s="5"/>
      <c r="D355" s="5"/>
      <c r="E355" s="6"/>
      <c r="F355" s="5"/>
      <c r="G355" s="212"/>
      <c r="H355" s="5"/>
      <c r="I355" s="212"/>
      <c r="J355" s="5"/>
      <c r="K355" s="212"/>
      <c r="L355" s="5"/>
      <c r="M355" s="212"/>
      <c r="N355" s="5"/>
      <c r="O355" s="212"/>
      <c r="P355" s="5"/>
      <c r="Q355" s="213"/>
      <c r="R355" s="5"/>
      <c r="S355" s="213"/>
      <c r="T355" s="5"/>
      <c r="U355" s="213"/>
      <c r="V355" s="5"/>
      <c r="W355" s="213"/>
      <c r="X355" s="5"/>
      <c r="Y355" s="213"/>
      <c r="Z355" s="5"/>
      <c r="AA355" s="213"/>
      <c r="AB355" s="10"/>
      <c r="AC355" s="10"/>
      <c r="AD355" s="7"/>
      <c r="AE355" s="5"/>
      <c r="AF355" s="5"/>
      <c r="AG355" s="5"/>
      <c r="AH355" s="5"/>
      <c r="AI355" s="5"/>
      <c r="AJ355" s="5"/>
      <c r="AK355" s="5"/>
      <c r="AL355" s="5"/>
      <c r="AM355" s="5"/>
      <c r="AN355" s="5"/>
      <c r="AO355" s="5"/>
      <c r="AP355" s="5"/>
      <c r="AQ355" s="5"/>
      <c r="AR355" s="5"/>
      <c r="AS355" s="5"/>
      <c r="AT355" s="5"/>
      <c r="AU355" s="5"/>
      <c r="AV355" s="5"/>
      <c r="AW355" s="5"/>
      <c r="AX355" s="5"/>
    </row>
    <row r="356" spans="1:50" ht="12" customHeight="1">
      <c r="A356" s="5"/>
      <c r="B356" s="5"/>
      <c r="C356" s="5"/>
      <c r="D356" s="5"/>
      <c r="E356" s="6"/>
      <c r="F356" s="5"/>
      <c r="G356" s="212"/>
      <c r="H356" s="5"/>
      <c r="I356" s="212"/>
      <c r="J356" s="5"/>
      <c r="K356" s="212"/>
      <c r="L356" s="5"/>
      <c r="M356" s="212"/>
      <c r="N356" s="5"/>
      <c r="O356" s="212"/>
      <c r="P356" s="5"/>
      <c r="Q356" s="213"/>
      <c r="R356" s="5"/>
      <c r="S356" s="213"/>
      <c r="T356" s="5"/>
      <c r="U356" s="213"/>
      <c r="V356" s="5"/>
      <c r="W356" s="213"/>
      <c r="X356" s="5"/>
      <c r="Y356" s="213"/>
      <c r="Z356" s="5"/>
      <c r="AA356" s="213"/>
      <c r="AB356" s="10"/>
      <c r="AC356" s="10"/>
      <c r="AD356" s="7"/>
      <c r="AE356" s="5"/>
      <c r="AF356" s="5"/>
      <c r="AG356" s="5"/>
      <c r="AH356" s="5"/>
      <c r="AI356" s="5"/>
      <c r="AJ356" s="5"/>
      <c r="AK356" s="5"/>
      <c r="AL356" s="5"/>
      <c r="AM356" s="5"/>
      <c r="AN356" s="5"/>
      <c r="AO356" s="5"/>
      <c r="AP356" s="5"/>
      <c r="AQ356" s="5"/>
      <c r="AR356" s="5"/>
      <c r="AS356" s="5"/>
      <c r="AT356" s="5"/>
      <c r="AU356" s="5"/>
      <c r="AV356" s="5"/>
      <c r="AW356" s="5"/>
      <c r="AX356" s="5"/>
    </row>
    <row r="357" spans="1:50" ht="12" customHeight="1">
      <c r="A357" s="5"/>
      <c r="B357" s="5"/>
      <c r="C357" s="5"/>
      <c r="D357" s="5"/>
      <c r="E357" s="6"/>
      <c r="F357" s="5"/>
      <c r="G357" s="212"/>
      <c r="H357" s="5"/>
      <c r="I357" s="212"/>
      <c r="J357" s="5"/>
      <c r="K357" s="212"/>
      <c r="L357" s="5"/>
      <c r="M357" s="212"/>
      <c r="N357" s="5"/>
      <c r="O357" s="212"/>
      <c r="P357" s="5"/>
      <c r="Q357" s="213"/>
      <c r="R357" s="5"/>
      <c r="S357" s="213"/>
      <c r="T357" s="5"/>
      <c r="U357" s="213"/>
      <c r="V357" s="5"/>
      <c r="W357" s="213"/>
      <c r="X357" s="5"/>
      <c r="Y357" s="213"/>
      <c r="Z357" s="5"/>
      <c r="AA357" s="213"/>
      <c r="AB357" s="10"/>
      <c r="AC357" s="10"/>
      <c r="AD357" s="7"/>
      <c r="AE357" s="5"/>
      <c r="AF357" s="5"/>
      <c r="AG357" s="5"/>
      <c r="AH357" s="5"/>
      <c r="AI357" s="5"/>
      <c r="AJ357" s="5"/>
      <c r="AK357" s="5"/>
      <c r="AL357" s="5"/>
      <c r="AM357" s="5"/>
      <c r="AN357" s="5"/>
      <c r="AO357" s="5"/>
      <c r="AP357" s="5"/>
      <c r="AQ357" s="5"/>
      <c r="AR357" s="5"/>
      <c r="AS357" s="5"/>
      <c r="AT357" s="5"/>
      <c r="AU357" s="5"/>
      <c r="AV357" s="5"/>
      <c r="AW357" s="5"/>
      <c r="AX357" s="5"/>
    </row>
    <row r="358" spans="1:50" ht="12" customHeight="1">
      <c r="A358" s="5"/>
      <c r="B358" s="5"/>
      <c r="C358" s="5"/>
      <c r="D358" s="5"/>
      <c r="E358" s="6"/>
      <c r="F358" s="5"/>
      <c r="G358" s="212"/>
      <c r="H358" s="5"/>
      <c r="I358" s="212"/>
      <c r="J358" s="5"/>
      <c r="K358" s="212"/>
      <c r="L358" s="5"/>
      <c r="M358" s="212"/>
      <c r="N358" s="5"/>
      <c r="O358" s="212"/>
      <c r="P358" s="5"/>
      <c r="Q358" s="213"/>
      <c r="R358" s="5"/>
      <c r="S358" s="213"/>
      <c r="T358" s="5"/>
      <c r="U358" s="213"/>
      <c r="V358" s="5"/>
      <c r="W358" s="213"/>
      <c r="X358" s="5"/>
      <c r="Y358" s="213"/>
      <c r="Z358" s="5"/>
      <c r="AA358" s="213"/>
      <c r="AB358" s="10"/>
      <c r="AC358" s="10"/>
      <c r="AD358" s="7"/>
      <c r="AE358" s="5"/>
      <c r="AF358" s="5"/>
      <c r="AG358" s="5"/>
      <c r="AH358" s="5"/>
      <c r="AI358" s="5"/>
      <c r="AJ358" s="5"/>
      <c r="AK358" s="5"/>
      <c r="AL358" s="5"/>
      <c r="AM358" s="5"/>
      <c r="AN358" s="5"/>
      <c r="AO358" s="5"/>
      <c r="AP358" s="5"/>
      <c r="AQ358" s="5"/>
      <c r="AR358" s="5"/>
      <c r="AS358" s="5"/>
      <c r="AT358" s="5"/>
      <c r="AU358" s="5"/>
      <c r="AV358" s="5"/>
      <c r="AW358" s="5"/>
      <c r="AX358" s="5"/>
    </row>
    <row r="359" spans="1:50" ht="12" customHeight="1">
      <c r="A359" s="5"/>
      <c r="B359" s="5"/>
      <c r="C359" s="5"/>
      <c r="D359" s="5"/>
      <c r="E359" s="6"/>
      <c r="F359" s="5"/>
      <c r="G359" s="212"/>
      <c r="H359" s="5"/>
      <c r="I359" s="212"/>
      <c r="J359" s="5"/>
      <c r="K359" s="212"/>
      <c r="L359" s="5"/>
      <c r="M359" s="212"/>
      <c r="N359" s="5"/>
      <c r="O359" s="212"/>
      <c r="P359" s="5"/>
      <c r="Q359" s="213"/>
      <c r="R359" s="5"/>
      <c r="S359" s="213"/>
      <c r="T359" s="5"/>
      <c r="U359" s="213"/>
      <c r="V359" s="5"/>
      <c r="W359" s="213"/>
      <c r="X359" s="5"/>
      <c r="Y359" s="213"/>
      <c r="Z359" s="5"/>
      <c r="AA359" s="213"/>
      <c r="AB359" s="10"/>
      <c r="AC359" s="10"/>
      <c r="AD359" s="7"/>
      <c r="AE359" s="5"/>
      <c r="AF359" s="5"/>
      <c r="AG359" s="5"/>
      <c r="AH359" s="5"/>
      <c r="AI359" s="5"/>
      <c r="AJ359" s="5"/>
      <c r="AK359" s="5"/>
      <c r="AL359" s="5"/>
      <c r="AM359" s="5"/>
      <c r="AN359" s="5"/>
      <c r="AO359" s="5"/>
      <c r="AP359" s="5"/>
      <c r="AQ359" s="5"/>
      <c r="AR359" s="5"/>
      <c r="AS359" s="5"/>
      <c r="AT359" s="5"/>
      <c r="AU359" s="5"/>
      <c r="AV359" s="5"/>
      <c r="AW359" s="5"/>
      <c r="AX359" s="5"/>
    </row>
    <row r="360" spans="1:50" ht="12" customHeight="1">
      <c r="A360" s="5"/>
      <c r="B360" s="5"/>
      <c r="C360" s="5"/>
      <c r="D360" s="5"/>
      <c r="E360" s="6"/>
      <c r="F360" s="5"/>
      <c r="G360" s="212"/>
      <c r="H360" s="5"/>
      <c r="I360" s="212"/>
      <c r="J360" s="5"/>
      <c r="K360" s="212"/>
      <c r="L360" s="5"/>
      <c r="M360" s="212"/>
      <c r="N360" s="5"/>
      <c r="O360" s="212"/>
      <c r="P360" s="5"/>
      <c r="Q360" s="213"/>
      <c r="R360" s="5"/>
      <c r="S360" s="213"/>
      <c r="T360" s="5"/>
      <c r="U360" s="213"/>
      <c r="V360" s="5"/>
      <c r="W360" s="213"/>
      <c r="X360" s="5"/>
      <c r="Y360" s="213"/>
      <c r="Z360" s="5"/>
      <c r="AA360" s="213"/>
      <c r="AB360" s="10"/>
      <c r="AC360" s="10"/>
      <c r="AD360" s="7"/>
      <c r="AE360" s="5"/>
      <c r="AF360" s="5"/>
      <c r="AG360" s="5"/>
      <c r="AH360" s="5"/>
      <c r="AI360" s="5"/>
      <c r="AJ360" s="5"/>
      <c r="AK360" s="5"/>
      <c r="AL360" s="5"/>
      <c r="AM360" s="5"/>
      <c r="AN360" s="5"/>
      <c r="AO360" s="5"/>
      <c r="AP360" s="5"/>
      <c r="AQ360" s="5"/>
      <c r="AR360" s="5"/>
      <c r="AS360" s="5"/>
      <c r="AT360" s="5"/>
      <c r="AU360" s="5"/>
      <c r="AV360" s="5"/>
      <c r="AW360" s="5"/>
      <c r="AX360" s="5"/>
    </row>
    <row r="361" spans="1:50" ht="12" customHeight="1">
      <c r="A361" s="5"/>
      <c r="B361" s="5"/>
      <c r="C361" s="5"/>
      <c r="D361" s="5"/>
      <c r="E361" s="6"/>
      <c r="F361" s="5"/>
      <c r="G361" s="212"/>
      <c r="H361" s="5"/>
      <c r="I361" s="212"/>
      <c r="J361" s="5"/>
      <c r="K361" s="212"/>
      <c r="L361" s="5"/>
      <c r="M361" s="212"/>
      <c r="N361" s="5"/>
      <c r="O361" s="212"/>
      <c r="P361" s="5"/>
      <c r="Q361" s="213"/>
      <c r="R361" s="5"/>
      <c r="S361" s="213"/>
      <c r="T361" s="5"/>
      <c r="U361" s="213"/>
      <c r="V361" s="5"/>
      <c r="W361" s="213"/>
      <c r="X361" s="5"/>
      <c r="Y361" s="213"/>
      <c r="Z361" s="5"/>
      <c r="AA361" s="213"/>
      <c r="AB361" s="10"/>
      <c r="AC361" s="10"/>
      <c r="AD361" s="7"/>
      <c r="AE361" s="5"/>
      <c r="AF361" s="5"/>
      <c r="AG361" s="5"/>
      <c r="AH361" s="5"/>
      <c r="AI361" s="5"/>
      <c r="AJ361" s="5"/>
      <c r="AK361" s="5"/>
      <c r="AL361" s="5"/>
      <c r="AM361" s="5"/>
      <c r="AN361" s="5"/>
      <c r="AO361" s="5"/>
      <c r="AP361" s="5"/>
      <c r="AQ361" s="5"/>
      <c r="AR361" s="5"/>
      <c r="AS361" s="5"/>
      <c r="AT361" s="5"/>
      <c r="AU361" s="5"/>
      <c r="AV361" s="5"/>
      <c r="AW361" s="5"/>
      <c r="AX361" s="5"/>
    </row>
    <row r="362" spans="1:50" ht="12" customHeight="1">
      <c r="A362" s="5"/>
      <c r="B362" s="5"/>
      <c r="C362" s="5"/>
      <c r="D362" s="5"/>
      <c r="E362" s="6"/>
      <c r="F362" s="5"/>
      <c r="G362" s="212"/>
      <c r="H362" s="5"/>
      <c r="I362" s="212"/>
      <c r="J362" s="5"/>
      <c r="K362" s="212"/>
      <c r="L362" s="5"/>
      <c r="M362" s="212"/>
      <c r="N362" s="5"/>
      <c r="O362" s="212"/>
      <c r="P362" s="5"/>
      <c r="Q362" s="213"/>
      <c r="R362" s="5"/>
      <c r="S362" s="213"/>
      <c r="T362" s="5"/>
      <c r="U362" s="213"/>
      <c r="V362" s="5"/>
      <c r="W362" s="213"/>
      <c r="X362" s="5"/>
      <c r="Y362" s="213"/>
      <c r="Z362" s="5"/>
      <c r="AA362" s="213"/>
      <c r="AB362" s="10"/>
      <c r="AC362" s="10"/>
      <c r="AD362" s="7"/>
      <c r="AE362" s="5"/>
      <c r="AF362" s="5"/>
      <c r="AG362" s="5"/>
      <c r="AH362" s="5"/>
      <c r="AI362" s="5"/>
      <c r="AJ362" s="5"/>
      <c r="AK362" s="5"/>
      <c r="AL362" s="5"/>
      <c r="AM362" s="5"/>
      <c r="AN362" s="5"/>
      <c r="AO362" s="5"/>
      <c r="AP362" s="5"/>
      <c r="AQ362" s="5"/>
      <c r="AR362" s="5"/>
      <c r="AS362" s="5"/>
      <c r="AT362" s="5"/>
      <c r="AU362" s="5"/>
      <c r="AV362" s="5"/>
      <c r="AW362" s="5"/>
      <c r="AX362" s="5"/>
    </row>
    <row r="363" spans="1:50" ht="12" customHeight="1">
      <c r="A363" s="5"/>
      <c r="B363" s="5"/>
      <c r="C363" s="5"/>
      <c r="D363" s="5"/>
      <c r="E363" s="6"/>
      <c r="F363" s="5"/>
      <c r="G363" s="212"/>
      <c r="H363" s="5"/>
      <c r="I363" s="212"/>
      <c r="J363" s="5"/>
      <c r="K363" s="212"/>
      <c r="L363" s="5"/>
      <c r="M363" s="212"/>
      <c r="N363" s="5"/>
      <c r="O363" s="212"/>
      <c r="P363" s="5"/>
      <c r="Q363" s="213"/>
      <c r="R363" s="5"/>
      <c r="S363" s="213"/>
      <c r="T363" s="5"/>
      <c r="U363" s="213"/>
      <c r="V363" s="5"/>
      <c r="W363" s="213"/>
      <c r="X363" s="5"/>
      <c r="Y363" s="213"/>
      <c r="Z363" s="5"/>
      <c r="AA363" s="213"/>
      <c r="AB363" s="10"/>
      <c r="AC363" s="10"/>
      <c r="AD363" s="7"/>
      <c r="AE363" s="5"/>
      <c r="AF363" s="5"/>
      <c r="AG363" s="5"/>
      <c r="AH363" s="5"/>
      <c r="AI363" s="5"/>
      <c r="AJ363" s="5"/>
      <c r="AK363" s="5"/>
      <c r="AL363" s="5"/>
      <c r="AM363" s="5"/>
      <c r="AN363" s="5"/>
      <c r="AO363" s="5"/>
      <c r="AP363" s="5"/>
      <c r="AQ363" s="5"/>
      <c r="AR363" s="5"/>
      <c r="AS363" s="5"/>
      <c r="AT363" s="5"/>
      <c r="AU363" s="5"/>
      <c r="AV363" s="5"/>
      <c r="AW363" s="5"/>
      <c r="AX363" s="5"/>
    </row>
    <row r="364" spans="1:50" ht="12" customHeight="1">
      <c r="A364" s="5"/>
      <c r="B364" s="5"/>
      <c r="C364" s="5"/>
      <c r="D364" s="5"/>
      <c r="E364" s="6"/>
      <c r="F364" s="5"/>
      <c r="G364" s="212"/>
      <c r="H364" s="5"/>
      <c r="I364" s="212"/>
      <c r="J364" s="5"/>
      <c r="K364" s="212"/>
      <c r="L364" s="5"/>
      <c r="M364" s="212"/>
      <c r="N364" s="5"/>
      <c r="O364" s="212"/>
      <c r="P364" s="5"/>
      <c r="Q364" s="213"/>
      <c r="R364" s="5"/>
      <c r="S364" s="213"/>
      <c r="T364" s="5"/>
      <c r="U364" s="213"/>
      <c r="V364" s="5"/>
      <c r="W364" s="213"/>
      <c r="X364" s="5"/>
      <c r="Y364" s="213"/>
      <c r="Z364" s="5"/>
      <c r="AA364" s="213"/>
      <c r="AB364" s="10"/>
      <c r="AC364" s="10"/>
      <c r="AD364" s="7"/>
      <c r="AE364" s="5"/>
      <c r="AF364" s="5"/>
      <c r="AG364" s="5"/>
      <c r="AH364" s="5"/>
      <c r="AI364" s="5"/>
      <c r="AJ364" s="5"/>
      <c r="AK364" s="5"/>
      <c r="AL364" s="5"/>
      <c r="AM364" s="5"/>
      <c r="AN364" s="5"/>
      <c r="AO364" s="5"/>
      <c r="AP364" s="5"/>
      <c r="AQ364" s="5"/>
      <c r="AR364" s="5"/>
      <c r="AS364" s="5"/>
      <c r="AT364" s="5"/>
      <c r="AU364" s="5"/>
      <c r="AV364" s="5"/>
      <c r="AW364" s="5"/>
      <c r="AX364" s="5"/>
    </row>
    <row r="365" spans="1:50" ht="12" customHeight="1">
      <c r="A365" s="5"/>
      <c r="B365" s="5"/>
      <c r="C365" s="5"/>
      <c r="D365" s="5"/>
      <c r="E365" s="6"/>
      <c r="F365" s="5"/>
      <c r="G365" s="212"/>
      <c r="H365" s="5"/>
      <c r="I365" s="212"/>
      <c r="J365" s="5"/>
      <c r="K365" s="212"/>
      <c r="L365" s="5"/>
      <c r="M365" s="212"/>
      <c r="N365" s="5"/>
      <c r="O365" s="212"/>
      <c r="P365" s="5"/>
      <c r="Q365" s="213"/>
      <c r="R365" s="5"/>
      <c r="S365" s="213"/>
      <c r="T365" s="5"/>
      <c r="U365" s="213"/>
      <c r="V365" s="5"/>
      <c r="W365" s="213"/>
      <c r="X365" s="5"/>
      <c r="Y365" s="213"/>
      <c r="Z365" s="5"/>
      <c r="AA365" s="213"/>
      <c r="AB365" s="10"/>
      <c r="AC365" s="10"/>
      <c r="AD365" s="7"/>
      <c r="AE365" s="5"/>
      <c r="AF365" s="5"/>
      <c r="AG365" s="5"/>
      <c r="AH365" s="5"/>
      <c r="AI365" s="5"/>
      <c r="AJ365" s="5"/>
      <c r="AK365" s="5"/>
      <c r="AL365" s="5"/>
      <c r="AM365" s="5"/>
      <c r="AN365" s="5"/>
      <c r="AO365" s="5"/>
      <c r="AP365" s="5"/>
      <c r="AQ365" s="5"/>
      <c r="AR365" s="5"/>
      <c r="AS365" s="5"/>
      <c r="AT365" s="5"/>
      <c r="AU365" s="5"/>
      <c r="AV365" s="5"/>
      <c r="AW365" s="5"/>
      <c r="AX365" s="5"/>
    </row>
    <row r="366" spans="1:50" ht="12" customHeight="1">
      <c r="A366" s="5"/>
      <c r="B366" s="5"/>
      <c r="C366" s="5"/>
      <c r="D366" s="5"/>
      <c r="E366" s="6"/>
      <c r="F366" s="5"/>
      <c r="G366" s="212"/>
      <c r="H366" s="5"/>
      <c r="I366" s="212"/>
      <c r="J366" s="5"/>
      <c r="K366" s="212"/>
      <c r="L366" s="5"/>
      <c r="M366" s="212"/>
      <c r="N366" s="5"/>
      <c r="O366" s="212"/>
      <c r="P366" s="5"/>
      <c r="Q366" s="213"/>
      <c r="R366" s="5"/>
      <c r="S366" s="213"/>
      <c r="T366" s="5"/>
      <c r="U366" s="213"/>
      <c r="V366" s="5"/>
      <c r="W366" s="213"/>
      <c r="X366" s="5"/>
      <c r="Y366" s="213"/>
      <c r="Z366" s="5"/>
      <c r="AA366" s="213"/>
      <c r="AB366" s="10"/>
      <c r="AC366" s="10"/>
      <c r="AD366" s="7"/>
      <c r="AE366" s="5"/>
      <c r="AF366" s="5"/>
      <c r="AG366" s="5"/>
      <c r="AH366" s="5"/>
      <c r="AI366" s="5"/>
      <c r="AJ366" s="5"/>
      <c r="AK366" s="5"/>
      <c r="AL366" s="5"/>
      <c r="AM366" s="5"/>
      <c r="AN366" s="5"/>
      <c r="AO366" s="5"/>
      <c r="AP366" s="5"/>
      <c r="AQ366" s="5"/>
      <c r="AR366" s="5"/>
      <c r="AS366" s="5"/>
      <c r="AT366" s="5"/>
      <c r="AU366" s="5"/>
      <c r="AV366" s="5"/>
      <c r="AW366" s="5"/>
      <c r="AX366" s="5"/>
    </row>
    <row r="367" spans="1:50" ht="12" customHeight="1">
      <c r="A367" s="5"/>
      <c r="B367" s="5"/>
      <c r="C367" s="5"/>
      <c r="D367" s="5"/>
      <c r="E367" s="6"/>
      <c r="F367" s="5"/>
      <c r="G367" s="212"/>
      <c r="H367" s="5"/>
      <c r="I367" s="212"/>
      <c r="J367" s="5"/>
      <c r="K367" s="212"/>
      <c r="L367" s="5"/>
      <c r="M367" s="212"/>
      <c r="N367" s="5"/>
      <c r="O367" s="212"/>
      <c r="P367" s="5"/>
      <c r="Q367" s="213"/>
      <c r="R367" s="5"/>
      <c r="S367" s="213"/>
      <c r="T367" s="5"/>
      <c r="U367" s="213"/>
      <c r="V367" s="5"/>
      <c r="W367" s="213"/>
      <c r="X367" s="5"/>
      <c r="Y367" s="213"/>
      <c r="Z367" s="5"/>
      <c r="AA367" s="213"/>
      <c r="AB367" s="10"/>
      <c r="AC367" s="10"/>
      <c r="AD367" s="7"/>
      <c r="AE367" s="5"/>
      <c r="AF367" s="5"/>
      <c r="AG367" s="5"/>
      <c r="AH367" s="5"/>
      <c r="AI367" s="5"/>
      <c r="AJ367" s="5"/>
      <c r="AK367" s="5"/>
      <c r="AL367" s="5"/>
      <c r="AM367" s="5"/>
      <c r="AN367" s="5"/>
      <c r="AO367" s="5"/>
      <c r="AP367" s="5"/>
      <c r="AQ367" s="5"/>
      <c r="AR367" s="5"/>
      <c r="AS367" s="5"/>
      <c r="AT367" s="5"/>
      <c r="AU367" s="5"/>
      <c r="AV367" s="5"/>
      <c r="AW367" s="5"/>
      <c r="AX367" s="5"/>
    </row>
    <row r="368" spans="1:50" ht="12" customHeight="1">
      <c r="A368" s="5"/>
      <c r="B368" s="5"/>
      <c r="C368" s="5"/>
      <c r="D368" s="5"/>
      <c r="E368" s="6"/>
      <c r="F368" s="5"/>
      <c r="G368" s="212"/>
      <c r="H368" s="5"/>
      <c r="I368" s="212"/>
      <c r="J368" s="5"/>
      <c r="K368" s="212"/>
      <c r="L368" s="5"/>
      <c r="M368" s="212"/>
      <c r="N368" s="5"/>
      <c r="O368" s="212"/>
      <c r="P368" s="5"/>
      <c r="Q368" s="213"/>
      <c r="R368" s="5"/>
      <c r="S368" s="213"/>
      <c r="T368" s="5"/>
      <c r="U368" s="213"/>
      <c r="V368" s="5"/>
      <c r="W368" s="213"/>
      <c r="X368" s="5"/>
      <c r="Y368" s="213"/>
      <c r="Z368" s="5"/>
      <c r="AA368" s="213"/>
      <c r="AB368" s="10"/>
      <c r="AC368" s="10"/>
      <c r="AD368" s="7"/>
      <c r="AE368" s="5"/>
      <c r="AF368" s="5"/>
      <c r="AG368" s="5"/>
      <c r="AH368" s="5"/>
      <c r="AI368" s="5"/>
      <c r="AJ368" s="5"/>
      <c r="AK368" s="5"/>
      <c r="AL368" s="5"/>
      <c r="AM368" s="5"/>
      <c r="AN368" s="5"/>
      <c r="AO368" s="5"/>
      <c r="AP368" s="5"/>
      <c r="AQ368" s="5"/>
      <c r="AR368" s="5"/>
      <c r="AS368" s="5"/>
      <c r="AT368" s="5"/>
      <c r="AU368" s="5"/>
      <c r="AV368" s="5"/>
      <c r="AW368" s="5"/>
      <c r="AX368" s="5"/>
    </row>
    <row r="369" spans="1:50" ht="12" customHeight="1">
      <c r="A369" s="5"/>
      <c r="B369" s="5"/>
      <c r="C369" s="5"/>
      <c r="D369" s="5"/>
      <c r="E369" s="6"/>
      <c r="F369" s="5"/>
      <c r="G369" s="212"/>
      <c r="H369" s="5"/>
      <c r="I369" s="212"/>
      <c r="J369" s="5"/>
      <c r="K369" s="212"/>
      <c r="L369" s="5"/>
      <c r="M369" s="212"/>
      <c r="N369" s="5"/>
      <c r="O369" s="212"/>
      <c r="P369" s="5"/>
      <c r="Q369" s="213"/>
      <c r="R369" s="5"/>
      <c r="S369" s="213"/>
      <c r="T369" s="5"/>
      <c r="U369" s="213"/>
      <c r="V369" s="5"/>
      <c r="W369" s="213"/>
      <c r="X369" s="5"/>
      <c r="Y369" s="213"/>
      <c r="Z369" s="5"/>
      <c r="AA369" s="213"/>
      <c r="AB369" s="10"/>
      <c r="AC369" s="10"/>
      <c r="AD369" s="7"/>
      <c r="AE369" s="5"/>
      <c r="AF369" s="5"/>
      <c r="AG369" s="5"/>
      <c r="AH369" s="5"/>
      <c r="AI369" s="5"/>
      <c r="AJ369" s="5"/>
      <c r="AK369" s="5"/>
      <c r="AL369" s="5"/>
      <c r="AM369" s="5"/>
      <c r="AN369" s="5"/>
      <c r="AO369" s="5"/>
      <c r="AP369" s="5"/>
      <c r="AQ369" s="5"/>
      <c r="AR369" s="5"/>
      <c r="AS369" s="5"/>
      <c r="AT369" s="5"/>
      <c r="AU369" s="5"/>
      <c r="AV369" s="5"/>
      <c r="AW369" s="5"/>
      <c r="AX369" s="5"/>
    </row>
    <row r="370" spans="1:50" ht="12" customHeight="1">
      <c r="A370" s="5"/>
      <c r="B370" s="5"/>
      <c r="C370" s="5"/>
      <c r="D370" s="5"/>
      <c r="E370" s="6"/>
      <c r="F370" s="5"/>
      <c r="G370" s="212"/>
      <c r="H370" s="5"/>
      <c r="I370" s="212"/>
      <c r="J370" s="5"/>
      <c r="K370" s="212"/>
      <c r="L370" s="5"/>
      <c r="M370" s="212"/>
      <c r="N370" s="5"/>
      <c r="O370" s="212"/>
      <c r="P370" s="5"/>
      <c r="Q370" s="213"/>
      <c r="R370" s="5"/>
      <c r="S370" s="213"/>
      <c r="T370" s="5"/>
      <c r="U370" s="213"/>
      <c r="V370" s="5"/>
      <c r="W370" s="213"/>
      <c r="X370" s="5"/>
      <c r="Y370" s="213"/>
      <c r="Z370" s="5"/>
      <c r="AA370" s="213"/>
      <c r="AB370" s="10"/>
      <c r="AC370" s="10"/>
      <c r="AD370" s="7"/>
      <c r="AE370" s="5"/>
      <c r="AF370" s="5"/>
      <c r="AG370" s="5"/>
      <c r="AH370" s="5"/>
      <c r="AI370" s="5"/>
      <c r="AJ370" s="5"/>
      <c r="AK370" s="5"/>
      <c r="AL370" s="5"/>
      <c r="AM370" s="5"/>
      <c r="AN370" s="5"/>
      <c r="AO370" s="5"/>
      <c r="AP370" s="5"/>
      <c r="AQ370" s="5"/>
      <c r="AR370" s="5"/>
      <c r="AS370" s="5"/>
      <c r="AT370" s="5"/>
      <c r="AU370" s="5"/>
      <c r="AV370" s="5"/>
      <c r="AW370" s="5"/>
      <c r="AX370" s="5"/>
    </row>
    <row r="371" spans="1:50" ht="12" customHeight="1">
      <c r="A371" s="5"/>
      <c r="B371" s="5"/>
      <c r="C371" s="5"/>
      <c r="D371" s="5"/>
      <c r="E371" s="6"/>
      <c r="F371" s="5"/>
      <c r="G371" s="212"/>
      <c r="H371" s="5"/>
      <c r="I371" s="212"/>
      <c r="J371" s="5"/>
      <c r="K371" s="212"/>
      <c r="L371" s="5"/>
      <c r="M371" s="212"/>
      <c r="N371" s="5"/>
      <c r="O371" s="212"/>
      <c r="P371" s="5"/>
      <c r="Q371" s="213"/>
      <c r="R371" s="5"/>
      <c r="S371" s="213"/>
      <c r="T371" s="5"/>
      <c r="U371" s="213"/>
      <c r="V371" s="5"/>
      <c r="W371" s="213"/>
      <c r="X371" s="5"/>
      <c r="Y371" s="213"/>
      <c r="Z371" s="5"/>
      <c r="AA371" s="213"/>
      <c r="AB371" s="10"/>
      <c r="AC371" s="10"/>
      <c r="AD371" s="7"/>
      <c r="AE371" s="5"/>
      <c r="AF371" s="5"/>
      <c r="AG371" s="5"/>
      <c r="AH371" s="5"/>
      <c r="AI371" s="5"/>
      <c r="AJ371" s="5"/>
      <c r="AK371" s="5"/>
      <c r="AL371" s="5"/>
      <c r="AM371" s="5"/>
      <c r="AN371" s="5"/>
      <c r="AO371" s="5"/>
      <c r="AP371" s="5"/>
      <c r="AQ371" s="5"/>
      <c r="AR371" s="5"/>
      <c r="AS371" s="5"/>
      <c r="AT371" s="5"/>
      <c r="AU371" s="5"/>
      <c r="AV371" s="5"/>
      <c r="AW371" s="5"/>
      <c r="AX371" s="5"/>
    </row>
    <row r="372" spans="1:50" ht="12" customHeight="1">
      <c r="A372" s="5"/>
      <c r="B372" s="5"/>
      <c r="C372" s="5"/>
      <c r="D372" s="5"/>
      <c r="E372" s="6"/>
      <c r="F372" s="5"/>
      <c r="G372" s="212"/>
      <c r="H372" s="5"/>
      <c r="I372" s="212"/>
      <c r="J372" s="5"/>
      <c r="K372" s="212"/>
      <c r="L372" s="5"/>
      <c r="M372" s="212"/>
      <c r="N372" s="5"/>
      <c r="O372" s="212"/>
      <c r="P372" s="5"/>
      <c r="Q372" s="213"/>
      <c r="R372" s="5"/>
      <c r="S372" s="213"/>
      <c r="T372" s="5"/>
      <c r="U372" s="213"/>
      <c r="V372" s="5"/>
      <c r="W372" s="213"/>
      <c r="X372" s="5"/>
      <c r="Y372" s="213"/>
      <c r="Z372" s="5"/>
      <c r="AA372" s="213"/>
      <c r="AB372" s="10"/>
      <c r="AC372" s="10"/>
      <c r="AD372" s="7"/>
      <c r="AE372" s="5"/>
      <c r="AF372" s="5"/>
      <c r="AG372" s="5"/>
      <c r="AH372" s="5"/>
      <c r="AI372" s="5"/>
      <c r="AJ372" s="5"/>
      <c r="AK372" s="5"/>
      <c r="AL372" s="5"/>
      <c r="AM372" s="5"/>
      <c r="AN372" s="5"/>
      <c r="AO372" s="5"/>
      <c r="AP372" s="5"/>
      <c r="AQ372" s="5"/>
      <c r="AR372" s="5"/>
      <c r="AS372" s="5"/>
      <c r="AT372" s="5"/>
      <c r="AU372" s="5"/>
      <c r="AV372" s="5"/>
      <c r="AW372" s="5"/>
      <c r="AX372" s="5"/>
    </row>
    <row r="373" spans="1:50" ht="12" customHeight="1">
      <c r="A373" s="5"/>
      <c r="B373" s="5"/>
      <c r="C373" s="5"/>
      <c r="D373" s="5"/>
      <c r="E373" s="6"/>
      <c r="F373" s="5"/>
      <c r="G373" s="212"/>
      <c r="H373" s="5"/>
      <c r="I373" s="212"/>
      <c r="J373" s="5"/>
      <c r="K373" s="212"/>
      <c r="L373" s="5"/>
      <c r="M373" s="212"/>
      <c r="N373" s="5"/>
      <c r="O373" s="212"/>
      <c r="P373" s="5"/>
      <c r="Q373" s="213"/>
      <c r="R373" s="5"/>
      <c r="S373" s="213"/>
      <c r="T373" s="5"/>
      <c r="U373" s="213"/>
      <c r="V373" s="5"/>
      <c r="W373" s="213"/>
      <c r="X373" s="5"/>
      <c r="Y373" s="213"/>
      <c r="Z373" s="5"/>
      <c r="AA373" s="213"/>
      <c r="AB373" s="10"/>
      <c r="AC373" s="10"/>
      <c r="AD373" s="7"/>
      <c r="AE373" s="5"/>
      <c r="AF373" s="5"/>
      <c r="AG373" s="5"/>
      <c r="AH373" s="5"/>
      <c r="AI373" s="5"/>
      <c r="AJ373" s="5"/>
      <c r="AK373" s="5"/>
      <c r="AL373" s="5"/>
      <c r="AM373" s="5"/>
      <c r="AN373" s="5"/>
      <c r="AO373" s="5"/>
      <c r="AP373" s="5"/>
      <c r="AQ373" s="5"/>
      <c r="AR373" s="5"/>
      <c r="AS373" s="5"/>
      <c r="AT373" s="5"/>
      <c r="AU373" s="5"/>
      <c r="AV373" s="5"/>
      <c r="AW373" s="5"/>
      <c r="AX373" s="5"/>
    </row>
    <row r="374" spans="1:50" ht="12" customHeight="1">
      <c r="A374" s="5"/>
      <c r="B374" s="5"/>
      <c r="C374" s="5"/>
      <c r="D374" s="5"/>
      <c r="E374" s="6"/>
      <c r="F374" s="5"/>
      <c r="G374" s="212"/>
      <c r="H374" s="5"/>
      <c r="I374" s="212"/>
      <c r="J374" s="5"/>
      <c r="K374" s="212"/>
      <c r="L374" s="5"/>
      <c r="M374" s="212"/>
      <c r="N374" s="5"/>
      <c r="O374" s="212"/>
      <c r="P374" s="5"/>
      <c r="Q374" s="213"/>
      <c r="R374" s="5"/>
      <c r="S374" s="213"/>
      <c r="T374" s="5"/>
      <c r="U374" s="213"/>
      <c r="V374" s="5"/>
      <c r="W374" s="213"/>
      <c r="X374" s="5"/>
      <c r="Y374" s="213"/>
      <c r="Z374" s="5"/>
      <c r="AA374" s="213"/>
      <c r="AB374" s="10"/>
      <c r="AC374" s="10"/>
      <c r="AD374" s="7"/>
      <c r="AE374" s="5"/>
      <c r="AF374" s="5"/>
      <c r="AG374" s="5"/>
      <c r="AH374" s="5"/>
      <c r="AI374" s="5"/>
      <c r="AJ374" s="5"/>
      <c r="AK374" s="5"/>
      <c r="AL374" s="5"/>
      <c r="AM374" s="5"/>
      <c r="AN374" s="5"/>
      <c r="AO374" s="5"/>
      <c r="AP374" s="5"/>
      <c r="AQ374" s="5"/>
      <c r="AR374" s="5"/>
      <c r="AS374" s="5"/>
      <c r="AT374" s="5"/>
      <c r="AU374" s="5"/>
      <c r="AV374" s="5"/>
      <c r="AW374" s="5"/>
      <c r="AX374" s="5"/>
    </row>
    <row r="375" spans="1:50" ht="12" customHeight="1">
      <c r="A375" s="5"/>
      <c r="B375" s="5"/>
      <c r="C375" s="5"/>
      <c r="D375" s="5"/>
      <c r="E375" s="6"/>
      <c r="F375" s="5"/>
      <c r="G375" s="212"/>
      <c r="H375" s="5"/>
      <c r="I375" s="212"/>
      <c r="J375" s="5"/>
      <c r="K375" s="212"/>
      <c r="L375" s="5"/>
      <c r="M375" s="212"/>
      <c r="N375" s="5"/>
      <c r="O375" s="212"/>
      <c r="P375" s="5"/>
      <c r="Q375" s="213"/>
      <c r="R375" s="5"/>
      <c r="S375" s="213"/>
      <c r="T375" s="5"/>
      <c r="U375" s="213"/>
      <c r="V375" s="5"/>
      <c r="W375" s="213"/>
      <c r="X375" s="5"/>
      <c r="Y375" s="213"/>
      <c r="Z375" s="5"/>
      <c r="AA375" s="213"/>
      <c r="AB375" s="10"/>
      <c r="AC375" s="10"/>
      <c r="AD375" s="7"/>
      <c r="AE375" s="5"/>
      <c r="AF375" s="5"/>
      <c r="AG375" s="5"/>
      <c r="AH375" s="5"/>
      <c r="AI375" s="5"/>
      <c r="AJ375" s="5"/>
      <c r="AK375" s="5"/>
      <c r="AL375" s="5"/>
      <c r="AM375" s="5"/>
      <c r="AN375" s="5"/>
      <c r="AO375" s="5"/>
      <c r="AP375" s="5"/>
      <c r="AQ375" s="5"/>
      <c r="AR375" s="5"/>
      <c r="AS375" s="5"/>
      <c r="AT375" s="5"/>
      <c r="AU375" s="5"/>
      <c r="AV375" s="5"/>
      <c r="AW375" s="5"/>
      <c r="AX375" s="5"/>
    </row>
    <row r="376" spans="1:50" ht="12" customHeight="1">
      <c r="A376" s="5"/>
      <c r="B376" s="5"/>
      <c r="C376" s="5"/>
      <c r="D376" s="5"/>
      <c r="E376" s="6"/>
      <c r="F376" s="5"/>
      <c r="G376" s="212"/>
      <c r="H376" s="5"/>
      <c r="I376" s="212"/>
      <c r="J376" s="5"/>
      <c r="K376" s="212"/>
      <c r="L376" s="5"/>
      <c r="M376" s="212"/>
      <c r="N376" s="5"/>
      <c r="O376" s="212"/>
      <c r="P376" s="5"/>
      <c r="Q376" s="213"/>
      <c r="R376" s="5"/>
      <c r="S376" s="213"/>
      <c r="T376" s="5"/>
      <c r="U376" s="213"/>
      <c r="V376" s="5"/>
      <c r="W376" s="213"/>
      <c r="X376" s="5"/>
      <c r="Y376" s="213"/>
      <c r="Z376" s="5"/>
      <c r="AA376" s="213"/>
      <c r="AB376" s="10"/>
      <c r="AC376" s="10"/>
      <c r="AD376" s="7"/>
      <c r="AE376" s="5"/>
      <c r="AF376" s="5"/>
      <c r="AG376" s="5"/>
      <c r="AH376" s="5"/>
      <c r="AI376" s="5"/>
      <c r="AJ376" s="5"/>
      <c r="AK376" s="5"/>
      <c r="AL376" s="5"/>
      <c r="AM376" s="5"/>
      <c r="AN376" s="5"/>
      <c r="AO376" s="5"/>
      <c r="AP376" s="5"/>
      <c r="AQ376" s="5"/>
      <c r="AR376" s="5"/>
      <c r="AS376" s="5"/>
      <c r="AT376" s="5"/>
      <c r="AU376" s="5"/>
      <c r="AV376" s="5"/>
      <c r="AW376" s="5"/>
      <c r="AX376" s="5"/>
    </row>
    <row r="377" spans="1:50" ht="12" customHeight="1">
      <c r="A377" s="5"/>
      <c r="B377" s="5"/>
      <c r="C377" s="5"/>
      <c r="D377" s="5"/>
      <c r="E377" s="6"/>
      <c r="F377" s="5"/>
      <c r="G377" s="212"/>
      <c r="H377" s="5"/>
      <c r="I377" s="212"/>
      <c r="J377" s="5"/>
      <c r="K377" s="212"/>
      <c r="L377" s="5"/>
      <c r="M377" s="212"/>
      <c r="N377" s="5"/>
      <c r="O377" s="212"/>
      <c r="P377" s="5"/>
      <c r="Q377" s="213"/>
      <c r="R377" s="5"/>
      <c r="S377" s="213"/>
      <c r="T377" s="5"/>
      <c r="U377" s="213"/>
      <c r="V377" s="5"/>
      <c r="W377" s="213"/>
      <c r="X377" s="5"/>
      <c r="Y377" s="213"/>
      <c r="Z377" s="5"/>
      <c r="AA377" s="213"/>
      <c r="AB377" s="10"/>
      <c r="AC377" s="10"/>
      <c r="AD377" s="7"/>
      <c r="AE377" s="5"/>
      <c r="AF377" s="5"/>
      <c r="AG377" s="5"/>
      <c r="AH377" s="5"/>
      <c r="AI377" s="5"/>
      <c r="AJ377" s="5"/>
      <c r="AK377" s="5"/>
      <c r="AL377" s="5"/>
      <c r="AM377" s="5"/>
      <c r="AN377" s="5"/>
      <c r="AO377" s="5"/>
      <c r="AP377" s="5"/>
      <c r="AQ377" s="5"/>
      <c r="AR377" s="5"/>
      <c r="AS377" s="5"/>
      <c r="AT377" s="5"/>
      <c r="AU377" s="5"/>
      <c r="AV377" s="5"/>
      <c r="AW377" s="5"/>
      <c r="AX377" s="5"/>
    </row>
    <row r="378" spans="1:50" ht="12" customHeight="1">
      <c r="A378" s="5"/>
      <c r="B378" s="5"/>
      <c r="C378" s="5"/>
      <c r="D378" s="5"/>
      <c r="E378" s="6"/>
      <c r="F378" s="5"/>
      <c r="G378" s="212"/>
      <c r="H378" s="5"/>
      <c r="I378" s="212"/>
      <c r="J378" s="5"/>
      <c r="K378" s="212"/>
      <c r="L378" s="5"/>
      <c r="M378" s="212"/>
      <c r="N378" s="5"/>
      <c r="O378" s="212"/>
      <c r="P378" s="5"/>
      <c r="Q378" s="213"/>
      <c r="R378" s="5"/>
      <c r="S378" s="213"/>
      <c r="T378" s="5"/>
      <c r="U378" s="213"/>
      <c r="V378" s="5"/>
      <c r="W378" s="213"/>
      <c r="X378" s="5"/>
      <c r="Y378" s="213"/>
      <c r="Z378" s="5"/>
      <c r="AA378" s="213"/>
      <c r="AB378" s="10"/>
      <c r="AC378" s="10"/>
      <c r="AD378" s="7"/>
      <c r="AE378" s="5"/>
      <c r="AF378" s="5"/>
      <c r="AG378" s="5"/>
      <c r="AH378" s="5"/>
      <c r="AI378" s="5"/>
      <c r="AJ378" s="5"/>
      <c r="AK378" s="5"/>
      <c r="AL378" s="5"/>
      <c r="AM378" s="5"/>
      <c r="AN378" s="5"/>
      <c r="AO378" s="5"/>
      <c r="AP378" s="5"/>
      <c r="AQ378" s="5"/>
      <c r="AR378" s="5"/>
      <c r="AS378" s="5"/>
      <c r="AT378" s="5"/>
      <c r="AU378" s="5"/>
      <c r="AV378" s="5"/>
      <c r="AW378" s="5"/>
      <c r="AX378" s="5"/>
    </row>
    <row r="379" spans="1:50" ht="12" customHeight="1">
      <c r="A379" s="5"/>
      <c r="B379" s="5"/>
      <c r="C379" s="5"/>
      <c r="D379" s="5"/>
      <c r="E379" s="6"/>
      <c r="F379" s="5"/>
      <c r="G379" s="212"/>
      <c r="H379" s="5"/>
      <c r="I379" s="212"/>
      <c r="J379" s="5"/>
      <c r="K379" s="212"/>
      <c r="L379" s="5"/>
      <c r="M379" s="212"/>
      <c r="N379" s="5"/>
      <c r="O379" s="212"/>
      <c r="P379" s="5"/>
      <c r="Q379" s="213"/>
      <c r="R379" s="5"/>
      <c r="S379" s="213"/>
      <c r="T379" s="5"/>
      <c r="U379" s="213"/>
      <c r="V379" s="5"/>
      <c r="W379" s="213"/>
      <c r="X379" s="5"/>
      <c r="Y379" s="213"/>
      <c r="Z379" s="5"/>
      <c r="AA379" s="213"/>
      <c r="AB379" s="10"/>
      <c r="AC379" s="10"/>
      <c r="AD379" s="7"/>
      <c r="AE379" s="5"/>
      <c r="AF379" s="5"/>
      <c r="AG379" s="5"/>
      <c r="AH379" s="5"/>
      <c r="AI379" s="5"/>
      <c r="AJ379" s="5"/>
      <c r="AK379" s="5"/>
      <c r="AL379" s="5"/>
      <c r="AM379" s="5"/>
      <c r="AN379" s="5"/>
      <c r="AO379" s="5"/>
      <c r="AP379" s="5"/>
      <c r="AQ379" s="5"/>
      <c r="AR379" s="5"/>
      <c r="AS379" s="5"/>
      <c r="AT379" s="5"/>
      <c r="AU379" s="5"/>
      <c r="AV379" s="5"/>
      <c r="AW379" s="5"/>
      <c r="AX379" s="5"/>
    </row>
    <row r="380" spans="1:50" ht="12" customHeight="1">
      <c r="A380" s="5"/>
      <c r="B380" s="5"/>
      <c r="C380" s="5"/>
      <c r="D380" s="5"/>
      <c r="E380" s="6"/>
      <c r="F380" s="5"/>
      <c r="G380" s="212"/>
      <c r="H380" s="5"/>
      <c r="I380" s="212"/>
      <c r="J380" s="5"/>
      <c r="K380" s="212"/>
      <c r="L380" s="5"/>
      <c r="M380" s="212"/>
      <c r="N380" s="5"/>
      <c r="O380" s="212"/>
      <c r="P380" s="5"/>
      <c r="Q380" s="213"/>
      <c r="R380" s="5"/>
      <c r="S380" s="213"/>
      <c r="T380" s="5"/>
      <c r="U380" s="213"/>
      <c r="V380" s="5"/>
      <c r="W380" s="213"/>
      <c r="X380" s="5"/>
      <c r="Y380" s="213"/>
      <c r="Z380" s="5"/>
      <c r="AA380" s="213"/>
      <c r="AB380" s="10"/>
      <c r="AC380" s="10"/>
      <c r="AD380" s="7"/>
      <c r="AE380" s="5"/>
      <c r="AF380" s="5"/>
      <c r="AG380" s="5"/>
      <c r="AH380" s="5"/>
      <c r="AI380" s="5"/>
      <c r="AJ380" s="5"/>
      <c r="AK380" s="5"/>
      <c r="AL380" s="5"/>
      <c r="AM380" s="5"/>
      <c r="AN380" s="5"/>
      <c r="AO380" s="5"/>
      <c r="AP380" s="5"/>
      <c r="AQ380" s="5"/>
      <c r="AR380" s="5"/>
      <c r="AS380" s="5"/>
      <c r="AT380" s="5"/>
      <c r="AU380" s="5"/>
      <c r="AV380" s="5"/>
      <c r="AW380" s="5"/>
      <c r="AX380" s="5"/>
    </row>
    <row r="381" spans="1:50" ht="12" customHeight="1">
      <c r="A381" s="5"/>
      <c r="B381" s="5"/>
      <c r="C381" s="5"/>
      <c r="D381" s="5"/>
      <c r="E381" s="6"/>
      <c r="F381" s="5"/>
      <c r="G381" s="212"/>
      <c r="H381" s="5"/>
      <c r="I381" s="212"/>
      <c r="J381" s="5"/>
      <c r="K381" s="212"/>
      <c r="L381" s="5"/>
      <c r="M381" s="212"/>
      <c r="N381" s="5"/>
      <c r="O381" s="212"/>
      <c r="P381" s="5"/>
      <c r="Q381" s="213"/>
      <c r="R381" s="5"/>
      <c r="S381" s="213"/>
      <c r="T381" s="5"/>
      <c r="U381" s="213"/>
      <c r="V381" s="5"/>
      <c r="W381" s="213"/>
      <c r="X381" s="5"/>
      <c r="Y381" s="213"/>
      <c r="Z381" s="5"/>
      <c r="AA381" s="213"/>
      <c r="AB381" s="10"/>
      <c r="AC381" s="10"/>
      <c r="AD381" s="7"/>
      <c r="AE381" s="5"/>
      <c r="AF381" s="5"/>
      <c r="AG381" s="5"/>
      <c r="AH381" s="5"/>
      <c r="AI381" s="5"/>
      <c r="AJ381" s="5"/>
      <c r="AK381" s="5"/>
      <c r="AL381" s="5"/>
      <c r="AM381" s="5"/>
      <c r="AN381" s="5"/>
      <c r="AO381" s="5"/>
      <c r="AP381" s="5"/>
      <c r="AQ381" s="5"/>
      <c r="AR381" s="5"/>
      <c r="AS381" s="5"/>
      <c r="AT381" s="5"/>
      <c r="AU381" s="5"/>
      <c r="AV381" s="5"/>
      <c r="AW381" s="5"/>
      <c r="AX381" s="5"/>
    </row>
    <row r="382" spans="1:50" ht="12" customHeight="1">
      <c r="A382" s="5"/>
      <c r="B382" s="5"/>
      <c r="C382" s="5"/>
      <c r="D382" s="5"/>
      <c r="E382" s="6"/>
      <c r="F382" s="5"/>
      <c r="G382" s="212"/>
      <c r="H382" s="5"/>
      <c r="I382" s="212"/>
      <c r="J382" s="5"/>
      <c r="K382" s="212"/>
      <c r="L382" s="5"/>
      <c r="M382" s="212"/>
      <c r="N382" s="5"/>
      <c r="O382" s="212"/>
      <c r="P382" s="5"/>
      <c r="Q382" s="213"/>
      <c r="R382" s="5"/>
      <c r="S382" s="213"/>
      <c r="T382" s="5"/>
      <c r="U382" s="213"/>
      <c r="V382" s="5"/>
      <c r="W382" s="213"/>
      <c r="X382" s="5"/>
      <c r="Y382" s="213"/>
      <c r="Z382" s="5"/>
      <c r="AA382" s="213"/>
      <c r="AB382" s="10"/>
      <c r="AC382" s="10"/>
      <c r="AD382" s="7"/>
      <c r="AE382" s="5"/>
      <c r="AF382" s="5"/>
      <c r="AG382" s="5"/>
      <c r="AH382" s="5"/>
      <c r="AI382" s="5"/>
      <c r="AJ382" s="5"/>
      <c r="AK382" s="5"/>
      <c r="AL382" s="5"/>
      <c r="AM382" s="5"/>
      <c r="AN382" s="5"/>
      <c r="AO382" s="5"/>
      <c r="AP382" s="5"/>
      <c r="AQ382" s="5"/>
      <c r="AR382" s="5"/>
      <c r="AS382" s="5"/>
      <c r="AT382" s="5"/>
      <c r="AU382" s="5"/>
      <c r="AV382" s="5"/>
      <c r="AW382" s="5"/>
      <c r="AX382" s="5"/>
    </row>
    <row r="383" spans="1:50" ht="12" customHeight="1">
      <c r="A383" s="5"/>
      <c r="B383" s="5"/>
      <c r="C383" s="5"/>
      <c r="D383" s="5"/>
      <c r="E383" s="6"/>
      <c r="F383" s="5"/>
      <c r="G383" s="212"/>
      <c r="H383" s="5"/>
      <c r="I383" s="212"/>
      <c r="J383" s="5"/>
      <c r="K383" s="212"/>
      <c r="L383" s="5"/>
      <c r="M383" s="212"/>
      <c r="N383" s="5"/>
      <c r="O383" s="212"/>
      <c r="P383" s="5"/>
      <c r="Q383" s="213"/>
      <c r="R383" s="5"/>
      <c r="S383" s="213"/>
      <c r="T383" s="5"/>
      <c r="U383" s="213"/>
      <c r="V383" s="5"/>
      <c r="W383" s="213"/>
      <c r="X383" s="5"/>
      <c r="Y383" s="213"/>
      <c r="Z383" s="5"/>
      <c r="AA383" s="213"/>
      <c r="AB383" s="10"/>
      <c r="AC383" s="10"/>
      <c r="AD383" s="7"/>
      <c r="AE383" s="5"/>
      <c r="AF383" s="5"/>
      <c r="AG383" s="5"/>
      <c r="AH383" s="5"/>
      <c r="AI383" s="5"/>
      <c r="AJ383" s="5"/>
      <c r="AK383" s="5"/>
      <c r="AL383" s="5"/>
      <c r="AM383" s="5"/>
      <c r="AN383" s="5"/>
      <c r="AO383" s="5"/>
      <c r="AP383" s="5"/>
      <c r="AQ383" s="5"/>
      <c r="AR383" s="5"/>
      <c r="AS383" s="5"/>
      <c r="AT383" s="5"/>
      <c r="AU383" s="5"/>
      <c r="AV383" s="5"/>
      <c r="AW383" s="5"/>
      <c r="AX383" s="5"/>
    </row>
    <row r="384" spans="1:50" ht="12" customHeight="1">
      <c r="A384" s="5"/>
      <c r="B384" s="5"/>
      <c r="C384" s="5"/>
      <c r="D384" s="5"/>
      <c r="E384" s="6"/>
      <c r="F384" s="5"/>
      <c r="G384" s="212"/>
      <c r="H384" s="5"/>
      <c r="I384" s="212"/>
      <c r="J384" s="5"/>
      <c r="K384" s="212"/>
      <c r="L384" s="5"/>
      <c r="M384" s="212"/>
      <c r="N384" s="5"/>
      <c r="O384" s="212"/>
      <c r="P384" s="5"/>
      <c r="Q384" s="213"/>
      <c r="R384" s="5"/>
      <c r="S384" s="213"/>
      <c r="T384" s="5"/>
      <c r="U384" s="213"/>
      <c r="V384" s="5"/>
      <c r="W384" s="213"/>
      <c r="X384" s="5"/>
      <c r="Y384" s="213"/>
      <c r="Z384" s="5"/>
      <c r="AA384" s="213"/>
      <c r="AB384" s="10"/>
      <c r="AC384" s="10"/>
      <c r="AD384" s="7"/>
      <c r="AE384" s="5"/>
      <c r="AF384" s="5"/>
      <c r="AG384" s="5"/>
      <c r="AH384" s="5"/>
      <c r="AI384" s="5"/>
      <c r="AJ384" s="5"/>
      <c r="AK384" s="5"/>
      <c r="AL384" s="5"/>
      <c r="AM384" s="5"/>
      <c r="AN384" s="5"/>
      <c r="AO384" s="5"/>
      <c r="AP384" s="5"/>
      <c r="AQ384" s="5"/>
      <c r="AR384" s="5"/>
      <c r="AS384" s="5"/>
      <c r="AT384" s="5"/>
      <c r="AU384" s="5"/>
      <c r="AV384" s="5"/>
      <c r="AW384" s="5"/>
      <c r="AX384" s="5"/>
    </row>
    <row r="385" spans="1:50" ht="12" customHeight="1">
      <c r="A385" s="5"/>
      <c r="B385" s="5"/>
      <c r="C385" s="5"/>
      <c r="D385" s="5"/>
      <c r="E385" s="6"/>
      <c r="F385" s="5"/>
      <c r="G385" s="212"/>
      <c r="H385" s="5"/>
      <c r="I385" s="212"/>
      <c r="J385" s="5"/>
      <c r="K385" s="212"/>
      <c r="L385" s="5"/>
      <c r="M385" s="212"/>
      <c r="N385" s="5"/>
      <c r="O385" s="212"/>
      <c r="P385" s="5"/>
      <c r="Q385" s="213"/>
      <c r="R385" s="5"/>
      <c r="S385" s="213"/>
      <c r="T385" s="5"/>
      <c r="U385" s="213"/>
      <c r="V385" s="5"/>
      <c r="W385" s="213"/>
      <c r="X385" s="5"/>
      <c r="Y385" s="213"/>
      <c r="Z385" s="5"/>
      <c r="AA385" s="213"/>
      <c r="AB385" s="10"/>
      <c r="AC385" s="10"/>
      <c r="AD385" s="7"/>
      <c r="AE385" s="5"/>
      <c r="AF385" s="5"/>
      <c r="AG385" s="5"/>
      <c r="AH385" s="5"/>
      <c r="AI385" s="5"/>
      <c r="AJ385" s="5"/>
      <c r="AK385" s="5"/>
      <c r="AL385" s="5"/>
      <c r="AM385" s="5"/>
      <c r="AN385" s="5"/>
      <c r="AO385" s="5"/>
      <c r="AP385" s="5"/>
      <c r="AQ385" s="5"/>
      <c r="AR385" s="5"/>
      <c r="AS385" s="5"/>
      <c r="AT385" s="5"/>
      <c r="AU385" s="5"/>
      <c r="AV385" s="5"/>
      <c r="AW385" s="5"/>
      <c r="AX385" s="5"/>
    </row>
    <row r="386" spans="1:50" ht="12" customHeight="1">
      <c r="A386" s="5"/>
      <c r="B386" s="5"/>
      <c r="C386" s="5"/>
      <c r="D386" s="5"/>
      <c r="E386" s="6"/>
      <c r="F386" s="5"/>
      <c r="G386" s="212"/>
      <c r="H386" s="5"/>
      <c r="I386" s="212"/>
      <c r="J386" s="5"/>
      <c r="K386" s="212"/>
      <c r="L386" s="5"/>
      <c r="M386" s="212"/>
      <c r="N386" s="5"/>
      <c r="O386" s="212"/>
      <c r="P386" s="5"/>
      <c r="Q386" s="213"/>
      <c r="R386" s="5"/>
      <c r="S386" s="213"/>
      <c r="T386" s="5"/>
      <c r="U386" s="213"/>
      <c r="V386" s="5"/>
      <c r="W386" s="213"/>
      <c r="X386" s="5"/>
      <c r="Y386" s="213"/>
      <c r="Z386" s="5"/>
      <c r="AA386" s="213"/>
      <c r="AB386" s="10"/>
      <c r="AC386" s="10"/>
      <c r="AD386" s="7"/>
      <c r="AE386" s="5"/>
      <c r="AF386" s="5"/>
      <c r="AG386" s="5"/>
      <c r="AH386" s="5"/>
      <c r="AI386" s="5"/>
      <c r="AJ386" s="5"/>
      <c r="AK386" s="5"/>
      <c r="AL386" s="5"/>
      <c r="AM386" s="5"/>
      <c r="AN386" s="5"/>
      <c r="AO386" s="5"/>
      <c r="AP386" s="5"/>
      <c r="AQ386" s="5"/>
      <c r="AR386" s="5"/>
      <c r="AS386" s="5"/>
      <c r="AT386" s="5"/>
      <c r="AU386" s="5"/>
      <c r="AV386" s="5"/>
      <c r="AW386" s="5"/>
      <c r="AX386" s="5"/>
    </row>
    <row r="387" spans="1:50" ht="12" customHeight="1">
      <c r="A387" s="5"/>
      <c r="B387" s="5"/>
      <c r="C387" s="5"/>
      <c r="D387" s="5"/>
      <c r="E387" s="6"/>
      <c r="F387" s="5"/>
      <c r="G387" s="212"/>
      <c r="H387" s="5"/>
      <c r="I387" s="212"/>
      <c r="J387" s="5"/>
      <c r="K387" s="212"/>
      <c r="L387" s="5"/>
      <c r="M387" s="212"/>
      <c r="N387" s="5"/>
      <c r="O387" s="212"/>
      <c r="P387" s="5"/>
      <c r="Q387" s="213"/>
      <c r="R387" s="5"/>
      <c r="S387" s="213"/>
      <c r="T387" s="5"/>
      <c r="U387" s="213"/>
      <c r="V387" s="5"/>
      <c r="W387" s="213"/>
      <c r="X387" s="5"/>
      <c r="Y387" s="213"/>
      <c r="Z387" s="5"/>
      <c r="AA387" s="213"/>
      <c r="AB387" s="10"/>
      <c r="AC387" s="10"/>
      <c r="AD387" s="7"/>
      <c r="AE387" s="5"/>
      <c r="AF387" s="5"/>
      <c r="AG387" s="5"/>
      <c r="AH387" s="5"/>
      <c r="AI387" s="5"/>
      <c r="AJ387" s="5"/>
      <c r="AK387" s="5"/>
      <c r="AL387" s="5"/>
      <c r="AM387" s="5"/>
      <c r="AN387" s="5"/>
      <c r="AO387" s="5"/>
      <c r="AP387" s="5"/>
      <c r="AQ387" s="5"/>
      <c r="AR387" s="5"/>
      <c r="AS387" s="5"/>
      <c r="AT387" s="5"/>
      <c r="AU387" s="5"/>
      <c r="AV387" s="5"/>
      <c r="AW387" s="5"/>
      <c r="AX387" s="5"/>
    </row>
    <row r="388" spans="1:50" ht="12" customHeight="1">
      <c r="A388" s="5"/>
      <c r="B388" s="5"/>
      <c r="C388" s="5"/>
      <c r="D388" s="5"/>
      <c r="E388" s="6"/>
      <c r="F388" s="5"/>
      <c r="G388" s="212"/>
      <c r="H388" s="5"/>
      <c r="I388" s="212"/>
      <c r="J388" s="5"/>
      <c r="K388" s="212"/>
      <c r="L388" s="5"/>
      <c r="M388" s="212"/>
      <c r="N388" s="5"/>
      <c r="O388" s="212"/>
      <c r="P388" s="5"/>
      <c r="Q388" s="213"/>
      <c r="R388" s="5"/>
      <c r="S388" s="213"/>
      <c r="T388" s="5"/>
      <c r="U388" s="213"/>
      <c r="V388" s="5"/>
      <c r="W388" s="213"/>
      <c r="X388" s="5"/>
      <c r="Y388" s="213"/>
      <c r="Z388" s="5"/>
      <c r="AA388" s="213"/>
      <c r="AB388" s="10"/>
      <c r="AC388" s="10"/>
      <c r="AD388" s="7"/>
      <c r="AE388" s="5"/>
      <c r="AF388" s="5"/>
      <c r="AG388" s="5"/>
      <c r="AH388" s="5"/>
      <c r="AI388" s="5"/>
      <c r="AJ388" s="5"/>
      <c r="AK388" s="5"/>
      <c r="AL388" s="5"/>
      <c r="AM388" s="5"/>
      <c r="AN388" s="5"/>
      <c r="AO388" s="5"/>
      <c r="AP388" s="5"/>
      <c r="AQ388" s="5"/>
      <c r="AR388" s="5"/>
      <c r="AS388" s="5"/>
      <c r="AT388" s="5"/>
      <c r="AU388" s="5"/>
      <c r="AV388" s="5"/>
      <c r="AW388" s="5"/>
      <c r="AX388" s="5"/>
    </row>
    <row r="389" spans="1:50" ht="12" customHeight="1">
      <c r="A389" s="5"/>
      <c r="B389" s="5"/>
      <c r="C389" s="5"/>
      <c r="D389" s="5"/>
      <c r="E389" s="6"/>
      <c r="F389" s="5"/>
      <c r="G389" s="212"/>
      <c r="H389" s="5"/>
      <c r="I389" s="212"/>
      <c r="J389" s="5"/>
      <c r="K389" s="212"/>
      <c r="L389" s="5"/>
      <c r="M389" s="212"/>
      <c r="N389" s="5"/>
      <c r="O389" s="212"/>
      <c r="P389" s="5"/>
      <c r="Q389" s="213"/>
      <c r="R389" s="5"/>
      <c r="S389" s="213"/>
      <c r="T389" s="5"/>
      <c r="U389" s="213"/>
      <c r="V389" s="5"/>
      <c r="W389" s="213"/>
      <c r="X389" s="5"/>
      <c r="Y389" s="213"/>
      <c r="Z389" s="5"/>
      <c r="AA389" s="213"/>
      <c r="AB389" s="10"/>
      <c r="AC389" s="10"/>
      <c r="AD389" s="7"/>
      <c r="AE389" s="5"/>
      <c r="AF389" s="5"/>
      <c r="AG389" s="5"/>
      <c r="AH389" s="5"/>
      <c r="AI389" s="5"/>
      <c r="AJ389" s="5"/>
      <c r="AK389" s="5"/>
      <c r="AL389" s="5"/>
      <c r="AM389" s="5"/>
      <c r="AN389" s="5"/>
      <c r="AO389" s="5"/>
      <c r="AP389" s="5"/>
      <c r="AQ389" s="5"/>
      <c r="AR389" s="5"/>
      <c r="AS389" s="5"/>
      <c r="AT389" s="5"/>
      <c r="AU389" s="5"/>
      <c r="AV389" s="5"/>
      <c r="AW389" s="5"/>
      <c r="AX389" s="5"/>
    </row>
    <row r="390" spans="1:50" ht="12" customHeight="1">
      <c r="A390" s="5"/>
      <c r="B390" s="5"/>
      <c r="C390" s="5"/>
      <c r="D390" s="5"/>
      <c r="E390" s="6"/>
      <c r="F390" s="5"/>
      <c r="G390" s="212"/>
      <c r="H390" s="5"/>
      <c r="I390" s="212"/>
      <c r="J390" s="5"/>
      <c r="K390" s="212"/>
      <c r="L390" s="5"/>
      <c r="M390" s="212"/>
      <c r="N390" s="5"/>
      <c r="O390" s="212"/>
      <c r="P390" s="5"/>
      <c r="Q390" s="213"/>
      <c r="R390" s="5"/>
      <c r="S390" s="213"/>
      <c r="T390" s="5"/>
      <c r="U390" s="213"/>
      <c r="V390" s="5"/>
      <c r="W390" s="213"/>
      <c r="X390" s="5"/>
      <c r="Y390" s="213"/>
      <c r="Z390" s="5"/>
      <c r="AA390" s="213"/>
      <c r="AB390" s="10"/>
      <c r="AC390" s="10"/>
      <c r="AD390" s="7"/>
      <c r="AE390" s="5"/>
      <c r="AF390" s="5"/>
      <c r="AG390" s="5"/>
      <c r="AH390" s="5"/>
      <c r="AI390" s="5"/>
      <c r="AJ390" s="5"/>
      <c r="AK390" s="5"/>
      <c r="AL390" s="5"/>
      <c r="AM390" s="5"/>
      <c r="AN390" s="5"/>
      <c r="AO390" s="5"/>
      <c r="AP390" s="5"/>
      <c r="AQ390" s="5"/>
      <c r="AR390" s="5"/>
      <c r="AS390" s="5"/>
      <c r="AT390" s="5"/>
      <c r="AU390" s="5"/>
      <c r="AV390" s="5"/>
      <c r="AW390" s="5"/>
      <c r="AX390" s="5"/>
    </row>
    <row r="391" spans="1:50" ht="12" customHeight="1">
      <c r="A391" s="5"/>
      <c r="B391" s="5"/>
      <c r="C391" s="5"/>
      <c r="D391" s="5"/>
      <c r="E391" s="6"/>
      <c r="F391" s="5"/>
      <c r="G391" s="212"/>
      <c r="H391" s="5"/>
      <c r="I391" s="212"/>
      <c r="J391" s="5"/>
      <c r="K391" s="212"/>
      <c r="L391" s="5"/>
      <c r="M391" s="212"/>
      <c r="N391" s="5"/>
      <c r="O391" s="212"/>
      <c r="P391" s="5"/>
      <c r="Q391" s="213"/>
      <c r="R391" s="5"/>
      <c r="S391" s="213"/>
      <c r="T391" s="5"/>
      <c r="U391" s="213"/>
      <c r="V391" s="5"/>
      <c r="W391" s="213"/>
      <c r="X391" s="5"/>
      <c r="Y391" s="213"/>
      <c r="Z391" s="5"/>
      <c r="AA391" s="213"/>
      <c r="AB391" s="10"/>
      <c r="AC391" s="10"/>
      <c r="AD391" s="7"/>
      <c r="AE391" s="5"/>
      <c r="AF391" s="5"/>
      <c r="AG391" s="5"/>
      <c r="AH391" s="5"/>
      <c r="AI391" s="5"/>
      <c r="AJ391" s="5"/>
      <c r="AK391" s="5"/>
      <c r="AL391" s="5"/>
      <c r="AM391" s="5"/>
      <c r="AN391" s="5"/>
      <c r="AO391" s="5"/>
      <c r="AP391" s="5"/>
      <c r="AQ391" s="5"/>
      <c r="AR391" s="5"/>
      <c r="AS391" s="5"/>
      <c r="AT391" s="5"/>
      <c r="AU391" s="5"/>
      <c r="AV391" s="5"/>
      <c r="AW391" s="5"/>
      <c r="AX391" s="5"/>
    </row>
    <row r="392" spans="1:50" ht="12" customHeight="1">
      <c r="A392" s="5"/>
      <c r="B392" s="5"/>
      <c r="C392" s="5"/>
      <c r="D392" s="5"/>
      <c r="E392" s="6"/>
      <c r="F392" s="5"/>
      <c r="G392" s="212"/>
      <c r="H392" s="5"/>
      <c r="I392" s="212"/>
      <c r="J392" s="5"/>
      <c r="K392" s="212"/>
      <c r="L392" s="5"/>
      <c r="M392" s="212"/>
      <c r="N392" s="5"/>
      <c r="O392" s="212"/>
      <c r="P392" s="5"/>
      <c r="Q392" s="213"/>
      <c r="R392" s="5"/>
      <c r="S392" s="213"/>
      <c r="T392" s="5"/>
      <c r="U392" s="213"/>
      <c r="V392" s="5"/>
      <c r="W392" s="213"/>
      <c r="X392" s="5"/>
      <c r="Y392" s="213"/>
      <c r="Z392" s="5"/>
      <c r="AA392" s="213"/>
      <c r="AB392" s="10"/>
      <c r="AC392" s="10"/>
      <c r="AD392" s="7"/>
      <c r="AE392" s="5"/>
      <c r="AF392" s="5"/>
      <c r="AG392" s="5"/>
      <c r="AH392" s="5"/>
      <c r="AI392" s="5"/>
      <c r="AJ392" s="5"/>
      <c r="AK392" s="5"/>
      <c r="AL392" s="5"/>
      <c r="AM392" s="5"/>
      <c r="AN392" s="5"/>
      <c r="AO392" s="5"/>
      <c r="AP392" s="5"/>
      <c r="AQ392" s="5"/>
      <c r="AR392" s="5"/>
      <c r="AS392" s="5"/>
      <c r="AT392" s="5"/>
      <c r="AU392" s="5"/>
      <c r="AV392" s="5"/>
      <c r="AW392" s="5"/>
      <c r="AX392" s="5"/>
    </row>
    <row r="393" spans="1:50" ht="12" customHeight="1">
      <c r="A393" s="5"/>
      <c r="B393" s="5"/>
      <c r="C393" s="5"/>
      <c r="D393" s="5"/>
      <c r="E393" s="6"/>
      <c r="F393" s="5"/>
      <c r="G393" s="212"/>
      <c r="H393" s="5"/>
      <c r="I393" s="212"/>
      <c r="J393" s="5"/>
      <c r="K393" s="212"/>
      <c r="L393" s="5"/>
      <c r="M393" s="212"/>
      <c r="N393" s="5"/>
      <c r="O393" s="212"/>
      <c r="P393" s="5"/>
      <c r="Q393" s="213"/>
      <c r="R393" s="5"/>
      <c r="S393" s="213"/>
      <c r="T393" s="5"/>
      <c r="U393" s="213"/>
      <c r="V393" s="5"/>
      <c r="W393" s="213"/>
      <c r="X393" s="5"/>
      <c r="Y393" s="213"/>
      <c r="Z393" s="5"/>
      <c r="AA393" s="213"/>
      <c r="AB393" s="10"/>
      <c r="AC393" s="10"/>
      <c r="AD393" s="7"/>
      <c r="AE393" s="5"/>
      <c r="AF393" s="5"/>
      <c r="AG393" s="5"/>
      <c r="AH393" s="5"/>
      <c r="AI393" s="5"/>
      <c r="AJ393" s="5"/>
      <c r="AK393" s="5"/>
      <c r="AL393" s="5"/>
      <c r="AM393" s="5"/>
      <c r="AN393" s="5"/>
      <c r="AO393" s="5"/>
      <c r="AP393" s="5"/>
      <c r="AQ393" s="5"/>
      <c r="AR393" s="5"/>
      <c r="AS393" s="5"/>
      <c r="AT393" s="5"/>
      <c r="AU393" s="5"/>
      <c r="AV393" s="5"/>
      <c r="AW393" s="5"/>
      <c r="AX393" s="5"/>
    </row>
    <row r="394" spans="1:50" ht="12" customHeight="1">
      <c r="A394" s="5"/>
      <c r="B394" s="5"/>
      <c r="C394" s="5"/>
      <c r="D394" s="5"/>
      <c r="E394" s="6"/>
      <c r="F394" s="5"/>
      <c r="G394" s="212"/>
      <c r="H394" s="5"/>
      <c r="I394" s="212"/>
      <c r="J394" s="5"/>
      <c r="K394" s="212"/>
      <c r="L394" s="5"/>
      <c r="M394" s="212"/>
      <c r="N394" s="5"/>
      <c r="O394" s="212"/>
      <c r="P394" s="5"/>
      <c r="Q394" s="213"/>
      <c r="R394" s="5"/>
      <c r="S394" s="213"/>
      <c r="T394" s="5"/>
      <c r="U394" s="213"/>
      <c r="V394" s="5"/>
      <c r="W394" s="213"/>
      <c r="X394" s="5"/>
      <c r="Y394" s="213"/>
      <c r="Z394" s="5"/>
      <c r="AA394" s="213"/>
      <c r="AB394" s="10"/>
      <c r="AC394" s="10"/>
      <c r="AD394" s="7"/>
      <c r="AE394" s="5"/>
      <c r="AF394" s="5"/>
      <c r="AG394" s="5"/>
      <c r="AH394" s="5"/>
      <c r="AI394" s="5"/>
      <c r="AJ394" s="5"/>
      <c r="AK394" s="5"/>
      <c r="AL394" s="5"/>
      <c r="AM394" s="5"/>
      <c r="AN394" s="5"/>
      <c r="AO394" s="5"/>
      <c r="AP394" s="5"/>
      <c r="AQ394" s="5"/>
      <c r="AR394" s="5"/>
      <c r="AS394" s="5"/>
      <c r="AT394" s="5"/>
      <c r="AU394" s="5"/>
      <c r="AV394" s="5"/>
      <c r="AW394" s="5"/>
      <c r="AX394" s="5"/>
    </row>
    <row r="395" spans="1:50" ht="12" customHeight="1">
      <c r="A395" s="5"/>
      <c r="B395" s="5"/>
      <c r="C395" s="5"/>
      <c r="D395" s="5"/>
      <c r="E395" s="6"/>
      <c r="F395" s="5"/>
      <c r="G395" s="212"/>
      <c r="H395" s="5"/>
      <c r="I395" s="212"/>
      <c r="J395" s="5"/>
      <c r="K395" s="212"/>
      <c r="L395" s="5"/>
      <c r="M395" s="212"/>
      <c r="N395" s="5"/>
      <c r="O395" s="212"/>
      <c r="P395" s="5"/>
      <c r="Q395" s="213"/>
      <c r="R395" s="5"/>
      <c r="S395" s="213"/>
      <c r="T395" s="5"/>
      <c r="U395" s="213"/>
      <c r="V395" s="5"/>
      <c r="W395" s="213"/>
      <c r="X395" s="5"/>
      <c r="Y395" s="213"/>
      <c r="Z395" s="5"/>
      <c r="AA395" s="213"/>
      <c r="AB395" s="10"/>
      <c r="AC395" s="10"/>
      <c r="AD395" s="7"/>
      <c r="AE395" s="5"/>
      <c r="AF395" s="5"/>
      <c r="AG395" s="5"/>
      <c r="AH395" s="5"/>
      <c r="AI395" s="5"/>
      <c r="AJ395" s="5"/>
      <c r="AK395" s="5"/>
      <c r="AL395" s="5"/>
      <c r="AM395" s="5"/>
      <c r="AN395" s="5"/>
      <c r="AO395" s="5"/>
      <c r="AP395" s="5"/>
      <c r="AQ395" s="5"/>
      <c r="AR395" s="5"/>
      <c r="AS395" s="5"/>
      <c r="AT395" s="5"/>
      <c r="AU395" s="5"/>
      <c r="AV395" s="5"/>
      <c r="AW395" s="5"/>
      <c r="AX395" s="5"/>
    </row>
    <row r="396" spans="1:50" ht="12" customHeight="1">
      <c r="A396" s="5"/>
      <c r="B396" s="5"/>
      <c r="C396" s="5"/>
      <c r="D396" s="5"/>
      <c r="E396" s="6"/>
      <c r="F396" s="5"/>
      <c r="G396" s="212"/>
      <c r="H396" s="5"/>
      <c r="I396" s="212"/>
      <c r="J396" s="5"/>
      <c r="K396" s="212"/>
      <c r="L396" s="5"/>
      <c r="M396" s="212"/>
      <c r="N396" s="5"/>
      <c r="O396" s="212"/>
      <c r="P396" s="5"/>
      <c r="Q396" s="213"/>
      <c r="R396" s="5"/>
      <c r="S396" s="213"/>
      <c r="T396" s="5"/>
      <c r="U396" s="213"/>
      <c r="V396" s="5"/>
      <c r="W396" s="213"/>
      <c r="X396" s="5"/>
      <c r="Y396" s="213"/>
      <c r="Z396" s="5"/>
      <c r="AA396" s="213"/>
      <c r="AB396" s="10"/>
      <c r="AC396" s="10"/>
      <c r="AD396" s="7"/>
      <c r="AE396" s="5"/>
      <c r="AF396" s="5"/>
      <c r="AG396" s="5"/>
      <c r="AH396" s="5"/>
      <c r="AI396" s="5"/>
      <c r="AJ396" s="5"/>
      <c r="AK396" s="5"/>
      <c r="AL396" s="5"/>
      <c r="AM396" s="5"/>
      <c r="AN396" s="5"/>
      <c r="AO396" s="5"/>
      <c r="AP396" s="5"/>
      <c r="AQ396" s="5"/>
      <c r="AR396" s="5"/>
      <c r="AS396" s="5"/>
      <c r="AT396" s="5"/>
      <c r="AU396" s="5"/>
      <c r="AV396" s="5"/>
      <c r="AW396" s="5"/>
      <c r="AX396" s="5"/>
    </row>
    <row r="397" spans="1:50" ht="12" customHeight="1">
      <c r="A397" s="5"/>
      <c r="B397" s="5"/>
      <c r="C397" s="5"/>
      <c r="D397" s="5"/>
      <c r="E397" s="6"/>
      <c r="F397" s="5"/>
      <c r="G397" s="212"/>
      <c r="H397" s="5"/>
      <c r="I397" s="212"/>
      <c r="J397" s="5"/>
      <c r="K397" s="212"/>
      <c r="L397" s="5"/>
      <c r="M397" s="212"/>
      <c r="N397" s="5"/>
      <c r="O397" s="212"/>
      <c r="P397" s="5"/>
      <c r="Q397" s="213"/>
      <c r="R397" s="5"/>
      <c r="S397" s="213"/>
      <c r="T397" s="5"/>
      <c r="U397" s="213"/>
      <c r="V397" s="5"/>
      <c r="W397" s="213"/>
      <c r="X397" s="5"/>
      <c r="Y397" s="213"/>
      <c r="Z397" s="5"/>
      <c r="AA397" s="213"/>
      <c r="AB397" s="10"/>
      <c r="AC397" s="10"/>
      <c r="AD397" s="7"/>
      <c r="AE397" s="5"/>
      <c r="AF397" s="5"/>
      <c r="AG397" s="5"/>
      <c r="AH397" s="5"/>
      <c r="AI397" s="5"/>
      <c r="AJ397" s="5"/>
      <c r="AK397" s="5"/>
      <c r="AL397" s="5"/>
      <c r="AM397" s="5"/>
      <c r="AN397" s="5"/>
      <c r="AO397" s="5"/>
      <c r="AP397" s="5"/>
      <c r="AQ397" s="5"/>
      <c r="AR397" s="5"/>
      <c r="AS397" s="5"/>
      <c r="AT397" s="5"/>
      <c r="AU397" s="5"/>
      <c r="AV397" s="5"/>
      <c r="AW397" s="5"/>
      <c r="AX397" s="5"/>
    </row>
    <row r="398" spans="1:50" ht="12" customHeight="1">
      <c r="A398" s="5"/>
      <c r="B398" s="5"/>
      <c r="C398" s="5"/>
      <c r="D398" s="5"/>
      <c r="E398" s="6"/>
      <c r="F398" s="5"/>
      <c r="G398" s="212"/>
      <c r="H398" s="5"/>
      <c r="I398" s="212"/>
      <c r="J398" s="5"/>
      <c r="K398" s="212"/>
      <c r="L398" s="5"/>
      <c r="M398" s="212"/>
      <c r="N398" s="5"/>
      <c r="O398" s="212"/>
      <c r="P398" s="5"/>
      <c r="Q398" s="213"/>
      <c r="R398" s="5"/>
      <c r="S398" s="213"/>
      <c r="T398" s="5"/>
      <c r="U398" s="213"/>
      <c r="V398" s="5"/>
      <c r="W398" s="213"/>
      <c r="X398" s="5"/>
      <c r="Y398" s="213"/>
      <c r="Z398" s="5"/>
      <c r="AA398" s="213"/>
      <c r="AB398" s="10"/>
      <c r="AC398" s="10"/>
      <c r="AD398" s="7"/>
      <c r="AE398" s="5"/>
      <c r="AF398" s="5"/>
      <c r="AG398" s="5"/>
      <c r="AH398" s="5"/>
      <c r="AI398" s="5"/>
      <c r="AJ398" s="5"/>
      <c r="AK398" s="5"/>
      <c r="AL398" s="5"/>
      <c r="AM398" s="5"/>
      <c r="AN398" s="5"/>
      <c r="AO398" s="5"/>
      <c r="AP398" s="5"/>
      <c r="AQ398" s="5"/>
      <c r="AR398" s="5"/>
      <c r="AS398" s="5"/>
      <c r="AT398" s="5"/>
      <c r="AU398" s="5"/>
      <c r="AV398" s="5"/>
      <c r="AW398" s="5"/>
      <c r="AX398" s="5"/>
    </row>
    <row r="399" spans="1:50" ht="12" customHeight="1">
      <c r="A399" s="5"/>
      <c r="B399" s="5"/>
      <c r="C399" s="5"/>
      <c r="D399" s="5"/>
      <c r="E399" s="6"/>
      <c r="F399" s="5"/>
      <c r="G399" s="212"/>
      <c r="H399" s="5"/>
      <c r="I399" s="212"/>
      <c r="J399" s="5"/>
      <c r="K399" s="212"/>
      <c r="L399" s="5"/>
      <c r="M399" s="212"/>
      <c r="N399" s="5"/>
      <c r="O399" s="212"/>
      <c r="P399" s="5"/>
      <c r="Q399" s="213"/>
      <c r="R399" s="5"/>
      <c r="S399" s="213"/>
      <c r="T399" s="5"/>
      <c r="U399" s="213"/>
      <c r="V399" s="5"/>
      <c r="W399" s="213"/>
      <c r="X399" s="5"/>
      <c r="Y399" s="213"/>
      <c r="Z399" s="5"/>
      <c r="AA399" s="213"/>
      <c r="AB399" s="10"/>
      <c r="AC399" s="10"/>
      <c r="AD399" s="7"/>
      <c r="AE399" s="5"/>
      <c r="AF399" s="5"/>
      <c r="AG399" s="5"/>
      <c r="AH399" s="5"/>
      <c r="AI399" s="5"/>
      <c r="AJ399" s="5"/>
      <c r="AK399" s="5"/>
      <c r="AL399" s="5"/>
      <c r="AM399" s="5"/>
      <c r="AN399" s="5"/>
      <c r="AO399" s="5"/>
      <c r="AP399" s="5"/>
      <c r="AQ399" s="5"/>
      <c r="AR399" s="5"/>
      <c r="AS399" s="5"/>
      <c r="AT399" s="5"/>
      <c r="AU399" s="5"/>
      <c r="AV399" s="5"/>
      <c r="AW399" s="5"/>
      <c r="AX399" s="5"/>
    </row>
    <row r="400" spans="1:50" ht="12" customHeight="1">
      <c r="A400" s="5"/>
      <c r="B400" s="5"/>
      <c r="C400" s="5"/>
      <c r="D400" s="5"/>
      <c r="E400" s="6"/>
      <c r="F400" s="5"/>
      <c r="G400" s="212"/>
      <c r="H400" s="5"/>
      <c r="I400" s="212"/>
      <c r="J400" s="5"/>
      <c r="K400" s="212"/>
      <c r="L400" s="5"/>
      <c r="M400" s="212"/>
      <c r="N400" s="5"/>
      <c r="O400" s="212"/>
      <c r="P400" s="5"/>
      <c r="Q400" s="213"/>
      <c r="R400" s="5"/>
      <c r="S400" s="213"/>
      <c r="T400" s="5"/>
      <c r="U400" s="213"/>
      <c r="V400" s="5"/>
      <c r="W400" s="213"/>
      <c r="X400" s="5"/>
      <c r="Y400" s="213"/>
      <c r="Z400" s="5"/>
      <c r="AA400" s="213"/>
      <c r="AB400" s="10"/>
      <c r="AC400" s="10"/>
      <c r="AD400" s="7"/>
      <c r="AE400" s="5"/>
      <c r="AF400" s="5"/>
      <c r="AG400" s="5"/>
      <c r="AH400" s="5"/>
      <c r="AI400" s="5"/>
      <c r="AJ400" s="5"/>
      <c r="AK400" s="5"/>
      <c r="AL400" s="5"/>
      <c r="AM400" s="5"/>
      <c r="AN400" s="5"/>
      <c r="AO400" s="5"/>
      <c r="AP400" s="5"/>
      <c r="AQ400" s="5"/>
      <c r="AR400" s="5"/>
      <c r="AS400" s="5"/>
      <c r="AT400" s="5"/>
      <c r="AU400" s="5"/>
      <c r="AV400" s="5"/>
      <c r="AW400" s="5"/>
      <c r="AX400" s="5"/>
    </row>
    <row r="401" spans="1:50" ht="12" customHeight="1">
      <c r="A401" s="5"/>
      <c r="B401" s="5"/>
      <c r="C401" s="5"/>
      <c r="D401" s="5"/>
      <c r="E401" s="6"/>
      <c r="F401" s="5"/>
      <c r="G401" s="212"/>
      <c r="H401" s="5"/>
      <c r="I401" s="212"/>
      <c r="J401" s="5"/>
      <c r="K401" s="212"/>
      <c r="L401" s="5"/>
      <c r="M401" s="212"/>
      <c r="N401" s="5"/>
      <c r="O401" s="212"/>
      <c r="P401" s="5"/>
      <c r="Q401" s="213"/>
      <c r="R401" s="5"/>
      <c r="S401" s="213"/>
      <c r="T401" s="5"/>
      <c r="U401" s="213"/>
      <c r="V401" s="5"/>
      <c r="W401" s="213"/>
      <c r="X401" s="5"/>
      <c r="Y401" s="213"/>
      <c r="Z401" s="5"/>
      <c r="AA401" s="213"/>
      <c r="AB401" s="10"/>
      <c r="AC401" s="10"/>
      <c r="AD401" s="7"/>
      <c r="AE401" s="5"/>
      <c r="AF401" s="5"/>
      <c r="AG401" s="5"/>
      <c r="AH401" s="5"/>
      <c r="AI401" s="5"/>
      <c r="AJ401" s="5"/>
      <c r="AK401" s="5"/>
      <c r="AL401" s="5"/>
      <c r="AM401" s="5"/>
      <c r="AN401" s="5"/>
      <c r="AO401" s="5"/>
      <c r="AP401" s="5"/>
      <c r="AQ401" s="5"/>
      <c r="AR401" s="5"/>
      <c r="AS401" s="5"/>
      <c r="AT401" s="5"/>
      <c r="AU401" s="5"/>
      <c r="AV401" s="5"/>
      <c r="AW401" s="5"/>
      <c r="AX401" s="5"/>
    </row>
    <row r="402" spans="1:50" ht="12" customHeight="1">
      <c r="A402" s="5"/>
      <c r="B402" s="5"/>
      <c r="C402" s="5"/>
      <c r="D402" s="5"/>
      <c r="E402" s="6"/>
      <c r="F402" s="5"/>
      <c r="G402" s="212"/>
      <c r="H402" s="5"/>
      <c r="I402" s="212"/>
      <c r="J402" s="5"/>
      <c r="K402" s="212"/>
      <c r="L402" s="5"/>
      <c r="M402" s="212"/>
      <c r="N402" s="5"/>
      <c r="O402" s="212"/>
      <c r="P402" s="5"/>
      <c r="Q402" s="213"/>
      <c r="R402" s="5"/>
      <c r="S402" s="213"/>
      <c r="T402" s="5"/>
      <c r="U402" s="213"/>
      <c r="V402" s="5"/>
      <c r="W402" s="213"/>
      <c r="X402" s="5"/>
      <c r="Y402" s="213"/>
      <c r="Z402" s="5"/>
      <c r="AA402" s="213"/>
      <c r="AB402" s="10"/>
      <c r="AC402" s="10"/>
      <c r="AD402" s="7"/>
      <c r="AE402" s="5"/>
      <c r="AF402" s="5"/>
      <c r="AG402" s="5"/>
      <c r="AH402" s="5"/>
      <c r="AI402" s="5"/>
      <c r="AJ402" s="5"/>
      <c r="AK402" s="5"/>
      <c r="AL402" s="5"/>
      <c r="AM402" s="5"/>
      <c r="AN402" s="5"/>
      <c r="AO402" s="5"/>
      <c r="AP402" s="5"/>
      <c r="AQ402" s="5"/>
      <c r="AR402" s="5"/>
      <c r="AS402" s="5"/>
      <c r="AT402" s="5"/>
      <c r="AU402" s="5"/>
      <c r="AV402" s="5"/>
      <c r="AW402" s="5"/>
      <c r="AX402" s="5"/>
    </row>
    <row r="403" spans="1:50" ht="12" customHeight="1">
      <c r="A403" s="5"/>
      <c r="B403" s="5"/>
      <c r="C403" s="5"/>
      <c r="D403" s="5"/>
      <c r="E403" s="6"/>
      <c r="F403" s="5"/>
      <c r="G403" s="212"/>
      <c r="H403" s="5"/>
      <c r="I403" s="212"/>
      <c r="J403" s="5"/>
      <c r="K403" s="212"/>
      <c r="L403" s="5"/>
      <c r="M403" s="212"/>
      <c r="N403" s="5"/>
      <c r="O403" s="212"/>
      <c r="P403" s="5"/>
      <c r="Q403" s="213"/>
      <c r="R403" s="5"/>
      <c r="S403" s="213"/>
      <c r="T403" s="5"/>
      <c r="U403" s="213"/>
      <c r="V403" s="5"/>
      <c r="W403" s="213"/>
      <c r="X403" s="5"/>
      <c r="Y403" s="213"/>
      <c r="Z403" s="5"/>
      <c r="AA403" s="213"/>
      <c r="AB403" s="10"/>
      <c r="AC403" s="10"/>
      <c r="AD403" s="7"/>
      <c r="AE403" s="5"/>
      <c r="AF403" s="5"/>
      <c r="AG403" s="5"/>
      <c r="AH403" s="5"/>
      <c r="AI403" s="5"/>
      <c r="AJ403" s="5"/>
      <c r="AK403" s="5"/>
      <c r="AL403" s="5"/>
      <c r="AM403" s="5"/>
      <c r="AN403" s="5"/>
      <c r="AO403" s="5"/>
      <c r="AP403" s="5"/>
      <c r="AQ403" s="5"/>
      <c r="AR403" s="5"/>
      <c r="AS403" s="5"/>
      <c r="AT403" s="5"/>
      <c r="AU403" s="5"/>
      <c r="AV403" s="5"/>
      <c r="AW403" s="5"/>
      <c r="AX403" s="5"/>
    </row>
    <row r="404" spans="1:50" ht="12" customHeight="1">
      <c r="A404" s="5"/>
      <c r="B404" s="5"/>
      <c r="C404" s="5"/>
      <c r="D404" s="5"/>
      <c r="E404" s="6"/>
      <c r="F404" s="5"/>
      <c r="G404" s="212"/>
      <c r="H404" s="5"/>
      <c r="I404" s="212"/>
      <c r="J404" s="5"/>
      <c r="K404" s="212"/>
      <c r="L404" s="5"/>
      <c r="M404" s="212"/>
      <c r="N404" s="5"/>
      <c r="O404" s="212"/>
      <c r="P404" s="5"/>
      <c r="Q404" s="213"/>
      <c r="R404" s="5"/>
      <c r="S404" s="213"/>
      <c r="T404" s="5"/>
      <c r="U404" s="213"/>
      <c r="V404" s="5"/>
      <c r="W404" s="213"/>
      <c r="X404" s="5"/>
      <c r="Y404" s="213"/>
      <c r="Z404" s="5"/>
      <c r="AA404" s="213"/>
      <c r="AB404" s="10"/>
      <c r="AC404" s="10"/>
      <c r="AD404" s="7"/>
      <c r="AE404" s="5"/>
      <c r="AF404" s="5"/>
      <c r="AG404" s="5"/>
      <c r="AH404" s="5"/>
      <c r="AI404" s="5"/>
      <c r="AJ404" s="5"/>
      <c r="AK404" s="5"/>
      <c r="AL404" s="5"/>
      <c r="AM404" s="5"/>
      <c r="AN404" s="5"/>
      <c r="AO404" s="5"/>
      <c r="AP404" s="5"/>
      <c r="AQ404" s="5"/>
      <c r="AR404" s="5"/>
      <c r="AS404" s="5"/>
      <c r="AT404" s="5"/>
      <c r="AU404" s="5"/>
      <c r="AV404" s="5"/>
      <c r="AW404" s="5"/>
      <c r="AX404" s="5"/>
    </row>
    <row r="405" spans="1:50" ht="12" customHeight="1">
      <c r="A405" s="5"/>
      <c r="B405" s="5"/>
      <c r="C405" s="5"/>
      <c r="D405" s="5"/>
      <c r="E405" s="6"/>
      <c r="F405" s="5"/>
      <c r="G405" s="212"/>
      <c r="H405" s="5"/>
      <c r="I405" s="212"/>
      <c r="J405" s="5"/>
      <c r="K405" s="212"/>
      <c r="L405" s="5"/>
      <c r="M405" s="212"/>
      <c r="N405" s="5"/>
      <c r="O405" s="212"/>
      <c r="P405" s="5"/>
      <c r="Q405" s="213"/>
      <c r="R405" s="5"/>
      <c r="S405" s="213"/>
      <c r="T405" s="5"/>
      <c r="U405" s="213"/>
      <c r="V405" s="5"/>
      <c r="W405" s="213"/>
      <c r="X405" s="5"/>
      <c r="Y405" s="213"/>
      <c r="Z405" s="5"/>
      <c r="AA405" s="213"/>
      <c r="AB405" s="10"/>
      <c r="AC405" s="10"/>
      <c r="AD405" s="7"/>
      <c r="AE405" s="5"/>
      <c r="AF405" s="5"/>
      <c r="AG405" s="5"/>
      <c r="AH405" s="5"/>
      <c r="AI405" s="5"/>
      <c r="AJ405" s="5"/>
      <c r="AK405" s="5"/>
      <c r="AL405" s="5"/>
      <c r="AM405" s="5"/>
      <c r="AN405" s="5"/>
      <c r="AO405" s="5"/>
      <c r="AP405" s="5"/>
      <c r="AQ405" s="5"/>
      <c r="AR405" s="5"/>
      <c r="AS405" s="5"/>
      <c r="AT405" s="5"/>
      <c r="AU405" s="5"/>
      <c r="AV405" s="5"/>
      <c r="AW405" s="5"/>
      <c r="AX405" s="5"/>
    </row>
    <row r="406" spans="1:50" ht="12" customHeight="1">
      <c r="A406" s="5"/>
      <c r="B406" s="5"/>
      <c r="C406" s="5"/>
      <c r="D406" s="5"/>
      <c r="E406" s="6"/>
      <c r="F406" s="5"/>
      <c r="G406" s="212"/>
      <c r="H406" s="5"/>
      <c r="I406" s="212"/>
      <c r="J406" s="5"/>
      <c r="K406" s="212"/>
      <c r="L406" s="5"/>
      <c r="M406" s="212"/>
      <c r="N406" s="5"/>
      <c r="O406" s="212"/>
      <c r="P406" s="5"/>
      <c r="Q406" s="213"/>
      <c r="R406" s="5"/>
      <c r="S406" s="213"/>
      <c r="T406" s="5"/>
      <c r="U406" s="213"/>
      <c r="V406" s="5"/>
      <c r="W406" s="213"/>
      <c r="X406" s="5"/>
      <c r="Y406" s="213"/>
      <c r="Z406" s="5"/>
      <c r="AA406" s="213"/>
      <c r="AB406" s="10"/>
      <c r="AC406" s="10"/>
      <c r="AD406" s="7"/>
      <c r="AE406" s="5"/>
      <c r="AF406" s="5"/>
      <c r="AG406" s="5"/>
      <c r="AH406" s="5"/>
      <c r="AI406" s="5"/>
      <c r="AJ406" s="5"/>
      <c r="AK406" s="5"/>
      <c r="AL406" s="5"/>
      <c r="AM406" s="5"/>
      <c r="AN406" s="5"/>
      <c r="AO406" s="5"/>
      <c r="AP406" s="5"/>
      <c r="AQ406" s="5"/>
      <c r="AR406" s="5"/>
      <c r="AS406" s="5"/>
      <c r="AT406" s="5"/>
      <c r="AU406" s="5"/>
      <c r="AV406" s="5"/>
      <c r="AW406" s="5"/>
      <c r="AX406" s="5"/>
    </row>
    <row r="407" spans="1:50" ht="12" customHeight="1">
      <c r="A407" s="5"/>
      <c r="B407" s="5"/>
      <c r="C407" s="5"/>
      <c r="D407" s="5"/>
      <c r="E407" s="6"/>
      <c r="F407" s="5"/>
      <c r="G407" s="212"/>
      <c r="H407" s="5"/>
      <c r="I407" s="212"/>
      <c r="J407" s="5"/>
      <c r="K407" s="212"/>
      <c r="L407" s="5"/>
      <c r="M407" s="212"/>
      <c r="N407" s="5"/>
      <c r="O407" s="212"/>
      <c r="P407" s="5"/>
      <c r="Q407" s="213"/>
      <c r="R407" s="5"/>
      <c r="S407" s="213"/>
      <c r="T407" s="5"/>
      <c r="U407" s="213"/>
      <c r="V407" s="5"/>
      <c r="W407" s="213"/>
      <c r="X407" s="5"/>
      <c r="Y407" s="213"/>
      <c r="Z407" s="5"/>
      <c r="AA407" s="213"/>
      <c r="AB407" s="10"/>
      <c r="AC407" s="10"/>
      <c r="AD407" s="7"/>
      <c r="AE407" s="5"/>
      <c r="AF407" s="5"/>
      <c r="AG407" s="5"/>
      <c r="AH407" s="5"/>
      <c r="AI407" s="5"/>
      <c r="AJ407" s="5"/>
      <c r="AK407" s="5"/>
      <c r="AL407" s="5"/>
      <c r="AM407" s="5"/>
      <c r="AN407" s="5"/>
      <c r="AO407" s="5"/>
      <c r="AP407" s="5"/>
      <c r="AQ407" s="5"/>
      <c r="AR407" s="5"/>
      <c r="AS407" s="5"/>
      <c r="AT407" s="5"/>
      <c r="AU407" s="5"/>
      <c r="AV407" s="5"/>
      <c r="AW407" s="5"/>
      <c r="AX407" s="5"/>
    </row>
    <row r="408" spans="1:50" ht="12" customHeight="1">
      <c r="A408" s="5"/>
      <c r="B408" s="5"/>
      <c r="C408" s="5"/>
      <c r="D408" s="5"/>
      <c r="E408" s="6"/>
      <c r="F408" s="5"/>
      <c r="G408" s="212"/>
      <c r="H408" s="5"/>
      <c r="I408" s="212"/>
      <c r="J408" s="5"/>
      <c r="K408" s="212"/>
      <c r="L408" s="5"/>
      <c r="M408" s="212"/>
      <c r="N408" s="5"/>
      <c r="O408" s="212"/>
      <c r="P408" s="5"/>
      <c r="Q408" s="213"/>
      <c r="R408" s="5"/>
      <c r="S408" s="213"/>
      <c r="T408" s="5"/>
      <c r="U408" s="213"/>
      <c r="V408" s="5"/>
      <c r="W408" s="213"/>
      <c r="X408" s="5"/>
      <c r="Y408" s="213"/>
      <c r="Z408" s="5"/>
      <c r="AA408" s="213"/>
      <c r="AB408" s="10"/>
      <c r="AC408" s="10"/>
      <c r="AD408" s="7"/>
      <c r="AE408" s="5"/>
      <c r="AF408" s="5"/>
      <c r="AG408" s="5"/>
      <c r="AH408" s="5"/>
      <c r="AI408" s="5"/>
      <c r="AJ408" s="5"/>
      <c r="AK408" s="5"/>
      <c r="AL408" s="5"/>
      <c r="AM408" s="5"/>
      <c r="AN408" s="5"/>
      <c r="AO408" s="5"/>
      <c r="AP408" s="5"/>
      <c r="AQ408" s="5"/>
      <c r="AR408" s="5"/>
      <c r="AS408" s="5"/>
      <c r="AT408" s="5"/>
      <c r="AU408" s="5"/>
      <c r="AV408" s="5"/>
      <c r="AW408" s="5"/>
      <c r="AX408" s="5"/>
    </row>
    <row r="409" spans="1:50" ht="12" customHeight="1">
      <c r="A409" s="5"/>
      <c r="B409" s="5"/>
      <c r="C409" s="5"/>
      <c r="D409" s="5"/>
      <c r="E409" s="6"/>
      <c r="F409" s="5"/>
      <c r="G409" s="212"/>
      <c r="H409" s="5"/>
      <c r="I409" s="212"/>
      <c r="J409" s="5"/>
      <c r="K409" s="212"/>
      <c r="L409" s="5"/>
      <c r="M409" s="212"/>
      <c r="N409" s="5"/>
      <c r="O409" s="212"/>
      <c r="P409" s="5"/>
      <c r="Q409" s="213"/>
      <c r="R409" s="5"/>
      <c r="S409" s="213"/>
      <c r="T409" s="5"/>
      <c r="U409" s="213"/>
      <c r="V409" s="5"/>
      <c r="W409" s="213"/>
      <c r="X409" s="5"/>
      <c r="Y409" s="213"/>
      <c r="Z409" s="5"/>
      <c r="AA409" s="213"/>
      <c r="AB409" s="10"/>
      <c r="AC409" s="10"/>
      <c r="AD409" s="7"/>
      <c r="AE409" s="5"/>
      <c r="AF409" s="5"/>
      <c r="AG409" s="5"/>
      <c r="AH409" s="5"/>
      <c r="AI409" s="5"/>
      <c r="AJ409" s="5"/>
      <c r="AK409" s="5"/>
      <c r="AL409" s="5"/>
      <c r="AM409" s="5"/>
      <c r="AN409" s="5"/>
      <c r="AO409" s="5"/>
      <c r="AP409" s="5"/>
      <c r="AQ409" s="5"/>
      <c r="AR409" s="5"/>
      <c r="AS409" s="5"/>
      <c r="AT409" s="5"/>
      <c r="AU409" s="5"/>
      <c r="AV409" s="5"/>
      <c r="AW409" s="5"/>
      <c r="AX409" s="5"/>
    </row>
    <row r="410" spans="1:50" ht="12" customHeight="1">
      <c r="A410" s="5"/>
      <c r="B410" s="5"/>
      <c r="C410" s="5"/>
      <c r="D410" s="5"/>
      <c r="E410" s="6"/>
      <c r="F410" s="5"/>
      <c r="G410" s="212"/>
      <c r="H410" s="5"/>
      <c r="I410" s="212"/>
      <c r="J410" s="5"/>
      <c r="K410" s="212"/>
      <c r="L410" s="5"/>
      <c r="M410" s="212"/>
      <c r="N410" s="5"/>
      <c r="O410" s="212"/>
      <c r="P410" s="5"/>
      <c r="Q410" s="213"/>
      <c r="R410" s="5"/>
      <c r="S410" s="213"/>
      <c r="T410" s="5"/>
      <c r="U410" s="213"/>
      <c r="V410" s="5"/>
      <c r="W410" s="213"/>
      <c r="X410" s="5"/>
      <c r="Y410" s="213"/>
      <c r="Z410" s="5"/>
      <c r="AA410" s="213"/>
      <c r="AB410" s="10"/>
      <c r="AC410" s="10"/>
      <c r="AD410" s="7"/>
      <c r="AE410" s="5"/>
      <c r="AF410" s="5"/>
      <c r="AG410" s="5"/>
      <c r="AH410" s="5"/>
      <c r="AI410" s="5"/>
      <c r="AJ410" s="5"/>
      <c r="AK410" s="5"/>
      <c r="AL410" s="5"/>
      <c r="AM410" s="5"/>
      <c r="AN410" s="5"/>
      <c r="AO410" s="5"/>
      <c r="AP410" s="5"/>
      <c r="AQ410" s="5"/>
      <c r="AR410" s="5"/>
      <c r="AS410" s="5"/>
      <c r="AT410" s="5"/>
      <c r="AU410" s="5"/>
      <c r="AV410" s="5"/>
      <c r="AW410" s="5"/>
      <c r="AX410" s="5"/>
    </row>
    <row r="411" spans="1:50" ht="12" customHeight="1">
      <c r="A411" s="5"/>
      <c r="B411" s="5"/>
      <c r="C411" s="5"/>
      <c r="D411" s="5"/>
      <c r="E411" s="6"/>
      <c r="F411" s="5"/>
      <c r="G411" s="212"/>
      <c r="H411" s="5"/>
      <c r="I411" s="212"/>
      <c r="J411" s="5"/>
      <c r="K411" s="212"/>
      <c r="L411" s="5"/>
      <c r="M411" s="212"/>
      <c r="N411" s="5"/>
      <c r="O411" s="212"/>
      <c r="P411" s="5"/>
      <c r="Q411" s="213"/>
      <c r="R411" s="5"/>
      <c r="S411" s="213"/>
      <c r="T411" s="5"/>
      <c r="U411" s="213"/>
      <c r="V411" s="5"/>
      <c r="W411" s="213"/>
      <c r="X411" s="5"/>
      <c r="Y411" s="213"/>
      <c r="Z411" s="5"/>
      <c r="AA411" s="213"/>
      <c r="AB411" s="10"/>
      <c r="AC411" s="10"/>
      <c r="AD411" s="7"/>
      <c r="AE411" s="5"/>
      <c r="AF411" s="5"/>
      <c r="AG411" s="5"/>
      <c r="AH411" s="5"/>
      <c r="AI411" s="5"/>
      <c r="AJ411" s="5"/>
      <c r="AK411" s="5"/>
      <c r="AL411" s="5"/>
      <c r="AM411" s="5"/>
      <c r="AN411" s="5"/>
      <c r="AO411" s="5"/>
      <c r="AP411" s="5"/>
      <c r="AQ411" s="5"/>
      <c r="AR411" s="5"/>
      <c r="AS411" s="5"/>
      <c r="AT411" s="5"/>
      <c r="AU411" s="5"/>
      <c r="AV411" s="5"/>
      <c r="AW411" s="5"/>
      <c r="AX411" s="5"/>
    </row>
    <row r="412" spans="1:50" ht="12" customHeight="1">
      <c r="A412" s="5"/>
      <c r="B412" s="5"/>
      <c r="C412" s="5"/>
      <c r="D412" s="5"/>
      <c r="E412" s="6"/>
      <c r="F412" s="5"/>
      <c r="G412" s="212"/>
      <c r="H412" s="5"/>
      <c r="I412" s="212"/>
      <c r="J412" s="5"/>
      <c r="K412" s="212"/>
      <c r="L412" s="5"/>
      <c r="M412" s="212"/>
      <c r="N412" s="5"/>
      <c r="O412" s="212"/>
      <c r="P412" s="5"/>
      <c r="Q412" s="213"/>
      <c r="R412" s="5"/>
      <c r="S412" s="213"/>
      <c r="T412" s="5"/>
      <c r="U412" s="213"/>
      <c r="V412" s="5"/>
      <c r="W412" s="213"/>
      <c r="X412" s="5"/>
      <c r="Y412" s="213"/>
      <c r="Z412" s="5"/>
      <c r="AA412" s="213"/>
      <c r="AB412" s="10"/>
      <c r="AC412" s="10"/>
      <c r="AD412" s="7"/>
      <c r="AE412" s="5"/>
      <c r="AF412" s="5"/>
      <c r="AG412" s="5"/>
      <c r="AH412" s="5"/>
      <c r="AI412" s="5"/>
      <c r="AJ412" s="5"/>
      <c r="AK412" s="5"/>
      <c r="AL412" s="5"/>
      <c r="AM412" s="5"/>
      <c r="AN412" s="5"/>
      <c r="AO412" s="5"/>
      <c r="AP412" s="5"/>
      <c r="AQ412" s="5"/>
      <c r="AR412" s="5"/>
      <c r="AS412" s="5"/>
      <c r="AT412" s="5"/>
      <c r="AU412" s="5"/>
      <c r="AV412" s="5"/>
      <c r="AW412" s="5"/>
      <c r="AX412" s="5"/>
    </row>
    <row r="413" spans="1:50" ht="12" customHeight="1">
      <c r="A413" s="5"/>
      <c r="B413" s="5"/>
      <c r="C413" s="5"/>
      <c r="D413" s="5"/>
      <c r="E413" s="6"/>
      <c r="F413" s="5"/>
      <c r="G413" s="212"/>
      <c r="H413" s="5"/>
      <c r="I413" s="212"/>
      <c r="J413" s="5"/>
      <c r="K413" s="212"/>
      <c r="L413" s="5"/>
      <c r="M413" s="212"/>
      <c r="N413" s="5"/>
      <c r="O413" s="212"/>
      <c r="P413" s="5"/>
      <c r="Q413" s="213"/>
      <c r="R413" s="5"/>
      <c r="S413" s="213"/>
      <c r="T413" s="5"/>
      <c r="U413" s="213"/>
      <c r="V413" s="5"/>
      <c r="W413" s="213"/>
      <c r="X413" s="5"/>
      <c r="Y413" s="213"/>
      <c r="Z413" s="5"/>
      <c r="AA413" s="213"/>
      <c r="AB413" s="10"/>
      <c r="AC413" s="10"/>
      <c r="AD413" s="7"/>
      <c r="AE413" s="5"/>
      <c r="AF413" s="5"/>
      <c r="AG413" s="5"/>
      <c r="AH413" s="5"/>
      <c r="AI413" s="5"/>
      <c r="AJ413" s="5"/>
      <c r="AK413" s="5"/>
      <c r="AL413" s="5"/>
      <c r="AM413" s="5"/>
      <c r="AN413" s="5"/>
      <c r="AO413" s="5"/>
      <c r="AP413" s="5"/>
      <c r="AQ413" s="5"/>
      <c r="AR413" s="5"/>
      <c r="AS413" s="5"/>
      <c r="AT413" s="5"/>
      <c r="AU413" s="5"/>
      <c r="AV413" s="5"/>
      <c r="AW413" s="5"/>
      <c r="AX413" s="5"/>
    </row>
    <row r="414" spans="1:50" ht="12" customHeight="1">
      <c r="A414" s="5"/>
      <c r="B414" s="5"/>
      <c r="C414" s="5"/>
      <c r="D414" s="5"/>
      <c r="E414" s="6"/>
      <c r="F414" s="5"/>
      <c r="G414" s="212"/>
      <c r="H414" s="5"/>
      <c r="I414" s="212"/>
      <c r="J414" s="5"/>
      <c r="K414" s="212"/>
      <c r="L414" s="5"/>
      <c r="M414" s="212"/>
      <c r="N414" s="5"/>
      <c r="O414" s="212"/>
      <c r="P414" s="5"/>
      <c r="Q414" s="213"/>
      <c r="R414" s="5"/>
      <c r="S414" s="213"/>
      <c r="T414" s="5"/>
      <c r="U414" s="213"/>
      <c r="V414" s="5"/>
      <c r="W414" s="213"/>
      <c r="X414" s="5"/>
      <c r="Y414" s="213"/>
      <c r="Z414" s="5"/>
      <c r="AA414" s="213"/>
      <c r="AB414" s="10"/>
      <c r="AC414" s="10"/>
      <c r="AD414" s="7"/>
      <c r="AE414" s="5"/>
      <c r="AF414" s="5"/>
      <c r="AG414" s="5"/>
      <c r="AH414" s="5"/>
      <c r="AI414" s="5"/>
      <c r="AJ414" s="5"/>
      <c r="AK414" s="5"/>
      <c r="AL414" s="5"/>
      <c r="AM414" s="5"/>
      <c r="AN414" s="5"/>
      <c r="AO414" s="5"/>
      <c r="AP414" s="5"/>
      <c r="AQ414" s="5"/>
      <c r="AR414" s="5"/>
      <c r="AS414" s="5"/>
      <c r="AT414" s="5"/>
      <c r="AU414" s="5"/>
      <c r="AV414" s="5"/>
      <c r="AW414" s="5"/>
      <c r="AX414" s="5"/>
    </row>
    <row r="415" spans="1:50" ht="12" customHeight="1">
      <c r="A415" s="5"/>
      <c r="B415" s="5"/>
      <c r="C415" s="5"/>
      <c r="D415" s="5"/>
      <c r="E415" s="6"/>
      <c r="F415" s="5"/>
      <c r="G415" s="212"/>
      <c r="H415" s="5"/>
      <c r="I415" s="212"/>
      <c r="J415" s="5"/>
      <c r="K415" s="212"/>
      <c r="L415" s="5"/>
      <c r="M415" s="212"/>
      <c r="N415" s="5"/>
      <c r="O415" s="212"/>
      <c r="P415" s="5"/>
      <c r="Q415" s="213"/>
      <c r="R415" s="5"/>
      <c r="S415" s="213"/>
      <c r="T415" s="5"/>
      <c r="U415" s="213"/>
      <c r="V415" s="5"/>
      <c r="W415" s="213"/>
      <c r="X415" s="5"/>
      <c r="Y415" s="213"/>
      <c r="Z415" s="5"/>
      <c r="AA415" s="213"/>
      <c r="AB415" s="10"/>
      <c r="AC415" s="10"/>
      <c r="AD415" s="7"/>
      <c r="AE415" s="5"/>
      <c r="AF415" s="5"/>
      <c r="AG415" s="5"/>
      <c r="AH415" s="5"/>
      <c r="AI415" s="5"/>
      <c r="AJ415" s="5"/>
      <c r="AK415" s="5"/>
      <c r="AL415" s="5"/>
      <c r="AM415" s="5"/>
      <c r="AN415" s="5"/>
      <c r="AO415" s="5"/>
      <c r="AP415" s="5"/>
      <c r="AQ415" s="5"/>
      <c r="AR415" s="5"/>
      <c r="AS415" s="5"/>
      <c r="AT415" s="5"/>
      <c r="AU415" s="5"/>
      <c r="AV415" s="5"/>
      <c r="AW415" s="5"/>
      <c r="AX415" s="5"/>
    </row>
    <row r="416" spans="1:50" ht="12" customHeight="1">
      <c r="A416" s="5"/>
      <c r="B416" s="5"/>
      <c r="C416" s="5"/>
      <c r="D416" s="5"/>
      <c r="E416" s="6"/>
      <c r="F416" s="5"/>
      <c r="G416" s="212"/>
      <c r="H416" s="5"/>
      <c r="I416" s="212"/>
      <c r="J416" s="5"/>
      <c r="K416" s="212"/>
      <c r="L416" s="5"/>
      <c r="M416" s="212"/>
      <c r="N416" s="5"/>
      <c r="O416" s="212"/>
      <c r="P416" s="5"/>
      <c r="Q416" s="213"/>
      <c r="R416" s="5"/>
      <c r="S416" s="213"/>
      <c r="T416" s="5"/>
      <c r="U416" s="213"/>
      <c r="V416" s="5"/>
      <c r="W416" s="213"/>
      <c r="X416" s="5"/>
      <c r="Y416" s="213"/>
      <c r="Z416" s="5"/>
      <c r="AA416" s="213"/>
      <c r="AB416" s="10"/>
      <c r="AC416" s="10"/>
      <c r="AD416" s="7"/>
      <c r="AE416" s="5"/>
      <c r="AF416" s="5"/>
      <c r="AG416" s="5"/>
      <c r="AH416" s="5"/>
      <c r="AI416" s="5"/>
      <c r="AJ416" s="5"/>
      <c r="AK416" s="5"/>
      <c r="AL416" s="5"/>
      <c r="AM416" s="5"/>
      <c r="AN416" s="5"/>
      <c r="AO416" s="5"/>
      <c r="AP416" s="5"/>
      <c r="AQ416" s="5"/>
      <c r="AR416" s="5"/>
      <c r="AS416" s="5"/>
      <c r="AT416" s="5"/>
      <c r="AU416" s="5"/>
      <c r="AV416" s="5"/>
      <c r="AW416" s="5"/>
      <c r="AX416" s="5"/>
    </row>
    <row r="417" spans="1:50" ht="12" customHeight="1">
      <c r="A417" s="5"/>
      <c r="B417" s="5"/>
      <c r="C417" s="5"/>
      <c r="D417" s="5"/>
      <c r="E417" s="6"/>
      <c r="F417" s="5"/>
      <c r="G417" s="212"/>
      <c r="H417" s="5"/>
      <c r="I417" s="212"/>
      <c r="J417" s="5"/>
      <c r="K417" s="212"/>
      <c r="L417" s="5"/>
      <c r="M417" s="212"/>
      <c r="N417" s="5"/>
      <c r="O417" s="212"/>
      <c r="P417" s="5"/>
      <c r="Q417" s="213"/>
      <c r="R417" s="5"/>
      <c r="S417" s="213"/>
      <c r="T417" s="5"/>
      <c r="U417" s="213"/>
      <c r="V417" s="5"/>
      <c r="W417" s="213"/>
      <c r="X417" s="5"/>
      <c r="Y417" s="213"/>
      <c r="Z417" s="5"/>
      <c r="AA417" s="213"/>
      <c r="AB417" s="10"/>
      <c r="AC417" s="10"/>
      <c r="AD417" s="7"/>
      <c r="AE417" s="5"/>
      <c r="AF417" s="5"/>
      <c r="AG417" s="5"/>
      <c r="AH417" s="5"/>
      <c r="AI417" s="5"/>
      <c r="AJ417" s="5"/>
      <c r="AK417" s="5"/>
      <c r="AL417" s="5"/>
      <c r="AM417" s="5"/>
      <c r="AN417" s="5"/>
      <c r="AO417" s="5"/>
      <c r="AP417" s="5"/>
      <c r="AQ417" s="5"/>
      <c r="AR417" s="5"/>
      <c r="AS417" s="5"/>
      <c r="AT417" s="5"/>
      <c r="AU417" s="5"/>
      <c r="AV417" s="5"/>
      <c r="AW417" s="5"/>
      <c r="AX417" s="5"/>
    </row>
    <row r="418" spans="1:50" ht="12" customHeight="1">
      <c r="A418" s="5"/>
      <c r="B418" s="5"/>
      <c r="C418" s="5"/>
      <c r="D418" s="5"/>
      <c r="E418" s="6"/>
      <c r="F418" s="5"/>
      <c r="G418" s="212"/>
      <c r="H418" s="5"/>
      <c r="I418" s="212"/>
      <c r="J418" s="5"/>
      <c r="K418" s="212"/>
      <c r="L418" s="5"/>
      <c r="M418" s="212"/>
      <c r="N418" s="5"/>
      <c r="O418" s="212"/>
      <c r="P418" s="5"/>
      <c r="Q418" s="213"/>
      <c r="R418" s="5"/>
      <c r="S418" s="213"/>
      <c r="T418" s="5"/>
      <c r="U418" s="213"/>
      <c r="V418" s="5"/>
      <c r="W418" s="213"/>
      <c r="X418" s="5"/>
      <c r="Y418" s="213"/>
      <c r="Z418" s="5"/>
      <c r="AA418" s="213"/>
      <c r="AB418" s="10"/>
      <c r="AC418" s="10"/>
      <c r="AD418" s="7"/>
      <c r="AE418" s="5"/>
      <c r="AF418" s="5"/>
      <c r="AG418" s="5"/>
      <c r="AH418" s="5"/>
      <c r="AI418" s="5"/>
      <c r="AJ418" s="5"/>
      <c r="AK418" s="5"/>
      <c r="AL418" s="5"/>
      <c r="AM418" s="5"/>
      <c r="AN418" s="5"/>
      <c r="AO418" s="5"/>
      <c r="AP418" s="5"/>
      <c r="AQ418" s="5"/>
      <c r="AR418" s="5"/>
      <c r="AS418" s="5"/>
      <c r="AT418" s="5"/>
      <c r="AU418" s="5"/>
      <c r="AV418" s="5"/>
      <c r="AW418" s="5"/>
      <c r="AX418" s="5"/>
    </row>
    <row r="419" spans="1:50" ht="12" customHeight="1">
      <c r="A419" s="5"/>
      <c r="B419" s="5"/>
      <c r="C419" s="5"/>
      <c r="D419" s="5"/>
      <c r="E419" s="6"/>
      <c r="F419" s="5"/>
      <c r="G419" s="212"/>
      <c r="H419" s="5"/>
      <c r="I419" s="212"/>
      <c r="J419" s="5"/>
      <c r="K419" s="212"/>
      <c r="L419" s="5"/>
      <c r="M419" s="212"/>
      <c r="N419" s="5"/>
      <c r="O419" s="212"/>
      <c r="P419" s="5"/>
      <c r="Q419" s="213"/>
      <c r="R419" s="5"/>
      <c r="S419" s="213"/>
      <c r="T419" s="5"/>
      <c r="U419" s="213"/>
      <c r="V419" s="5"/>
      <c r="W419" s="213"/>
      <c r="X419" s="5"/>
      <c r="Y419" s="213"/>
      <c r="Z419" s="5"/>
      <c r="AA419" s="213"/>
      <c r="AB419" s="10"/>
      <c r="AC419" s="10"/>
      <c r="AD419" s="7"/>
      <c r="AE419" s="5"/>
      <c r="AF419" s="5"/>
      <c r="AG419" s="5"/>
      <c r="AH419" s="5"/>
      <c r="AI419" s="5"/>
      <c r="AJ419" s="5"/>
      <c r="AK419" s="5"/>
      <c r="AL419" s="5"/>
      <c r="AM419" s="5"/>
      <c r="AN419" s="5"/>
      <c r="AO419" s="5"/>
      <c r="AP419" s="5"/>
      <c r="AQ419" s="5"/>
      <c r="AR419" s="5"/>
      <c r="AS419" s="5"/>
      <c r="AT419" s="5"/>
      <c r="AU419" s="5"/>
      <c r="AV419" s="5"/>
      <c r="AW419" s="5"/>
      <c r="AX419" s="5"/>
    </row>
    <row r="420" spans="1:50" ht="12" customHeight="1">
      <c r="A420" s="5"/>
      <c r="B420" s="5"/>
      <c r="C420" s="5"/>
      <c r="D420" s="5"/>
      <c r="E420" s="6"/>
      <c r="F420" s="5"/>
      <c r="G420" s="212"/>
      <c r="H420" s="5"/>
      <c r="I420" s="212"/>
      <c r="J420" s="5"/>
      <c r="K420" s="212"/>
      <c r="L420" s="5"/>
      <c r="M420" s="212"/>
      <c r="N420" s="5"/>
      <c r="O420" s="212"/>
      <c r="P420" s="5"/>
      <c r="Q420" s="213"/>
      <c r="R420" s="5"/>
      <c r="S420" s="213"/>
      <c r="T420" s="5"/>
      <c r="U420" s="213"/>
      <c r="V420" s="5"/>
      <c r="W420" s="213"/>
      <c r="X420" s="5"/>
      <c r="Y420" s="213"/>
      <c r="Z420" s="5"/>
      <c r="AA420" s="213"/>
      <c r="AB420" s="10"/>
      <c r="AC420" s="10"/>
      <c r="AD420" s="7"/>
      <c r="AE420" s="5"/>
      <c r="AF420" s="5"/>
      <c r="AG420" s="5"/>
      <c r="AH420" s="5"/>
      <c r="AI420" s="5"/>
      <c r="AJ420" s="5"/>
      <c r="AK420" s="5"/>
      <c r="AL420" s="5"/>
      <c r="AM420" s="5"/>
      <c r="AN420" s="5"/>
      <c r="AO420" s="5"/>
      <c r="AP420" s="5"/>
      <c r="AQ420" s="5"/>
      <c r="AR420" s="5"/>
      <c r="AS420" s="5"/>
      <c r="AT420" s="5"/>
      <c r="AU420" s="5"/>
      <c r="AV420" s="5"/>
      <c r="AW420" s="5"/>
      <c r="AX420" s="5"/>
    </row>
    <row r="421" spans="1:50" ht="12" customHeight="1">
      <c r="A421" s="5"/>
      <c r="B421" s="5"/>
      <c r="C421" s="5"/>
      <c r="D421" s="5"/>
      <c r="E421" s="6"/>
      <c r="F421" s="5"/>
      <c r="G421" s="212"/>
      <c r="H421" s="5"/>
      <c r="I421" s="212"/>
      <c r="J421" s="5"/>
      <c r="K421" s="212"/>
      <c r="L421" s="5"/>
      <c r="M421" s="212"/>
      <c r="N421" s="5"/>
      <c r="O421" s="212"/>
      <c r="P421" s="5"/>
      <c r="Q421" s="213"/>
      <c r="R421" s="5"/>
      <c r="S421" s="213"/>
      <c r="T421" s="5"/>
      <c r="U421" s="213"/>
      <c r="V421" s="5"/>
      <c r="W421" s="213"/>
      <c r="X421" s="5"/>
      <c r="Y421" s="213"/>
      <c r="Z421" s="5"/>
      <c r="AA421" s="213"/>
      <c r="AB421" s="10"/>
      <c r="AC421" s="10"/>
      <c r="AD421" s="7"/>
      <c r="AE421" s="5"/>
      <c r="AF421" s="5"/>
      <c r="AG421" s="5"/>
      <c r="AH421" s="5"/>
      <c r="AI421" s="5"/>
      <c r="AJ421" s="5"/>
      <c r="AK421" s="5"/>
      <c r="AL421" s="5"/>
      <c r="AM421" s="5"/>
      <c r="AN421" s="5"/>
      <c r="AO421" s="5"/>
      <c r="AP421" s="5"/>
      <c r="AQ421" s="5"/>
      <c r="AR421" s="5"/>
      <c r="AS421" s="5"/>
      <c r="AT421" s="5"/>
      <c r="AU421" s="5"/>
      <c r="AV421" s="5"/>
      <c r="AW421" s="5"/>
      <c r="AX421" s="5"/>
    </row>
    <row r="422" spans="1:50" ht="12" customHeight="1">
      <c r="A422" s="5"/>
      <c r="B422" s="5"/>
      <c r="C422" s="5"/>
      <c r="D422" s="5"/>
      <c r="E422" s="6"/>
      <c r="F422" s="5"/>
      <c r="G422" s="212"/>
      <c r="H422" s="5"/>
      <c r="I422" s="212"/>
      <c r="J422" s="5"/>
      <c r="K422" s="212"/>
      <c r="L422" s="5"/>
      <c r="M422" s="212"/>
      <c r="N422" s="5"/>
      <c r="O422" s="212"/>
      <c r="P422" s="5"/>
      <c r="Q422" s="213"/>
      <c r="R422" s="5"/>
      <c r="S422" s="213"/>
      <c r="T422" s="5"/>
      <c r="U422" s="213"/>
      <c r="V422" s="5"/>
      <c r="W422" s="213"/>
      <c r="X422" s="5"/>
      <c r="Y422" s="213"/>
      <c r="Z422" s="5"/>
      <c r="AA422" s="213"/>
      <c r="AB422" s="10"/>
      <c r="AC422" s="10"/>
      <c r="AD422" s="7"/>
      <c r="AE422" s="5"/>
      <c r="AF422" s="5"/>
      <c r="AG422" s="5"/>
      <c r="AH422" s="5"/>
      <c r="AI422" s="5"/>
      <c r="AJ422" s="5"/>
      <c r="AK422" s="5"/>
      <c r="AL422" s="5"/>
      <c r="AM422" s="5"/>
      <c r="AN422" s="5"/>
      <c r="AO422" s="5"/>
      <c r="AP422" s="5"/>
      <c r="AQ422" s="5"/>
      <c r="AR422" s="5"/>
      <c r="AS422" s="5"/>
      <c r="AT422" s="5"/>
      <c r="AU422" s="5"/>
      <c r="AV422" s="5"/>
      <c r="AW422" s="5"/>
      <c r="AX422" s="5"/>
    </row>
    <row r="423" spans="1:50" ht="12" customHeight="1">
      <c r="A423" s="5"/>
      <c r="B423" s="5"/>
      <c r="C423" s="5"/>
      <c r="D423" s="5"/>
      <c r="E423" s="6"/>
      <c r="F423" s="5"/>
      <c r="G423" s="212"/>
      <c r="H423" s="5"/>
      <c r="I423" s="212"/>
      <c r="J423" s="5"/>
      <c r="K423" s="212"/>
      <c r="L423" s="5"/>
      <c r="M423" s="212"/>
      <c r="N423" s="5"/>
      <c r="O423" s="212"/>
      <c r="P423" s="5"/>
      <c r="Q423" s="213"/>
      <c r="R423" s="5"/>
      <c r="S423" s="213"/>
      <c r="T423" s="5"/>
      <c r="U423" s="213"/>
      <c r="V423" s="5"/>
      <c r="W423" s="213"/>
      <c r="X423" s="5"/>
      <c r="Y423" s="213"/>
      <c r="Z423" s="5"/>
      <c r="AA423" s="213"/>
      <c r="AB423" s="10"/>
      <c r="AC423" s="10"/>
      <c r="AD423" s="7"/>
      <c r="AE423" s="5"/>
      <c r="AF423" s="5"/>
      <c r="AG423" s="5"/>
      <c r="AH423" s="5"/>
      <c r="AI423" s="5"/>
      <c r="AJ423" s="5"/>
      <c r="AK423" s="5"/>
      <c r="AL423" s="5"/>
      <c r="AM423" s="5"/>
      <c r="AN423" s="5"/>
      <c r="AO423" s="5"/>
      <c r="AP423" s="5"/>
      <c r="AQ423" s="5"/>
      <c r="AR423" s="5"/>
      <c r="AS423" s="5"/>
      <c r="AT423" s="5"/>
      <c r="AU423" s="5"/>
      <c r="AV423" s="5"/>
      <c r="AW423" s="5"/>
      <c r="AX423" s="5"/>
    </row>
    <row r="424" spans="1:50" ht="12" customHeight="1">
      <c r="A424" s="5"/>
      <c r="B424" s="5"/>
      <c r="C424" s="5"/>
      <c r="D424" s="5"/>
      <c r="E424" s="6"/>
      <c r="F424" s="5"/>
      <c r="G424" s="212"/>
      <c r="H424" s="5"/>
      <c r="I424" s="212"/>
      <c r="J424" s="5"/>
      <c r="K424" s="212"/>
      <c r="L424" s="5"/>
      <c r="M424" s="212"/>
      <c r="N424" s="5"/>
      <c r="O424" s="212"/>
      <c r="P424" s="5"/>
      <c r="Q424" s="213"/>
      <c r="R424" s="5"/>
      <c r="S424" s="213"/>
      <c r="T424" s="5"/>
      <c r="U424" s="213"/>
      <c r="V424" s="5"/>
      <c r="W424" s="213"/>
      <c r="X424" s="5"/>
      <c r="Y424" s="213"/>
      <c r="Z424" s="5"/>
      <c r="AA424" s="213"/>
      <c r="AB424" s="10"/>
      <c r="AC424" s="10"/>
      <c r="AD424" s="7"/>
      <c r="AE424" s="5"/>
      <c r="AF424" s="5"/>
      <c r="AG424" s="5"/>
      <c r="AH424" s="5"/>
      <c r="AI424" s="5"/>
      <c r="AJ424" s="5"/>
      <c r="AK424" s="5"/>
      <c r="AL424" s="5"/>
      <c r="AM424" s="5"/>
      <c r="AN424" s="5"/>
      <c r="AO424" s="5"/>
      <c r="AP424" s="5"/>
      <c r="AQ424" s="5"/>
      <c r="AR424" s="5"/>
      <c r="AS424" s="5"/>
      <c r="AT424" s="5"/>
      <c r="AU424" s="5"/>
      <c r="AV424" s="5"/>
      <c r="AW424" s="5"/>
      <c r="AX424" s="5"/>
    </row>
    <row r="425" spans="1:50" ht="12" customHeight="1">
      <c r="A425" s="5"/>
      <c r="B425" s="5"/>
      <c r="C425" s="5"/>
      <c r="D425" s="5"/>
      <c r="E425" s="6"/>
      <c r="F425" s="5"/>
      <c r="G425" s="212"/>
      <c r="H425" s="5"/>
      <c r="I425" s="212"/>
      <c r="J425" s="5"/>
      <c r="K425" s="212"/>
      <c r="L425" s="5"/>
      <c r="M425" s="212"/>
      <c r="N425" s="5"/>
      <c r="O425" s="212"/>
      <c r="P425" s="5"/>
      <c r="Q425" s="213"/>
      <c r="R425" s="5"/>
      <c r="S425" s="213"/>
      <c r="T425" s="5"/>
      <c r="U425" s="213"/>
      <c r="V425" s="5"/>
      <c r="W425" s="213"/>
      <c r="X425" s="5"/>
      <c r="Y425" s="213"/>
      <c r="Z425" s="5"/>
      <c r="AA425" s="213"/>
      <c r="AB425" s="10"/>
      <c r="AC425" s="10"/>
      <c r="AD425" s="7"/>
      <c r="AE425" s="5"/>
      <c r="AF425" s="5"/>
      <c r="AG425" s="5"/>
      <c r="AH425" s="5"/>
      <c r="AI425" s="5"/>
      <c r="AJ425" s="5"/>
      <c r="AK425" s="5"/>
      <c r="AL425" s="5"/>
      <c r="AM425" s="5"/>
      <c r="AN425" s="5"/>
      <c r="AO425" s="5"/>
      <c r="AP425" s="5"/>
      <c r="AQ425" s="5"/>
      <c r="AR425" s="5"/>
      <c r="AS425" s="5"/>
      <c r="AT425" s="5"/>
      <c r="AU425" s="5"/>
      <c r="AV425" s="5"/>
      <c r="AW425" s="5"/>
      <c r="AX425" s="5"/>
    </row>
    <row r="426" spans="1:50" ht="12" customHeight="1">
      <c r="A426" s="5"/>
      <c r="B426" s="5"/>
      <c r="C426" s="5"/>
      <c r="D426" s="5"/>
      <c r="E426" s="6"/>
      <c r="F426" s="5"/>
      <c r="G426" s="212"/>
      <c r="H426" s="5"/>
      <c r="I426" s="212"/>
      <c r="J426" s="5"/>
      <c r="K426" s="212"/>
      <c r="L426" s="5"/>
      <c r="M426" s="212"/>
      <c r="N426" s="5"/>
      <c r="O426" s="212"/>
      <c r="P426" s="5"/>
      <c r="Q426" s="213"/>
      <c r="R426" s="5"/>
      <c r="S426" s="213"/>
      <c r="T426" s="5"/>
      <c r="U426" s="213"/>
      <c r="V426" s="5"/>
      <c r="W426" s="213"/>
      <c r="X426" s="5"/>
      <c r="Y426" s="213"/>
      <c r="Z426" s="5"/>
      <c r="AA426" s="213"/>
      <c r="AB426" s="10"/>
      <c r="AC426" s="10"/>
      <c r="AD426" s="7"/>
      <c r="AE426" s="5"/>
      <c r="AF426" s="5"/>
      <c r="AG426" s="5"/>
      <c r="AH426" s="5"/>
      <c r="AI426" s="5"/>
      <c r="AJ426" s="5"/>
      <c r="AK426" s="5"/>
      <c r="AL426" s="5"/>
      <c r="AM426" s="5"/>
      <c r="AN426" s="5"/>
      <c r="AO426" s="5"/>
      <c r="AP426" s="5"/>
      <c r="AQ426" s="5"/>
      <c r="AR426" s="5"/>
      <c r="AS426" s="5"/>
      <c r="AT426" s="5"/>
      <c r="AU426" s="5"/>
      <c r="AV426" s="5"/>
      <c r="AW426" s="5"/>
      <c r="AX426" s="5"/>
    </row>
    <row r="427" spans="1:50" ht="12" customHeight="1">
      <c r="A427" s="5"/>
      <c r="B427" s="5"/>
      <c r="C427" s="5"/>
      <c r="D427" s="5"/>
      <c r="E427" s="6"/>
      <c r="F427" s="5"/>
      <c r="G427" s="212"/>
      <c r="H427" s="5"/>
      <c r="I427" s="212"/>
      <c r="J427" s="5"/>
      <c r="K427" s="212"/>
      <c r="L427" s="5"/>
      <c r="M427" s="212"/>
      <c r="N427" s="5"/>
      <c r="O427" s="212"/>
      <c r="P427" s="5"/>
      <c r="Q427" s="213"/>
      <c r="R427" s="5"/>
      <c r="S427" s="213"/>
      <c r="T427" s="5"/>
      <c r="U427" s="213"/>
      <c r="V427" s="5"/>
      <c r="W427" s="213"/>
      <c r="X427" s="5"/>
      <c r="Y427" s="213"/>
      <c r="Z427" s="5"/>
      <c r="AA427" s="213"/>
      <c r="AB427" s="10"/>
      <c r="AC427" s="10"/>
      <c r="AD427" s="7"/>
      <c r="AE427" s="5"/>
      <c r="AF427" s="5"/>
      <c r="AG427" s="5"/>
      <c r="AH427" s="5"/>
      <c r="AI427" s="5"/>
      <c r="AJ427" s="5"/>
      <c r="AK427" s="5"/>
      <c r="AL427" s="5"/>
      <c r="AM427" s="5"/>
      <c r="AN427" s="5"/>
      <c r="AO427" s="5"/>
      <c r="AP427" s="5"/>
      <c r="AQ427" s="5"/>
      <c r="AR427" s="5"/>
      <c r="AS427" s="5"/>
      <c r="AT427" s="5"/>
      <c r="AU427" s="5"/>
      <c r="AV427" s="5"/>
      <c r="AW427" s="5"/>
      <c r="AX427" s="5"/>
    </row>
    <row r="428" spans="1:50" ht="12" customHeight="1">
      <c r="A428" s="5"/>
      <c r="B428" s="5"/>
      <c r="C428" s="5"/>
      <c r="D428" s="5"/>
      <c r="E428" s="6"/>
      <c r="F428" s="5"/>
      <c r="G428" s="212"/>
      <c r="H428" s="5"/>
      <c r="I428" s="212"/>
      <c r="J428" s="5"/>
      <c r="K428" s="212"/>
      <c r="L428" s="5"/>
      <c r="M428" s="212"/>
      <c r="N428" s="5"/>
      <c r="O428" s="212"/>
      <c r="P428" s="5"/>
      <c r="Q428" s="213"/>
      <c r="R428" s="5"/>
      <c r="S428" s="213"/>
      <c r="T428" s="5"/>
      <c r="U428" s="213"/>
      <c r="V428" s="5"/>
      <c r="W428" s="213"/>
      <c r="X428" s="5"/>
      <c r="Y428" s="213"/>
      <c r="Z428" s="5"/>
      <c r="AA428" s="213"/>
      <c r="AB428" s="10"/>
      <c r="AC428" s="10"/>
      <c r="AD428" s="7"/>
      <c r="AE428" s="5"/>
      <c r="AF428" s="5"/>
      <c r="AG428" s="5"/>
      <c r="AH428" s="5"/>
      <c r="AI428" s="5"/>
      <c r="AJ428" s="5"/>
      <c r="AK428" s="5"/>
      <c r="AL428" s="5"/>
      <c r="AM428" s="5"/>
      <c r="AN428" s="5"/>
      <c r="AO428" s="5"/>
      <c r="AP428" s="5"/>
      <c r="AQ428" s="5"/>
      <c r="AR428" s="5"/>
      <c r="AS428" s="5"/>
      <c r="AT428" s="5"/>
      <c r="AU428" s="5"/>
      <c r="AV428" s="5"/>
      <c r="AW428" s="5"/>
      <c r="AX428" s="5"/>
    </row>
    <row r="429" spans="1:50" ht="12" customHeight="1">
      <c r="A429" s="5"/>
      <c r="B429" s="5"/>
      <c r="C429" s="5"/>
      <c r="D429" s="5"/>
      <c r="E429" s="6"/>
      <c r="F429" s="5"/>
      <c r="G429" s="212"/>
      <c r="H429" s="5"/>
      <c r="I429" s="212"/>
      <c r="J429" s="5"/>
      <c r="K429" s="212"/>
      <c r="L429" s="5"/>
      <c r="M429" s="212"/>
      <c r="N429" s="5"/>
      <c r="O429" s="212"/>
      <c r="P429" s="5"/>
      <c r="Q429" s="213"/>
      <c r="R429" s="5"/>
      <c r="S429" s="213"/>
      <c r="T429" s="5"/>
      <c r="U429" s="213"/>
      <c r="V429" s="5"/>
      <c r="W429" s="213"/>
      <c r="X429" s="5"/>
      <c r="Y429" s="213"/>
      <c r="Z429" s="5"/>
      <c r="AA429" s="213"/>
      <c r="AB429" s="10"/>
      <c r="AC429" s="10"/>
      <c r="AD429" s="7"/>
      <c r="AE429" s="5"/>
      <c r="AF429" s="5"/>
      <c r="AG429" s="5"/>
      <c r="AH429" s="5"/>
      <c r="AI429" s="5"/>
      <c r="AJ429" s="5"/>
      <c r="AK429" s="5"/>
      <c r="AL429" s="5"/>
      <c r="AM429" s="5"/>
      <c r="AN429" s="5"/>
      <c r="AO429" s="5"/>
      <c r="AP429" s="5"/>
      <c r="AQ429" s="5"/>
      <c r="AR429" s="5"/>
      <c r="AS429" s="5"/>
      <c r="AT429" s="5"/>
      <c r="AU429" s="5"/>
      <c r="AV429" s="5"/>
      <c r="AW429" s="5"/>
      <c r="AX429" s="5"/>
    </row>
    <row r="430" spans="1:50" ht="12" customHeight="1">
      <c r="A430" s="5"/>
      <c r="B430" s="5"/>
      <c r="C430" s="5"/>
      <c r="D430" s="5"/>
      <c r="E430" s="6"/>
      <c r="F430" s="5"/>
      <c r="G430" s="212"/>
      <c r="H430" s="5"/>
      <c r="I430" s="212"/>
      <c r="J430" s="5"/>
      <c r="K430" s="212"/>
      <c r="L430" s="5"/>
      <c r="M430" s="212"/>
      <c r="N430" s="5"/>
      <c r="O430" s="212"/>
      <c r="P430" s="5"/>
      <c r="Q430" s="213"/>
      <c r="R430" s="5"/>
      <c r="S430" s="213"/>
      <c r="T430" s="5"/>
      <c r="U430" s="213"/>
      <c r="V430" s="5"/>
      <c r="W430" s="213"/>
      <c r="X430" s="5"/>
      <c r="Y430" s="213"/>
      <c r="Z430" s="5"/>
      <c r="AA430" s="213"/>
      <c r="AB430" s="10"/>
      <c r="AC430" s="10"/>
      <c r="AD430" s="7"/>
      <c r="AE430" s="5"/>
      <c r="AF430" s="5"/>
      <c r="AG430" s="5"/>
      <c r="AH430" s="5"/>
      <c r="AI430" s="5"/>
      <c r="AJ430" s="5"/>
      <c r="AK430" s="5"/>
      <c r="AL430" s="5"/>
      <c r="AM430" s="5"/>
      <c r="AN430" s="5"/>
      <c r="AO430" s="5"/>
      <c r="AP430" s="5"/>
      <c r="AQ430" s="5"/>
      <c r="AR430" s="5"/>
      <c r="AS430" s="5"/>
      <c r="AT430" s="5"/>
      <c r="AU430" s="5"/>
      <c r="AV430" s="5"/>
      <c r="AW430" s="5"/>
      <c r="AX430" s="5"/>
    </row>
    <row r="431" spans="1:50" ht="12" customHeight="1">
      <c r="A431" s="5"/>
      <c r="B431" s="5"/>
      <c r="C431" s="5"/>
      <c r="D431" s="5"/>
      <c r="E431" s="6"/>
      <c r="F431" s="5"/>
      <c r="G431" s="212"/>
      <c r="H431" s="5"/>
      <c r="I431" s="212"/>
      <c r="J431" s="5"/>
      <c r="K431" s="212"/>
      <c r="L431" s="5"/>
      <c r="M431" s="212"/>
      <c r="N431" s="5"/>
      <c r="O431" s="212"/>
      <c r="P431" s="5"/>
      <c r="Q431" s="213"/>
      <c r="R431" s="5"/>
      <c r="S431" s="213"/>
      <c r="T431" s="5"/>
      <c r="U431" s="213"/>
      <c r="V431" s="5"/>
      <c r="W431" s="213"/>
      <c r="X431" s="5"/>
      <c r="Y431" s="213"/>
      <c r="Z431" s="5"/>
      <c r="AA431" s="213"/>
      <c r="AB431" s="10"/>
      <c r="AC431" s="10"/>
      <c r="AD431" s="7"/>
      <c r="AE431" s="5"/>
      <c r="AF431" s="5"/>
      <c r="AG431" s="5"/>
      <c r="AH431" s="5"/>
      <c r="AI431" s="5"/>
      <c r="AJ431" s="5"/>
      <c r="AK431" s="5"/>
      <c r="AL431" s="5"/>
      <c r="AM431" s="5"/>
      <c r="AN431" s="5"/>
      <c r="AO431" s="5"/>
      <c r="AP431" s="5"/>
      <c r="AQ431" s="5"/>
      <c r="AR431" s="5"/>
      <c r="AS431" s="5"/>
      <c r="AT431" s="5"/>
      <c r="AU431" s="5"/>
      <c r="AV431" s="5"/>
      <c r="AW431" s="5"/>
      <c r="AX431" s="5"/>
    </row>
    <row r="432" spans="1:50" ht="12" customHeight="1">
      <c r="A432" s="5"/>
      <c r="B432" s="5"/>
      <c r="C432" s="5"/>
      <c r="D432" s="5"/>
      <c r="E432" s="6"/>
      <c r="F432" s="5"/>
      <c r="G432" s="212"/>
      <c r="H432" s="5"/>
      <c r="I432" s="212"/>
      <c r="J432" s="5"/>
      <c r="K432" s="212"/>
      <c r="L432" s="5"/>
      <c r="M432" s="212"/>
      <c r="N432" s="5"/>
      <c r="O432" s="212"/>
      <c r="P432" s="5"/>
      <c r="Q432" s="213"/>
      <c r="R432" s="5"/>
      <c r="S432" s="213"/>
      <c r="T432" s="5"/>
      <c r="U432" s="213"/>
      <c r="V432" s="5"/>
      <c r="W432" s="213"/>
      <c r="X432" s="5"/>
      <c r="Y432" s="213"/>
      <c r="Z432" s="5"/>
      <c r="AA432" s="213"/>
      <c r="AB432" s="10"/>
      <c r="AC432" s="10"/>
      <c r="AD432" s="7"/>
      <c r="AE432" s="5"/>
      <c r="AF432" s="5"/>
      <c r="AG432" s="5"/>
      <c r="AH432" s="5"/>
      <c r="AI432" s="5"/>
      <c r="AJ432" s="5"/>
      <c r="AK432" s="5"/>
      <c r="AL432" s="5"/>
      <c r="AM432" s="5"/>
      <c r="AN432" s="5"/>
      <c r="AO432" s="5"/>
      <c r="AP432" s="5"/>
      <c r="AQ432" s="5"/>
      <c r="AR432" s="5"/>
      <c r="AS432" s="5"/>
      <c r="AT432" s="5"/>
      <c r="AU432" s="5"/>
      <c r="AV432" s="5"/>
      <c r="AW432" s="5"/>
      <c r="AX432" s="5"/>
    </row>
    <row r="433" spans="1:50" ht="12" customHeight="1">
      <c r="A433" s="5"/>
      <c r="B433" s="5"/>
      <c r="C433" s="5"/>
      <c r="D433" s="5"/>
      <c r="E433" s="6"/>
      <c r="F433" s="5"/>
      <c r="G433" s="212"/>
      <c r="H433" s="5"/>
      <c r="I433" s="212"/>
      <c r="J433" s="5"/>
      <c r="K433" s="212"/>
      <c r="L433" s="5"/>
      <c r="M433" s="212"/>
      <c r="N433" s="5"/>
      <c r="O433" s="212"/>
      <c r="P433" s="5"/>
      <c r="Q433" s="213"/>
      <c r="R433" s="5"/>
      <c r="S433" s="213"/>
      <c r="T433" s="5"/>
      <c r="U433" s="213"/>
      <c r="V433" s="5"/>
      <c r="W433" s="213"/>
      <c r="X433" s="5"/>
      <c r="Y433" s="213"/>
      <c r="Z433" s="5"/>
      <c r="AA433" s="213"/>
      <c r="AB433" s="10"/>
      <c r="AC433" s="10"/>
      <c r="AD433" s="7"/>
      <c r="AE433" s="5"/>
      <c r="AF433" s="5"/>
      <c r="AG433" s="5"/>
      <c r="AH433" s="5"/>
      <c r="AI433" s="5"/>
      <c r="AJ433" s="5"/>
      <c r="AK433" s="5"/>
      <c r="AL433" s="5"/>
      <c r="AM433" s="5"/>
      <c r="AN433" s="5"/>
      <c r="AO433" s="5"/>
      <c r="AP433" s="5"/>
      <c r="AQ433" s="5"/>
      <c r="AR433" s="5"/>
      <c r="AS433" s="5"/>
      <c r="AT433" s="5"/>
      <c r="AU433" s="5"/>
      <c r="AV433" s="5"/>
      <c r="AW433" s="5"/>
      <c r="AX433" s="5"/>
    </row>
    <row r="434" spans="1:50" ht="12" customHeight="1">
      <c r="A434" s="5"/>
      <c r="B434" s="5"/>
      <c r="C434" s="5"/>
      <c r="D434" s="5"/>
      <c r="E434" s="6"/>
      <c r="F434" s="5"/>
      <c r="G434" s="212"/>
      <c r="H434" s="5"/>
      <c r="I434" s="212"/>
      <c r="J434" s="5"/>
      <c r="K434" s="212"/>
      <c r="L434" s="5"/>
      <c r="M434" s="212"/>
      <c r="N434" s="5"/>
      <c r="O434" s="212"/>
      <c r="P434" s="5"/>
      <c r="Q434" s="213"/>
      <c r="R434" s="5"/>
      <c r="S434" s="213"/>
      <c r="T434" s="5"/>
      <c r="U434" s="213"/>
      <c r="V434" s="5"/>
      <c r="W434" s="213"/>
      <c r="X434" s="5"/>
      <c r="Y434" s="213"/>
      <c r="Z434" s="5"/>
      <c r="AA434" s="213"/>
      <c r="AB434" s="10"/>
      <c r="AC434" s="10"/>
      <c r="AD434" s="7"/>
      <c r="AE434" s="5"/>
      <c r="AF434" s="5"/>
      <c r="AG434" s="5"/>
      <c r="AH434" s="5"/>
      <c r="AI434" s="5"/>
      <c r="AJ434" s="5"/>
      <c r="AK434" s="5"/>
      <c r="AL434" s="5"/>
      <c r="AM434" s="5"/>
      <c r="AN434" s="5"/>
      <c r="AO434" s="5"/>
      <c r="AP434" s="5"/>
      <c r="AQ434" s="5"/>
      <c r="AR434" s="5"/>
      <c r="AS434" s="5"/>
      <c r="AT434" s="5"/>
      <c r="AU434" s="5"/>
      <c r="AV434" s="5"/>
      <c r="AW434" s="5"/>
      <c r="AX434" s="5"/>
    </row>
    <row r="435" spans="1:50" ht="12" customHeight="1">
      <c r="A435" s="5"/>
      <c r="B435" s="5"/>
      <c r="C435" s="5"/>
      <c r="D435" s="5"/>
      <c r="E435" s="6"/>
      <c r="F435" s="5"/>
      <c r="G435" s="212"/>
      <c r="H435" s="5"/>
      <c r="I435" s="212"/>
      <c r="J435" s="5"/>
      <c r="K435" s="212"/>
      <c r="L435" s="5"/>
      <c r="M435" s="212"/>
      <c r="N435" s="5"/>
      <c r="O435" s="212"/>
      <c r="P435" s="5"/>
      <c r="Q435" s="213"/>
      <c r="R435" s="5"/>
      <c r="S435" s="213"/>
      <c r="T435" s="5"/>
      <c r="U435" s="213"/>
      <c r="V435" s="5"/>
      <c r="W435" s="213"/>
      <c r="X435" s="5"/>
      <c r="Y435" s="213"/>
      <c r="Z435" s="5"/>
      <c r="AA435" s="213"/>
      <c r="AB435" s="10"/>
      <c r="AC435" s="10"/>
      <c r="AD435" s="7"/>
      <c r="AE435" s="5"/>
      <c r="AF435" s="5"/>
      <c r="AG435" s="5"/>
      <c r="AH435" s="5"/>
      <c r="AI435" s="5"/>
      <c r="AJ435" s="5"/>
      <c r="AK435" s="5"/>
      <c r="AL435" s="5"/>
      <c r="AM435" s="5"/>
      <c r="AN435" s="5"/>
      <c r="AO435" s="5"/>
      <c r="AP435" s="5"/>
      <c r="AQ435" s="5"/>
      <c r="AR435" s="5"/>
      <c r="AS435" s="5"/>
      <c r="AT435" s="5"/>
      <c r="AU435" s="5"/>
      <c r="AV435" s="5"/>
      <c r="AW435" s="5"/>
      <c r="AX435" s="5"/>
    </row>
    <row r="436" spans="1:50" ht="12" customHeight="1">
      <c r="A436" s="5"/>
      <c r="B436" s="5"/>
      <c r="C436" s="5"/>
      <c r="D436" s="5"/>
      <c r="E436" s="6"/>
      <c r="F436" s="5"/>
      <c r="G436" s="212"/>
      <c r="H436" s="5"/>
      <c r="I436" s="212"/>
      <c r="J436" s="5"/>
      <c r="K436" s="212"/>
      <c r="L436" s="5"/>
      <c r="M436" s="212"/>
      <c r="N436" s="5"/>
      <c r="O436" s="212"/>
      <c r="P436" s="5"/>
      <c r="Q436" s="213"/>
      <c r="R436" s="5"/>
      <c r="S436" s="213"/>
      <c r="T436" s="5"/>
      <c r="U436" s="213"/>
      <c r="V436" s="5"/>
      <c r="W436" s="213"/>
      <c r="X436" s="5"/>
      <c r="Y436" s="213"/>
      <c r="Z436" s="5"/>
      <c r="AA436" s="213"/>
      <c r="AB436" s="10"/>
      <c r="AC436" s="10"/>
      <c r="AD436" s="7"/>
      <c r="AE436" s="5"/>
      <c r="AF436" s="5"/>
      <c r="AG436" s="5"/>
      <c r="AH436" s="5"/>
      <c r="AI436" s="5"/>
      <c r="AJ436" s="5"/>
      <c r="AK436" s="5"/>
      <c r="AL436" s="5"/>
      <c r="AM436" s="5"/>
      <c r="AN436" s="5"/>
      <c r="AO436" s="5"/>
      <c r="AP436" s="5"/>
      <c r="AQ436" s="5"/>
      <c r="AR436" s="5"/>
      <c r="AS436" s="5"/>
      <c r="AT436" s="5"/>
      <c r="AU436" s="5"/>
      <c r="AV436" s="5"/>
      <c r="AW436" s="5"/>
      <c r="AX436" s="5"/>
    </row>
    <row r="437" spans="1:50" ht="12" customHeight="1">
      <c r="A437" s="5"/>
      <c r="B437" s="5"/>
      <c r="C437" s="5"/>
      <c r="D437" s="5"/>
      <c r="E437" s="6"/>
      <c r="F437" s="5"/>
      <c r="G437" s="212"/>
      <c r="H437" s="5"/>
      <c r="I437" s="212"/>
      <c r="J437" s="5"/>
      <c r="K437" s="212"/>
      <c r="L437" s="5"/>
      <c r="M437" s="212"/>
      <c r="N437" s="5"/>
      <c r="O437" s="212"/>
      <c r="P437" s="5"/>
      <c r="Q437" s="213"/>
      <c r="R437" s="5"/>
      <c r="S437" s="213"/>
      <c r="T437" s="5"/>
      <c r="U437" s="213"/>
      <c r="V437" s="5"/>
      <c r="W437" s="213"/>
      <c r="X437" s="5"/>
      <c r="Y437" s="213"/>
      <c r="Z437" s="5"/>
      <c r="AA437" s="213"/>
      <c r="AB437" s="10"/>
      <c r="AC437" s="10"/>
      <c r="AD437" s="7"/>
      <c r="AE437" s="5"/>
      <c r="AF437" s="5"/>
      <c r="AG437" s="5"/>
      <c r="AH437" s="5"/>
      <c r="AI437" s="5"/>
      <c r="AJ437" s="5"/>
      <c r="AK437" s="5"/>
      <c r="AL437" s="5"/>
      <c r="AM437" s="5"/>
      <c r="AN437" s="5"/>
      <c r="AO437" s="5"/>
      <c r="AP437" s="5"/>
      <c r="AQ437" s="5"/>
      <c r="AR437" s="5"/>
      <c r="AS437" s="5"/>
      <c r="AT437" s="5"/>
      <c r="AU437" s="5"/>
      <c r="AV437" s="5"/>
      <c r="AW437" s="5"/>
      <c r="AX437" s="5"/>
    </row>
    <row r="438" spans="1:50" ht="12" customHeight="1">
      <c r="A438" s="5"/>
      <c r="B438" s="5"/>
      <c r="C438" s="5"/>
      <c r="D438" s="5"/>
      <c r="E438" s="6"/>
      <c r="F438" s="5"/>
      <c r="G438" s="212"/>
      <c r="H438" s="5"/>
      <c r="I438" s="212"/>
      <c r="J438" s="5"/>
      <c r="K438" s="212"/>
      <c r="L438" s="5"/>
      <c r="M438" s="212"/>
      <c r="N438" s="5"/>
      <c r="O438" s="212"/>
      <c r="P438" s="5"/>
      <c r="Q438" s="213"/>
      <c r="R438" s="5"/>
      <c r="S438" s="213"/>
      <c r="T438" s="5"/>
      <c r="U438" s="213"/>
      <c r="V438" s="5"/>
      <c r="W438" s="213"/>
      <c r="X438" s="5"/>
      <c r="Y438" s="213"/>
      <c r="Z438" s="5"/>
      <c r="AA438" s="213"/>
      <c r="AB438" s="10"/>
      <c r="AC438" s="10"/>
      <c r="AD438" s="7"/>
      <c r="AE438" s="5"/>
      <c r="AF438" s="5"/>
      <c r="AG438" s="5"/>
      <c r="AH438" s="5"/>
      <c r="AI438" s="5"/>
      <c r="AJ438" s="5"/>
      <c r="AK438" s="5"/>
      <c r="AL438" s="5"/>
      <c r="AM438" s="5"/>
      <c r="AN438" s="5"/>
      <c r="AO438" s="5"/>
      <c r="AP438" s="5"/>
      <c r="AQ438" s="5"/>
      <c r="AR438" s="5"/>
      <c r="AS438" s="5"/>
      <c r="AT438" s="5"/>
      <c r="AU438" s="5"/>
      <c r="AV438" s="5"/>
      <c r="AW438" s="5"/>
      <c r="AX438" s="5"/>
    </row>
    <row r="439" spans="1:50" ht="12" customHeight="1">
      <c r="A439" s="5"/>
      <c r="B439" s="5"/>
      <c r="C439" s="5"/>
      <c r="D439" s="5"/>
      <c r="E439" s="6"/>
      <c r="F439" s="5"/>
      <c r="G439" s="212"/>
      <c r="H439" s="5"/>
      <c r="I439" s="212"/>
      <c r="J439" s="5"/>
      <c r="K439" s="212"/>
      <c r="L439" s="5"/>
      <c r="M439" s="212"/>
      <c r="N439" s="5"/>
      <c r="O439" s="212"/>
      <c r="P439" s="5"/>
      <c r="Q439" s="213"/>
      <c r="R439" s="5"/>
      <c r="S439" s="213"/>
      <c r="T439" s="5"/>
      <c r="U439" s="213"/>
      <c r="V439" s="5"/>
      <c r="W439" s="213"/>
      <c r="X439" s="5"/>
      <c r="Y439" s="213"/>
      <c r="Z439" s="5"/>
      <c r="AA439" s="213"/>
      <c r="AB439" s="10"/>
      <c r="AC439" s="10"/>
      <c r="AD439" s="7"/>
      <c r="AE439" s="5"/>
      <c r="AF439" s="5"/>
      <c r="AG439" s="5"/>
      <c r="AH439" s="5"/>
      <c r="AI439" s="5"/>
      <c r="AJ439" s="5"/>
      <c r="AK439" s="5"/>
      <c r="AL439" s="5"/>
      <c r="AM439" s="5"/>
      <c r="AN439" s="5"/>
      <c r="AO439" s="5"/>
      <c r="AP439" s="5"/>
      <c r="AQ439" s="5"/>
      <c r="AR439" s="5"/>
      <c r="AS439" s="5"/>
      <c r="AT439" s="5"/>
      <c r="AU439" s="5"/>
      <c r="AV439" s="5"/>
      <c r="AW439" s="5"/>
      <c r="AX439" s="5"/>
    </row>
    <row r="440" spans="1:50" ht="12" customHeight="1">
      <c r="A440" s="5"/>
      <c r="B440" s="5"/>
      <c r="C440" s="5"/>
      <c r="D440" s="5"/>
      <c r="E440" s="6"/>
      <c r="F440" s="5"/>
      <c r="G440" s="212"/>
      <c r="H440" s="5"/>
      <c r="I440" s="212"/>
      <c r="J440" s="5"/>
      <c r="K440" s="212"/>
      <c r="L440" s="5"/>
      <c r="M440" s="212"/>
      <c r="N440" s="5"/>
      <c r="O440" s="212"/>
      <c r="P440" s="5"/>
      <c r="Q440" s="213"/>
      <c r="R440" s="5"/>
      <c r="S440" s="213"/>
      <c r="T440" s="5"/>
      <c r="U440" s="213"/>
      <c r="V440" s="5"/>
      <c r="W440" s="213"/>
      <c r="X440" s="5"/>
      <c r="Y440" s="213"/>
      <c r="Z440" s="5"/>
      <c r="AA440" s="213"/>
      <c r="AB440" s="10"/>
      <c r="AC440" s="10"/>
      <c r="AD440" s="7"/>
      <c r="AE440" s="5"/>
      <c r="AF440" s="5"/>
      <c r="AG440" s="5"/>
      <c r="AH440" s="5"/>
      <c r="AI440" s="5"/>
      <c r="AJ440" s="5"/>
      <c r="AK440" s="5"/>
      <c r="AL440" s="5"/>
      <c r="AM440" s="5"/>
      <c r="AN440" s="5"/>
      <c r="AO440" s="5"/>
      <c r="AP440" s="5"/>
      <c r="AQ440" s="5"/>
      <c r="AR440" s="5"/>
      <c r="AS440" s="5"/>
      <c r="AT440" s="5"/>
      <c r="AU440" s="5"/>
      <c r="AV440" s="5"/>
      <c r="AW440" s="5"/>
      <c r="AX440" s="5"/>
    </row>
    <row r="441" spans="1:50" ht="12" customHeight="1">
      <c r="A441" s="5"/>
      <c r="B441" s="5"/>
      <c r="C441" s="5"/>
      <c r="D441" s="5"/>
      <c r="E441" s="6"/>
      <c r="F441" s="5"/>
      <c r="G441" s="212"/>
      <c r="H441" s="5"/>
      <c r="I441" s="212"/>
      <c r="J441" s="5"/>
      <c r="K441" s="212"/>
      <c r="L441" s="5"/>
      <c r="M441" s="212"/>
      <c r="N441" s="5"/>
      <c r="O441" s="212"/>
      <c r="P441" s="5"/>
      <c r="Q441" s="213"/>
      <c r="R441" s="5"/>
      <c r="S441" s="213"/>
      <c r="T441" s="5"/>
      <c r="U441" s="213"/>
      <c r="V441" s="5"/>
      <c r="W441" s="213"/>
      <c r="X441" s="5"/>
      <c r="Y441" s="213"/>
      <c r="Z441" s="5"/>
      <c r="AA441" s="213"/>
      <c r="AB441" s="10"/>
      <c r="AC441" s="10"/>
      <c r="AD441" s="7"/>
      <c r="AE441" s="5"/>
      <c r="AF441" s="5"/>
      <c r="AG441" s="5"/>
      <c r="AH441" s="5"/>
      <c r="AI441" s="5"/>
      <c r="AJ441" s="5"/>
      <c r="AK441" s="5"/>
      <c r="AL441" s="5"/>
      <c r="AM441" s="5"/>
      <c r="AN441" s="5"/>
      <c r="AO441" s="5"/>
      <c r="AP441" s="5"/>
      <c r="AQ441" s="5"/>
      <c r="AR441" s="5"/>
      <c r="AS441" s="5"/>
      <c r="AT441" s="5"/>
      <c r="AU441" s="5"/>
      <c r="AV441" s="5"/>
      <c r="AW441" s="5"/>
      <c r="AX441" s="5"/>
    </row>
    <row r="442" spans="1:50" ht="12" customHeight="1">
      <c r="A442" s="5"/>
      <c r="B442" s="5"/>
      <c r="C442" s="5"/>
      <c r="D442" s="5"/>
      <c r="E442" s="6"/>
      <c r="F442" s="5"/>
      <c r="G442" s="212"/>
      <c r="H442" s="5"/>
      <c r="I442" s="212"/>
      <c r="J442" s="5"/>
      <c r="K442" s="212"/>
      <c r="L442" s="5"/>
      <c r="M442" s="212"/>
      <c r="N442" s="5"/>
      <c r="O442" s="212"/>
      <c r="P442" s="5"/>
      <c r="Q442" s="213"/>
      <c r="R442" s="5"/>
      <c r="S442" s="213"/>
      <c r="T442" s="5"/>
      <c r="U442" s="213"/>
      <c r="V442" s="5"/>
      <c r="W442" s="213"/>
      <c r="X442" s="5"/>
      <c r="Y442" s="213"/>
      <c r="Z442" s="5"/>
      <c r="AA442" s="213"/>
      <c r="AB442" s="10"/>
      <c r="AC442" s="10"/>
      <c r="AD442" s="7"/>
      <c r="AE442" s="5"/>
      <c r="AF442" s="5"/>
      <c r="AG442" s="5"/>
      <c r="AH442" s="5"/>
      <c r="AI442" s="5"/>
      <c r="AJ442" s="5"/>
      <c r="AK442" s="5"/>
      <c r="AL442" s="5"/>
      <c r="AM442" s="5"/>
      <c r="AN442" s="5"/>
      <c r="AO442" s="5"/>
      <c r="AP442" s="5"/>
      <c r="AQ442" s="5"/>
      <c r="AR442" s="5"/>
      <c r="AS442" s="5"/>
      <c r="AT442" s="5"/>
      <c r="AU442" s="5"/>
      <c r="AV442" s="5"/>
      <c r="AW442" s="5"/>
      <c r="AX442" s="5"/>
    </row>
    <row r="443" spans="1:50" ht="12" customHeight="1">
      <c r="A443" s="5"/>
      <c r="B443" s="5"/>
      <c r="C443" s="5"/>
      <c r="D443" s="5"/>
      <c r="E443" s="6"/>
      <c r="F443" s="5"/>
      <c r="G443" s="212"/>
      <c r="H443" s="5"/>
      <c r="I443" s="212"/>
      <c r="J443" s="5"/>
      <c r="K443" s="212"/>
      <c r="L443" s="5"/>
      <c r="M443" s="212"/>
      <c r="N443" s="5"/>
      <c r="O443" s="212"/>
      <c r="P443" s="5"/>
      <c r="Q443" s="213"/>
      <c r="R443" s="5"/>
      <c r="S443" s="213"/>
      <c r="T443" s="5"/>
      <c r="U443" s="213"/>
      <c r="V443" s="5"/>
      <c r="W443" s="213"/>
      <c r="X443" s="5"/>
      <c r="Y443" s="213"/>
      <c r="Z443" s="5"/>
      <c r="AA443" s="213"/>
      <c r="AB443" s="10"/>
      <c r="AC443" s="10"/>
      <c r="AD443" s="7"/>
      <c r="AE443" s="5"/>
      <c r="AF443" s="5"/>
      <c r="AG443" s="5"/>
      <c r="AH443" s="5"/>
      <c r="AI443" s="5"/>
      <c r="AJ443" s="5"/>
      <c r="AK443" s="5"/>
      <c r="AL443" s="5"/>
      <c r="AM443" s="5"/>
      <c r="AN443" s="5"/>
      <c r="AO443" s="5"/>
      <c r="AP443" s="5"/>
      <c r="AQ443" s="5"/>
      <c r="AR443" s="5"/>
      <c r="AS443" s="5"/>
      <c r="AT443" s="5"/>
      <c r="AU443" s="5"/>
      <c r="AV443" s="5"/>
      <c r="AW443" s="5"/>
      <c r="AX443" s="5"/>
    </row>
    <row r="444" spans="1:50" ht="12" customHeight="1">
      <c r="A444" s="5"/>
      <c r="B444" s="5"/>
      <c r="C444" s="5"/>
      <c r="D444" s="5"/>
      <c r="E444" s="6"/>
      <c r="F444" s="5"/>
      <c r="G444" s="212"/>
      <c r="H444" s="5"/>
      <c r="I444" s="212"/>
      <c r="J444" s="5"/>
      <c r="K444" s="212"/>
      <c r="L444" s="5"/>
      <c r="M444" s="212"/>
      <c r="N444" s="5"/>
      <c r="O444" s="212"/>
      <c r="P444" s="5"/>
      <c r="Q444" s="213"/>
      <c r="R444" s="5"/>
      <c r="S444" s="213"/>
      <c r="T444" s="5"/>
      <c r="U444" s="213"/>
      <c r="V444" s="5"/>
      <c r="W444" s="213"/>
      <c r="X444" s="5"/>
      <c r="Y444" s="213"/>
      <c r="Z444" s="5"/>
      <c r="AA444" s="213"/>
      <c r="AB444" s="10"/>
      <c r="AC444" s="10"/>
      <c r="AD444" s="7"/>
      <c r="AE444" s="5"/>
      <c r="AF444" s="5"/>
      <c r="AG444" s="5"/>
      <c r="AH444" s="5"/>
      <c r="AI444" s="5"/>
      <c r="AJ444" s="5"/>
      <c r="AK444" s="5"/>
      <c r="AL444" s="5"/>
      <c r="AM444" s="5"/>
      <c r="AN444" s="5"/>
      <c r="AO444" s="5"/>
      <c r="AP444" s="5"/>
      <c r="AQ444" s="5"/>
      <c r="AR444" s="5"/>
      <c r="AS444" s="5"/>
      <c r="AT444" s="5"/>
      <c r="AU444" s="5"/>
      <c r="AV444" s="5"/>
      <c r="AW444" s="5"/>
      <c r="AX444" s="5"/>
    </row>
    <row r="445" spans="1:50" ht="12" customHeight="1">
      <c r="A445" s="5"/>
      <c r="B445" s="5"/>
      <c r="C445" s="5"/>
      <c r="D445" s="5"/>
      <c r="E445" s="6"/>
      <c r="F445" s="5"/>
      <c r="G445" s="212"/>
      <c r="H445" s="5"/>
      <c r="I445" s="212"/>
      <c r="J445" s="5"/>
      <c r="K445" s="212"/>
      <c r="L445" s="5"/>
      <c r="M445" s="212"/>
      <c r="N445" s="5"/>
      <c r="O445" s="212"/>
      <c r="P445" s="5"/>
      <c r="Q445" s="213"/>
      <c r="R445" s="5"/>
      <c r="S445" s="213"/>
      <c r="T445" s="5"/>
      <c r="U445" s="213"/>
      <c r="V445" s="5"/>
      <c r="W445" s="213"/>
      <c r="X445" s="5"/>
      <c r="Y445" s="213"/>
      <c r="Z445" s="5"/>
      <c r="AA445" s="213"/>
      <c r="AB445" s="10"/>
      <c r="AC445" s="10"/>
      <c r="AD445" s="7"/>
      <c r="AE445" s="5"/>
      <c r="AF445" s="5"/>
      <c r="AG445" s="5"/>
      <c r="AH445" s="5"/>
      <c r="AI445" s="5"/>
      <c r="AJ445" s="5"/>
      <c r="AK445" s="5"/>
      <c r="AL445" s="5"/>
      <c r="AM445" s="5"/>
      <c r="AN445" s="5"/>
      <c r="AO445" s="5"/>
      <c r="AP445" s="5"/>
      <c r="AQ445" s="5"/>
      <c r="AR445" s="5"/>
      <c r="AS445" s="5"/>
      <c r="AT445" s="5"/>
      <c r="AU445" s="5"/>
      <c r="AV445" s="5"/>
      <c r="AW445" s="5"/>
      <c r="AX445" s="5"/>
    </row>
    <row r="446" spans="1:50" ht="12" customHeight="1">
      <c r="A446" s="5"/>
      <c r="B446" s="5"/>
      <c r="C446" s="5"/>
      <c r="D446" s="5"/>
      <c r="E446" s="6"/>
      <c r="F446" s="5"/>
      <c r="G446" s="212"/>
      <c r="H446" s="5"/>
      <c r="I446" s="212"/>
      <c r="J446" s="5"/>
      <c r="K446" s="212"/>
      <c r="L446" s="5"/>
      <c r="M446" s="212"/>
      <c r="N446" s="5"/>
      <c r="O446" s="212"/>
      <c r="P446" s="5"/>
      <c r="Q446" s="213"/>
      <c r="R446" s="5"/>
      <c r="S446" s="213"/>
      <c r="T446" s="5"/>
      <c r="U446" s="213"/>
      <c r="V446" s="5"/>
      <c r="W446" s="213"/>
      <c r="X446" s="5"/>
      <c r="Y446" s="213"/>
      <c r="Z446" s="5"/>
      <c r="AA446" s="213"/>
      <c r="AB446" s="10"/>
      <c r="AC446" s="10"/>
      <c r="AD446" s="7"/>
      <c r="AE446" s="5"/>
      <c r="AF446" s="5"/>
      <c r="AG446" s="5"/>
      <c r="AH446" s="5"/>
      <c r="AI446" s="5"/>
      <c r="AJ446" s="5"/>
      <c r="AK446" s="5"/>
      <c r="AL446" s="5"/>
      <c r="AM446" s="5"/>
      <c r="AN446" s="5"/>
      <c r="AO446" s="5"/>
      <c r="AP446" s="5"/>
      <c r="AQ446" s="5"/>
      <c r="AR446" s="5"/>
      <c r="AS446" s="5"/>
      <c r="AT446" s="5"/>
      <c r="AU446" s="5"/>
      <c r="AV446" s="5"/>
      <c r="AW446" s="5"/>
      <c r="AX446" s="5"/>
    </row>
    <row r="447" spans="1:50" ht="12" customHeight="1">
      <c r="A447" s="5"/>
      <c r="B447" s="5"/>
      <c r="C447" s="5"/>
      <c r="D447" s="5"/>
      <c r="E447" s="6"/>
      <c r="F447" s="5"/>
      <c r="G447" s="212"/>
      <c r="H447" s="5"/>
      <c r="I447" s="212"/>
      <c r="J447" s="5"/>
      <c r="K447" s="212"/>
      <c r="L447" s="5"/>
      <c r="M447" s="212"/>
      <c r="N447" s="5"/>
      <c r="O447" s="212"/>
      <c r="P447" s="5"/>
      <c r="Q447" s="213"/>
      <c r="R447" s="5"/>
      <c r="S447" s="213"/>
      <c r="T447" s="5"/>
      <c r="U447" s="213"/>
      <c r="V447" s="5"/>
      <c r="W447" s="213"/>
      <c r="X447" s="5"/>
      <c r="Y447" s="213"/>
      <c r="Z447" s="5"/>
      <c r="AA447" s="213"/>
      <c r="AB447" s="10"/>
      <c r="AC447" s="10"/>
      <c r="AD447" s="7"/>
      <c r="AE447" s="5"/>
      <c r="AF447" s="5"/>
      <c r="AG447" s="5"/>
      <c r="AH447" s="5"/>
      <c r="AI447" s="5"/>
      <c r="AJ447" s="5"/>
      <c r="AK447" s="5"/>
      <c r="AL447" s="5"/>
      <c r="AM447" s="5"/>
      <c r="AN447" s="5"/>
      <c r="AO447" s="5"/>
      <c r="AP447" s="5"/>
      <c r="AQ447" s="5"/>
      <c r="AR447" s="5"/>
      <c r="AS447" s="5"/>
      <c r="AT447" s="5"/>
      <c r="AU447" s="5"/>
      <c r="AV447" s="5"/>
      <c r="AW447" s="5"/>
      <c r="AX447" s="5"/>
    </row>
    <row r="448" spans="1:50" ht="12" customHeight="1">
      <c r="A448" s="5"/>
      <c r="B448" s="5"/>
      <c r="C448" s="5"/>
      <c r="D448" s="5"/>
      <c r="E448" s="6"/>
      <c r="F448" s="5"/>
      <c r="G448" s="212"/>
      <c r="H448" s="5"/>
      <c r="I448" s="212"/>
      <c r="J448" s="5"/>
      <c r="K448" s="212"/>
      <c r="L448" s="5"/>
      <c r="M448" s="212"/>
      <c r="N448" s="5"/>
      <c r="O448" s="212"/>
      <c r="P448" s="5"/>
      <c r="Q448" s="213"/>
      <c r="R448" s="5"/>
      <c r="S448" s="213"/>
      <c r="T448" s="5"/>
      <c r="U448" s="213"/>
      <c r="V448" s="5"/>
      <c r="W448" s="213"/>
      <c r="X448" s="5"/>
      <c r="Y448" s="213"/>
      <c r="Z448" s="5"/>
      <c r="AA448" s="213"/>
      <c r="AB448" s="10"/>
      <c r="AC448" s="10"/>
      <c r="AD448" s="7"/>
      <c r="AE448" s="5"/>
      <c r="AF448" s="5"/>
      <c r="AG448" s="5"/>
      <c r="AH448" s="5"/>
      <c r="AI448" s="5"/>
      <c r="AJ448" s="5"/>
      <c r="AK448" s="5"/>
      <c r="AL448" s="5"/>
      <c r="AM448" s="5"/>
      <c r="AN448" s="5"/>
      <c r="AO448" s="5"/>
      <c r="AP448" s="5"/>
      <c r="AQ448" s="5"/>
      <c r="AR448" s="5"/>
      <c r="AS448" s="5"/>
      <c r="AT448" s="5"/>
      <c r="AU448" s="5"/>
      <c r="AV448" s="5"/>
      <c r="AW448" s="5"/>
      <c r="AX448" s="5"/>
    </row>
    <row r="449" spans="1:50" ht="12" customHeight="1">
      <c r="A449" s="5"/>
      <c r="B449" s="5"/>
      <c r="C449" s="5"/>
      <c r="D449" s="5"/>
      <c r="E449" s="6"/>
      <c r="F449" s="5"/>
      <c r="G449" s="212"/>
      <c r="H449" s="5"/>
      <c r="I449" s="212"/>
      <c r="J449" s="5"/>
      <c r="K449" s="212"/>
      <c r="L449" s="5"/>
      <c r="M449" s="212"/>
      <c r="N449" s="5"/>
      <c r="O449" s="212"/>
      <c r="P449" s="5"/>
      <c r="Q449" s="213"/>
      <c r="R449" s="5"/>
      <c r="S449" s="213"/>
      <c r="T449" s="5"/>
      <c r="U449" s="213"/>
      <c r="V449" s="5"/>
      <c r="W449" s="213"/>
      <c r="X449" s="5"/>
      <c r="Y449" s="213"/>
      <c r="Z449" s="5"/>
      <c r="AA449" s="213"/>
      <c r="AB449" s="10"/>
      <c r="AC449" s="10"/>
      <c r="AD449" s="7"/>
      <c r="AE449" s="5"/>
      <c r="AF449" s="5"/>
      <c r="AG449" s="5"/>
      <c r="AH449" s="5"/>
      <c r="AI449" s="5"/>
      <c r="AJ449" s="5"/>
      <c r="AK449" s="5"/>
      <c r="AL449" s="5"/>
      <c r="AM449" s="5"/>
      <c r="AN449" s="5"/>
      <c r="AO449" s="5"/>
      <c r="AP449" s="5"/>
      <c r="AQ449" s="5"/>
      <c r="AR449" s="5"/>
      <c r="AS449" s="5"/>
      <c r="AT449" s="5"/>
      <c r="AU449" s="5"/>
      <c r="AV449" s="5"/>
      <c r="AW449" s="5"/>
      <c r="AX449" s="5"/>
    </row>
    <row r="450" spans="1:50" ht="12" customHeight="1">
      <c r="A450" s="5"/>
      <c r="B450" s="5"/>
      <c r="C450" s="5"/>
      <c r="D450" s="5"/>
      <c r="E450" s="6"/>
      <c r="F450" s="5"/>
      <c r="G450" s="212"/>
      <c r="H450" s="5"/>
      <c r="I450" s="212"/>
      <c r="J450" s="5"/>
      <c r="K450" s="212"/>
      <c r="L450" s="5"/>
      <c r="M450" s="212"/>
      <c r="N450" s="5"/>
      <c r="O450" s="212"/>
      <c r="P450" s="5"/>
      <c r="Q450" s="213"/>
      <c r="R450" s="5"/>
      <c r="S450" s="213"/>
      <c r="T450" s="5"/>
      <c r="U450" s="213"/>
      <c r="V450" s="5"/>
      <c r="W450" s="213"/>
      <c r="X450" s="5"/>
      <c r="Y450" s="213"/>
      <c r="Z450" s="5"/>
      <c r="AA450" s="213"/>
      <c r="AB450" s="10"/>
      <c r="AC450" s="10"/>
      <c r="AD450" s="7"/>
      <c r="AE450" s="5"/>
      <c r="AF450" s="5"/>
      <c r="AG450" s="5"/>
      <c r="AH450" s="5"/>
      <c r="AI450" s="5"/>
      <c r="AJ450" s="5"/>
      <c r="AK450" s="5"/>
      <c r="AL450" s="5"/>
      <c r="AM450" s="5"/>
      <c r="AN450" s="5"/>
      <c r="AO450" s="5"/>
      <c r="AP450" s="5"/>
      <c r="AQ450" s="5"/>
      <c r="AR450" s="5"/>
      <c r="AS450" s="5"/>
      <c r="AT450" s="5"/>
      <c r="AU450" s="5"/>
      <c r="AV450" s="5"/>
      <c r="AW450" s="5"/>
      <c r="AX450" s="5"/>
    </row>
    <row r="451" spans="1:50" ht="12" customHeight="1">
      <c r="A451" s="5"/>
      <c r="B451" s="5"/>
      <c r="C451" s="5"/>
      <c r="D451" s="5"/>
      <c r="E451" s="6"/>
      <c r="F451" s="5"/>
      <c r="G451" s="212"/>
      <c r="H451" s="5"/>
      <c r="I451" s="212"/>
      <c r="J451" s="5"/>
      <c r="K451" s="212"/>
      <c r="L451" s="5"/>
      <c r="M451" s="212"/>
      <c r="N451" s="5"/>
      <c r="O451" s="212"/>
      <c r="P451" s="5"/>
      <c r="Q451" s="213"/>
      <c r="R451" s="5"/>
      <c r="S451" s="213"/>
      <c r="T451" s="5"/>
      <c r="U451" s="213"/>
      <c r="V451" s="5"/>
      <c r="W451" s="213"/>
      <c r="X451" s="5"/>
      <c r="Y451" s="213"/>
      <c r="Z451" s="5"/>
      <c r="AA451" s="213"/>
      <c r="AB451" s="10"/>
      <c r="AC451" s="10"/>
      <c r="AD451" s="7"/>
      <c r="AE451" s="5"/>
      <c r="AF451" s="5"/>
      <c r="AG451" s="5"/>
      <c r="AH451" s="5"/>
      <c r="AI451" s="5"/>
      <c r="AJ451" s="5"/>
      <c r="AK451" s="5"/>
      <c r="AL451" s="5"/>
      <c r="AM451" s="5"/>
      <c r="AN451" s="5"/>
      <c r="AO451" s="5"/>
      <c r="AP451" s="5"/>
      <c r="AQ451" s="5"/>
      <c r="AR451" s="5"/>
      <c r="AS451" s="5"/>
      <c r="AT451" s="5"/>
      <c r="AU451" s="5"/>
      <c r="AV451" s="5"/>
      <c r="AW451" s="5"/>
      <c r="AX451" s="5"/>
    </row>
    <row r="452" spans="1:50" ht="12" customHeight="1">
      <c r="A452" s="5"/>
      <c r="B452" s="5"/>
      <c r="C452" s="5"/>
      <c r="D452" s="5"/>
      <c r="E452" s="6"/>
      <c r="F452" s="5"/>
      <c r="G452" s="212"/>
      <c r="H452" s="5"/>
      <c r="I452" s="212"/>
      <c r="J452" s="5"/>
      <c r="K452" s="212"/>
      <c r="L452" s="5"/>
      <c r="M452" s="212"/>
      <c r="N452" s="5"/>
      <c r="O452" s="212"/>
      <c r="P452" s="5"/>
      <c r="Q452" s="213"/>
      <c r="R452" s="5"/>
      <c r="S452" s="213"/>
      <c r="T452" s="5"/>
      <c r="U452" s="213"/>
      <c r="V452" s="5"/>
      <c r="W452" s="213"/>
      <c r="X452" s="5"/>
      <c r="Y452" s="213"/>
      <c r="Z452" s="5"/>
      <c r="AA452" s="213"/>
      <c r="AB452" s="10"/>
      <c r="AC452" s="10"/>
      <c r="AD452" s="7"/>
      <c r="AE452" s="5"/>
      <c r="AF452" s="5"/>
      <c r="AG452" s="5"/>
      <c r="AH452" s="5"/>
      <c r="AI452" s="5"/>
      <c r="AJ452" s="5"/>
      <c r="AK452" s="5"/>
      <c r="AL452" s="5"/>
      <c r="AM452" s="5"/>
      <c r="AN452" s="5"/>
      <c r="AO452" s="5"/>
      <c r="AP452" s="5"/>
      <c r="AQ452" s="5"/>
      <c r="AR452" s="5"/>
      <c r="AS452" s="5"/>
      <c r="AT452" s="5"/>
      <c r="AU452" s="5"/>
      <c r="AV452" s="5"/>
      <c r="AW452" s="5"/>
      <c r="AX452" s="5"/>
    </row>
    <row r="453" spans="1:50" ht="12" customHeight="1">
      <c r="A453" s="5"/>
      <c r="B453" s="5"/>
      <c r="C453" s="5"/>
      <c r="D453" s="5"/>
      <c r="E453" s="6"/>
      <c r="F453" s="5"/>
      <c r="G453" s="212"/>
      <c r="H453" s="5"/>
      <c r="I453" s="212"/>
      <c r="J453" s="5"/>
      <c r="K453" s="212"/>
      <c r="L453" s="5"/>
      <c r="M453" s="212"/>
      <c r="N453" s="5"/>
      <c r="O453" s="212"/>
      <c r="P453" s="5"/>
      <c r="Q453" s="213"/>
      <c r="R453" s="5"/>
      <c r="S453" s="213"/>
      <c r="T453" s="5"/>
      <c r="U453" s="213"/>
      <c r="V453" s="5"/>
      <c r="W453" s="213"/>
      <c r="X453" s="5"/>
      <c r="Y453" s="213"/>
      <c r="Z453" s="5"/>
      <c r="AA453" s="213"/>
      <c r="AB453" s="10"/>
      <c r="AC453" s="10"/>
      <c r="AD453" s="7"/>
      <c r="AE453" s="5"/>
      <c r="AF453" s="5"/>
      <c r="AG453" s="5"/>
      <c r="AH453" s="5"/>
      <c r="AI453" s="5"/>
      <c r="AJ453" s="5"/>
      <c r="AK453" s="5"/>
      <c r="AL453" s="5"/>
      <c r="AM453" s="5"/>
      <c r="AN453" s="5"/>
      <c r="AO453" s="5"/>
      <c r="AP453" s="5"/>
      <c r="AQ453" s="5"/>
      <c r="AR453" s="5"/>
      <c r="AS453" s="5"/>
      <c r="AT453" s="5"/>
      <c r="AU453" s="5"/>
      <c r="AV453" s="5"/>
      <c r="AW453" s="5"/>
      <c r="AX453" s="5"/>
    </row>
    <row r="454" spans="1:50" ht="12" customHeight="1">
      <c r="A454" s="5"/>
      <c r="B454" s="5"/>
      <c r="C454" s="5"/>
      <c r="D454" s="5"/>
      <c r="E454" s="6"/>
      <c r="F454" s="5"/>
      <c r="G454" s="212"/>
      <c r="H454" s="5"/>
      <c r="I454" s="212"/>
      <c r="J454" s="5"/>
      <c r="K454" s="212"/>
      <c r="L454" s="5"/>
      <c r="M454" s="212"/>
      <c r="N454" s="5"/>
      <c r="O454" s="212"/>
      <c r="P454" s="5"/>
      <c r="Q454" s="213"/>
      <c r="R454" s="5"/>
      <c r="S454" s="213"/>
      <c r="T454" s="5"/>
      <c r="U454" s="213"/>
      <c r="V454" s="5"/>
      <c r="W454" s="213"/>
      <c r="X454" s="5"/>
      <c r="Y454" s="213"/>
      <c r="Z454" s="5"/>
      <c r="AA454" s="213"/>
      <c r="AB454" s="10"/>
      <c r="AC454" s="10"/>
      <c r="AD454" s="7"/>
      <c r="AE454" s="5"/>
      <c r="AF454" s="5"/>
      <c r="AG454" s="5"/>
      <c r="AH454" s="5"/>
      <c r="AI454" s="5"/>
      <c r="AJ454" s="5"/>
      <c r="AK454" s="5"/>
      <c r="AL454" s="5"/>
      <c r="AM454" s="5"/>
      <c r="AN454" s="5"/>
      <c r="AO454" s="5"/>
      <c r="AP454" s="5"/>
      <c r="AQ454" s="5"/>
      <c r="AR454" s="5"/>
      <c r="AS454" s="5"/>
      <c r="AT454" s="5"/>
      <c r="AU454" s="5"/>
      <c r="AV454" s="5"/>
      <c r="AW454" s="5"/>
      <c r="AX454" s="5"/>
    </row>
    <row r="455" spans="1:50" ht="12" customHeight="1">
      <c r="A455" s="5"/>
      <c r="B455" s="5"/>
      <c r="C455" s="5"/>
      <c r="D455" s="5"/>
      <c r="E455" s="6"/>
      <c r="F455" s="5"/>
      <c r="G455" s="212"/>
      <c r="H455" s="5"/>
      <c r="I455" s="212"/>
      <c r="J455" s="5"/>
      <c r="K455" s="212"/>
      <c r="L455" s="5"/>
      <c r="M455" s="212"/>
      <c r="N455" s="5"/>
      <c r="O455" s="212"/>
      <c r="P455" s="5"/>
      <c r="Q455" s="213"/>
      <c r="R455" s="5"/>
      <c r="S455" s="213"/>
      <c r="T455" s="5"/>
      <c r="U455" s="213"/>
      <c r="V455" s="5"/>
      <c r="W455" s="213"/>
      <c r="X455" s="5"/>
      <c r="Y455" s="213"/>
      <c r="Z455" s="5"/>
      <c r="AA455" s="213"/>
      <c r="AB455" s="10"/>
      <c r="AC455" s="10"/>
      <c r="AD455" s="7"/>
      <c r="AE455" s="5"/>
      <c r="AF455" s="5"/>
      <c r="AG455" s="5"/>
      <c r="AH455" s="5"/>
      <c r="AI455" s="5"/>
      <c r="AJ455" s="5"/>
      <c r="AK455" s="5"/>
      <c r="AL455" s="5"/>
      <c r="AM455" s="5"/>
      <c r="AN455" s="5"/>
      <c r="AO455" s="5"/>
      <c r="AP455" s="5"/>
      <c r="AQ455" s="5"/>
      <c r="AR455" s="5"/>
      <c r="AS455" s="5"/>
      <c r="AT455" s="5"/>
      <c r="AU455" s="5"/>
      <c r="AV455" s="5"/>
      <c r="AW455" s="5"/>
      <c r="AX455" s="5"/>
    </row>
    <row r="456" spans="1:50" ht="12" customHeight="1">
      <c r="A456" s="5"/>
      <c r="B456" s="5"/>
      <c r="C456" s="5"/>
      <c r="D456" s="5"/>
      <c r="E456" s="6"/>
      <c r="F456" s="5"/>
      <c r="G456" s="212"/>
      <c r="H456" s="5"/>
      <c r="I456" s="212"/>
      <c r="J456" s="5"/>
      <c r="K456" s="212"/>
      <c r="L456" s="5"/>
      <c r="M456" s="212"/>
      <c r="N456" s="5"/>
      <c r="O456" s="212"/>
      <c r="P456" s="5"/>
      <c r="Q456" s="213"/>
      <c r="R456" s="5"/>
      <c r="S456" s="213"/>
      <c r="T456" s="5"/>
      <c r="U456" s="213"/>
      <c r="V456" s="5"/>
      <c r="W456" s="213"/>
      <c r="X456" s="5"/>
      <c r="Y456" s="213"/>
      <c r="Z456" s="5"/>
      <c r="AA456" s="213"/>
      <c r="AB456" s="10"/>
      <c r="AC456" s="10"/>
      <c r="AD456" s="7"/>
      <c r="AE456" s="5"/>
      <c r="AF456" s="5"/>
      <c r="AG456" s="5"/>
      <c r="AH456" s="5"/>
      <c r="AI456" s="5"/>
      <c r="AJ456" s="5"/>
      <c r="AK456" s="5"/>
      <c r="AL456" s="5"/>
      <c r="AM456" s="5"/>
      <c r="AN456" s="5"/>
      <c r="AO456" s="5"/>
      <c r="AP456" s="5"/>
      <c r="AQ456" s="5"/>
      <c r="AR456" s="5"/>
      <c r="AS456" s="5"/>
      <c r="AT456" s="5"/>
      <c r="AU456" s="5"/>
      <c r="AV456" s="5"/>
      <c r="AW456" s="5"/>
      <c r="AX456" s="5"/>
    </row>
    <row r="457" spans="1:50" ht="12" customHeight="1">
      <c r="A457" s="5"/>
      <c r="B457" s="5"/>
      <c r="C457" s="5"/>
      <c r="D457" s="5"/>
      <c r="E457" s="6"/>
      <c r="F457" s="5"/>
      <c r="G457" s="212"/>
      <c r="H457" s="5"/>
      <c r="I457" s="212"/>
      <c r="J457" s="5"/>
      <c r="K457" s="212"/>
      <c r="L457" s="5"/>
      <c r="M457" s="212"/>
      <c r="N457" s="5"/>
      <c r="O457" s="212"/>
      <c r="P457" s="5"/>
      <c r="Q457" s="213"/>
      <c r="R457" s="5"/>
      <c r="S457" s="213"/>
      <c r="T457" s="5"/>
      <c r="U457" s="213"/>
      <c r="V457" s="5"/>
      <c r="W457" s="213"/>
      <c r="X457" s="5"/>
      <c r="Y457" s="213"/>
      <c r="Z457" s="5"/>
      <c r="AA457" s="213"/>
      <c r="AB457" s="10"/>
      <c r="AC457" s="10"/>
      <c r="AD457" s="7"/>
      <c r="AE457" s="5"/>
      <c r="AF457" s="5"/>
      <c r="AG457" s="5"/>
      <c r="AH457" s="5"/>
      <c r="AI457" s="5"/>
      <c r="AJ457" s="5"/>
      <c r="AK457" s="5"/>
      <c r="AL457" s="5"/>
      <c r="AM457" s="5"/>
      <c r="AN457" s="5"/>
      <c r="AO457" s="5"/>
      <c r="AP457" s="5"/>
      <c r="AQ457" s="5"/>
      <c r="AR457" s="5"/>
      <c r="AS457" s="5"/>
      <c r="AT457" s="5"/>
      <c r="AU457" s="5"/>
      <c r="AV457" s="5"/>
      <c r="AW457" s="5"/>
      <c r="AX457" s="5"/>
    </row>
    <row r="458" spans="1:50" ht="12" customHeight="1">
      <c r="A458" s="5"/>
      <c r="B458" s="5"/>
      <c r="C458" s="5"/>
      <c r="D458" s="5"/>
      <c r="E458" s="6"/>
      <c r="F458" s="5"/>
      <c r="G458" s="212"/>
      <c r="H458" s="5"/>
      <c r="I458" s="212"/>
      <c r="J458" s="5"/>
      <c r="K458" s="212"/>
      <c r="L458" s="5"/>
      <c r="M458" s="212"/>
      <c r="N458" s="5"/>
      <c r="O458" s="212"/>
      <c r="P458" s="5"/>
      <c r="Q458" s="213"/>
      <c r="R458" s="5"/>
      <c r="S458" s="213"/>
      <c r="T458" s="5"/>
      <c r="U458" s="213"/>
      <c r="V458" s="5"/>
      <c r="W458" s="213"/>
      <c r="X458" s="5"/>
      <c r="Y458" s="213"/>
      <c r="Z458" s="5"/>
      <c r="AA458" s="213"/>
      <c r="AB458" s="10"/>
      <c r="AC458" s="10"/>
      <c r="AD458" s="7"/>
      <c r="AE458" s="5"/>
      <c r="AF458" s="5"/>
      <c r="AG458" s="5"/>
      <c r="AH458" s="5"/>
      <c r="AI458" s="5"/>
      <c r="AJ458" s="5"/>
      <c r="AK458" s="5"/>
      <c r="AL458" s="5"/>
      <c r="AM458" s="5"/>
      <c r="AN458" s="5"/>
      <c r="AO458" s="5"/>
      <c r="AP458" s="5"/>
      <c r="AQ458" s="5"/>
      <c r="AR458" s="5"/>
      <c r="AS458" s="5"/>
      <c r="AT458" s="5"/>
      <c r="AU458" s="5"/>
      <c r="AV458" s="5"/>
      <c r="AW458" s="5"/>
      <c r="AX458" s="5"/>
    </row>
    <row r="459" spans="1:50" ht="12" customHeight="1">
      <c r="A459" s="5"/>
      <c r="B459" s="5"/>
      <c r="C459" s="5"/>
      <c r="D459" s="5"/>
      <c r="E459" s="6"/>
      <c r="F459" s="5"/>
      <c r="G459" s="212"/>
      <c r="H459" s="5"/>
      <c r="I459" s="212"/>
      <c r="J459" s="5"/>
      <c r="K459" s="212"/>
      <c r="L459" s="5"/>
      <c r="M459" s="212"/>
      <c r="N459" s="5"/>
      <c r="O459" s="212"/>
      <c r="P459" s="5"/>
      <c r="Q459" s="213"/>
      <c r="R459" s="5"/>
      <c r="S459" s="213"/>
      <c r="T459" s="5"/>
      <c r="U459" s="213"/>
      <c r="V459" s="5"/>
      <c r="W459" s="213"/>
      <c r="X459" s="5"/>
      <c r="Y459" s="213"/>
      <c r="Z459" s="5"/>
      <c r="AA459" s="213"/>
      <c r="AB459" s="10"/>
      <c r="AC459" s="10"/>
      <c r="AD459" s="7"/>
      <c r="AE459" s="5"/>
      <c r="AF459" s="5"/>
      <c r="AG459" s="5"/>
      <c r="AH459" s="5"/>
      <c r="AI459" s="5"/>
      <c r="AJ459" s="5"/>
      <c r="AK459" s="5"/>
      <c r="AL459" s="5"/>
      <c r="AM459" s="5"/>
      <c r="AN459" s="5"/>
      <c r="AO459" s="5"/>
      <c r="AP459" s="5"/>
      <c r="AQ459" s="5"/>
      <c r="AR459" s="5"/>
      <c r="AS459" s="5"/>
      <c r="AT459" s="5"/>
      <c r="AU459" s="5"/>
      <c r="AV459" s="5"/>
      <c r="AW459" s="5"/>
      <c r="AX459" s="5"/>
    </row>
    <row r="460" spans="1:50" ht="12" customHeight="1">
      <c r="A460" s="5"/>
      <c r="B460" s="5"/>
      <c r="C460" s="5"/>
      <c r="D460" s="5"/>
      <c r="E460" s="6"/>
      <c r="F460" s="5"/>
      <c r="G460" s="212"/>
      <c r="H460" s="5"/>
      <c r="I460" s="212"/>
      <c r="J460" s="5"/>
      <c r="K460" s="212"/>
      <c r="L460" s="5"/>
      <c r="M460" s="212"/>
      <c r="N460" s="5"/>
      <c r="O460" s="212"/>
      <c r="P460" s="5"/>
      <c r="Q460" s="213"/>
      <c r="R460" s="5"/>
      <c r="S460" s="213"/>
      <c r="T460" s="5"/>
      <c r="U460" s="213"/>
      <c r="V460" s="5"/>
      <c r="W460" s="213"/>
      <c r="X460" s="5"/>
      <c r="Y460" s="213"/>
      <c r="Z460" s="5"/>
      <c r="AA460" s="213"/>
      <c r="AB460" s="10"/>
      <c r="AC460" s="10"/>
      <c r="AD460" s="7"/>
      <c r="AE460" s="5"/>
      <c r="AF460" s="5"/>
      <c r="AG460" s="5"/>
      <c r="AH460" s="5"/>
      <c r="AI460" s="5"/>
      <c r="AJ460" s="5"/>
      <c r="AK460" s="5"/>
      <c r="AL460" s="5"/>
      <c r="AM460" s="5"/>
      <c r="AN460" s="5"/>
      <c r="AO460" s="5"/>
      <c r="AP460" s="5"/>
      <c r="AQ460" s="5"/>
      <c r="AR460" s="5"/>
      <c r="AS460" s="5"/>
      <c r="AT460" s="5"/>
      <c r="AU460" s="5"/>
      <c r="AV460" s="5"/>
      <c r="AW460" s="5"/>
      <c r="AX460" s="5"/>
    </row>
    <row r="461" spans="1:50" ht="12" customHeight="1">
      <c r="A461" s="5"/>
      <c r="B461" s="5"/>
      <c r="C461" s="5"/>
      <c r="D461" s="5"/>
      <c r="E461" s="6"/>
      <c r="F461" s="5"/>
      <c r="G461" s="212"/>
      <c r="H461" s="5"/>
      <c r="I461" s="212"/>
      <c r="J461" s="5"/>
      <c r="K461" s="212"/>
      <c r="L461" s="5"/>
      <c r="M461" s="212"/>
      <c r="N461" s="5"/>
      <c r="O461" s="212"/>
      <c r="P461" s="5"/>
      <c r="Q461" s="213"/>
      <c r="R461" s="5"/>
      <c r="S461" s="213"/>
      <c r="T461" s="5"/>
      <c r="U461" s="213"/>
      <c r="V461" s="5"/>
      <c r="W461" s="213"/>
      <c r="X461" s="5"/>
      <c r="Y461" s="213"/>
      <c r="Z461" s="5"/>
      <c r="AA461" s="213"/>
      <c r="AB461" s="10"/>
      <c r="AC461" s="10"/>
      <c r="AD461" s="7"/>
      <c r="AE461" s="5"/>
      <c r="AF461" s="5"/>
      <c r="AG461" s="5"/>
      <c r="AH461" s="5"/>
      <c r="AI461" s="5"/>
      <c r="AJ461" s="5"/>
      <c r="AK461" s="5"/>
      <c r="AL461" s="5"/>
      <c r="AM461" s="5"/>
      <c r="AN461" s="5"/>
      <c r="AO461" s="5"/>
      <c r="AP461" s="5"/>
      <c r="AQ461" s="5"/>
      <c r="AR461" s="5"/>
      <c r="AS461" s="5"/>
      <c r="AT461" s="5"/>
      <c r="AU461" s="5"/>
      <c r="AV461" s="5"/>
      <c r="AW461" s="5"/>
      <c r="AX461" s="5"/>
    </row>
    <row r="462" spans="1:50" ht="12" customHeight="1">
      <c r="A462" s="5"/>
      <c r="B462" s="5"/>
      <c r="C462" s="5"/>
      <c r="D462" s="5"/>
      <c r="E462" s="6"/>
      <c r="F462" s="5"/>
      <c r="G462" s="212"/>
      <c r="H462" s="5"/>
      <c r="I462" s="212"/>
      <c r="J462" s="5"/>
      <c r="K462" s="212"/>
      <c r="L462" s="5"/>
      <c r="M462" s="212"/>
      <c r="N462" s="5"/>
      <c r="O462" s="212"/>
      <c r="P462" s="5"/>
      <c r="Q462" s="213"/>
      <c r="R462" s="5"/>
      <c r="S462" s="213"/>
      <c r="T462" s="5"/>
      <c r="U462" s="213"/>
      <c r="V462" s="5"/>
      <c r="W462" s="213"/>
      <c r="X462" s="5"/>
      <c r="Y462" s="213"/>
      <c r="Z462" s="5"/>
      <c r="AA462" s="213"/>
      <c r="AB462" s="10"/>
      <c r="AC462" s="10"/>
      <c r="AD462" s="7"/>
      <c r="AE462" s="5"/>
      <c r="AF462" s="5"/>
      <c r="AG462" s="5"/>
      <c r="AH462" s="5"/>
      <c r="AI462" s="5"/>
      <c r="AJ462" s="5"/>
      <c r="AK462" s="5"/>
      <c r="AL462" s="5"/>
      <c r="AM462" s="5"/>
      <c r="AN462" s="5"/>
      <c r="AO462" s="5"/>
      <c r="AP462" s="5"/>
      <c r="AQ462" s="5"/>
      <c r="AR462" s="5"/>
      <c r="AS462" s="5"/>
      <c r="AT462" s="5"/>
      <c r="AU462" s="5"/>
      <c r="AV462" s="5"/>
      <c r="AW462" s="5"/>
      <c r="AX462" s="5"/>
    </row>
    <row r="463" spans="1:50" ht="12" customHeight="1">
      <c r="A463" s="5"/>
      <c r="B463" s="5"/>
      <c r="C463" s="5"/>
      <c r="D463" s="5"/>
      <c r="E463" s="6"/>
      <c r="F463" s="5"/>
      <c r="G463" s="212"/>
      <c r="H463" s="5"/>
      <c r="I463" s="212"/>
      <c r="J463" s="5"/>
      <c r="K463" s="212"/>
      <c r="L463" s="5"/>
      <c r="M463" s="212"/>
      <c r="N463" s="5"/>
      <c r="O463" s="212"/>
      <c r="P463" s="5"/>
      <c r="Q463" s="213"/>
      <c r="R463" s="5"/>
      <c r="S463" s="213"/>
      <c r="T463" s="5"/>
      <c r="U463" s="213"/>
      <c r="V463" s="5"/>
      <c r="W463" s="213"/>
      <c r="X463" s="5"/>
      <c r="Y463" s="213"/>
      <c r="Z463" s="5"/>
      <c r="AA463" s="213"/>
      <c r="AB463" s="10"/>
      <c r="AC463" s="10"/>
      <c r="AD463" s="7"/>
      <c r="AE463" s="5"/>
      <c r="AF463" s="5"/>
      <c r="AG463" s="5"/>
      <c r="AH463" s="5"/>
      <c r="AI463" s="5"/>
      <c r="AJ463" s="5"/>
      <c r="AK463" s="5"/>
      <c r="AL463" s="5"/>
      <c r="AM463" s="5"/>
      <c r="AN463" s="5"/>
      <c r="AO463" s="5"/>
      <c r="AP463" s="5"/>
      <c r="AQ463" s="5"/>
      <c r="AR463" s="5"/>
      <c r="AS463" s="5"/>
      <c r="AT463" s="5"/>
      <c r="AU463" s="5"/>
      <c r="AV463" s="5"/>
      <c r="AW463" s="5"/>
      <c r="AX463" s="5"/>
    </row>
    <row r="464" spans="1:50" ht="12" customHeight="1">
      <c r="A464" s="5"/>
      <c r="B464" s="5"/>
      <c r="C464" s="5"/>
      <c r="D464" s="5"/>
      <c r="E464" s="6"/>
      <c r="F464" s="5"/>
      <c r="G464" s="212"/>
      <c r="H464" s="5"/>
      <c r="I464" s="212"/>
      <c r="J464" s="5"/>
      <c r="K464" s="212"/>
      <c r="L464" s="5"/>
      <c r="M464" s="212"/>
      <c r="N464" s="5"/>
      <c r="O464" s="212"/>
      <c r="P464" s="5"/>
      <c r="Q464" s="213"/>
      <c r="R464" s="5"/>
      <c r="S464" s="213"/>
      <c r="T464" s="5"/>
      <c r="U464" s="213"/>
      <c r="V464" s="5"/>
      <c r="W464" s="213"/>
      <c r="X464" s="5"/>
      <c r="Y464" s="213"/>
      <c r="Z464" s="5"/>
      <c r="AA464" s="213"/>
      <c r="AB464" s="10"/>
      <c r="AC464" s="10"/>
      <c r="AD464" s="7"/>
      <c r="AE464" s="5"/>
      <c r="AF464" s="5"/>
      <c r="AG464" s="5"/>
      <c r="AH464" s="5"/>
      <c r="AI464" s="5"/>
      <c r="AJ464" s="5"/>
      <c r="AK464" s="5"/>
      <c r="AL464" s="5"/>
      <c r="AM464" s="5"/>
      <c r="AN464" s="5"/>
      <c r="AO464" s="5"/>
      <c r="AP464" s="5"/>
      <c r="AQ464" s="5"/>
      <c r="AR464" s="5"/>
      <c r="AS464" s="5"/>
      <c r="AT464" s="5"/>
      <c r="AU464" s="5"/>
      <c r="AV464" s="5"/>
      <c r="AW464" s="5"/>
      <c r="AX464" s="5"/>
    </row>
    <row r="465" spans="1:50" ht="12" customHeight="1">
      <c r="A465" s="5"/>
      <c r="B465" s="5"/>
      <c r="C465" s="5"/>
      <c r="D465" s="5"/>
      <c r="E465" s="6"/>
      <c r="F465" s="5"/>
      <c r="G465" s="212"/>
      <c r="H465" s="5"/>
      <c r="I465" s="212"/>
      <c r="J465" s="5"/>
      <c r="K465" s="212"/>
      <c r="L465" s="5"/>
      <c r="M465" s="212"/>
      <c r="N465" s="5"/>
      <c r="O465" s="212"/>
      <c r="P465" s="5"/>
      <c r="Q465" s="213"/>
      <c r="R465" s="5"/>
      <c r="S465" s="213"/>
      <c r="T465" s="5"/>
      <c r="U465" s="213"/>
      <c r="V465" s="5"/>
      <c r="W465" s="213"/>
      <c r="X465" s="5"/>
      <c r="Y465" s="213"/>
      <c r="Z465" s="5"/>
      <c r="AA465" s="213"/>
      <c r="AB465" s="10"/>
      <c r="AC465" s="10"/>
      <c r="AD465" s="7"/>
      <c r="AE465" s="5"/>
      <c r="AF465" s="5"/>
      <c r="AG465" s="5"/>
      <c r="AH465" s="5"/>
      <c r="AI465" s="5"/>
      <c r="AJ465" s="5"/>
      <c r="AK465" s="5"/>
      <c r="AL465" s="5"/>
      <c r="AM465" s="5"/>
      <c r="AN465" s="5"/>
      <c r="AO465" s="5"/>
      <c r="AP465" s="5"/>
      <c r="AQ465" s="5"/>
      <c r="AR465" s="5"/>
      <c r="AS465" s="5"/>
      <c r="AT465" s="5"/>
      <c r="AU465" s="5"/>
      <c r="AV465" s="5"/>
      <c r="AW465" s="5"/>
      <c r="AX465" s="5"/>
    </row>
    <row r="466" spans="1:50" ht="12" customHeight="1">
      <c r="A466" s="5"/>
      <c r="B466" s="5"/>
      <c r="C466" s="5"/>
      <c r="D466" s="5"/>
      <c r="E466" s="6"/>
      <c r="F466" s="5"/>
      <c r="G466" s="212"/>
      <c r="H466" s="5"/>
      <c r="I466" s="212"/>
      <c r="J466" s="5"/>
      <c r="K466" s="212"/>
      <c r="L466" s="5"/>
      <c r="M466" s="212"/>
      <c r="N466" s="5"/>
      <c r="O466" s="212"/>
      <c r="P466" s="5"/>
      <c r="Q466" s="213"/>
      <c r="R466" s="5"/>
      <c r="S466" s="213"/>
      <c r="T466" s="5"/>
      <c r="U466" s="213"/>
      <c r="V466" s="5"/>
      <c r="W466" s="213"/>
      <c r="X466" s="5"/>
      <c r="Y466" s="213"/>
      <c r="Z466" s="5"/>
      <c r="AA466" s="213"/>
      <c r="AB466" s="10"/>
      <c r="AC466" s="10"/>
      <c r="AD466" s="7"/>
      <c r="AE466" s="5"/>
      <c r="AF466" s="5"/>
      <c r="AG466" s="5"/>
      <c r="AH466" s="5"/>
      <c r="AI466" s="5"/>
      <c r="AJ466" s="5"/>
      <c r="AK466" s="5"/>
      <c r="AL466" s="5"/>
      <c r="AM466" s="5"/>
      <c r="AN466" s="5"/>
      <c r="AO466" s="5"/>
      <c r="AP466" s="5"/>
      <c r="AQ466" s="5"/>
      <c r="AR466" s="5"/>
      <c r="AS466" s="5"/>
      <c r="AT466" s="5"/>
      <c r="AU466" s="5"/>
      <c r="AV466" s="5"/>
      <c r="AW466" s="5"/>
      <c r="AX466" s="5"/>
    </row>
    <row r="467" spans="1:50" ht="12" customHeight="1">
      <c r="A467" s="5"/>
      <c r="B467" s="5"/>
      <c r="C467" s="5"/>
      <c r="D467" s="5"/>
      <c r="E467" s="6"/>
      <c r="F467" s="5"/>
      <c r="G467" s="212"/>
      <c r="H467" s="5"/>
      <c r="I467" s="212"/>
      <c r="J467" s="5"/>
      <c r="K467" s="212"/>
      <c r="L467" s="5"/>
      <c r="M467" s="212"/>
      <c r="N467" s="5"/>
      <c r="O467" s="212"/>
      <c r="P467" s="5"/>
      <c r="Q467" s="213"/>
      <c r="R467" s="5"/>
      <c r="S467" s="213"/>
      <c r="T467" s="5"/>
      <c r="U467" s="213"/>
      <c r="V467" s="5"/>
      <c r="W467" s="213"/>
      <c r="X467" s="5"/>
      <c r="Y467" s="213"/>
      <c r="Z467" s="5"/>
      <c r="AA467" s="213"/>
      <c r="AB467" s="10"/>
      <c r="AC467" s="10"/>
      <c r="AD467" s="7"/>
      <c r="AE467" s="5"/>
      <c r="AF467" s="5"/>
      <c r="AG467" s="5"/>
      <c r="AH467" s="5"/>
      <c r="AI467" s="5"/>
      <c r="AJ467" s="5"/>
      <c r="AK467" s="5"/>
      <c r="AL467" s="5"/>
      <c r="AM467" s="5"/>
      <c r="AN467" s="5"/>
      <c r="AO467" s="5"/>
      <c r="AP467" s="5"/>
      <c r="AQ467" s="5"/>
      <c r="AR467" s="5"/>
      <c r="AS467" s="5"/>
      <c r="AT467" s="5"/>
      <c r="AU467" s="5"/>
      <c r="AV467" s="5"/>
      <c r="AW467" s="5"/>
      <c r="AX467" s="5"/>
    </row>
    <row r="468" spans="1:50" ht="12" customHeight="1">
      <c r="A468" s="5"/>
      <c r="B468" s="5"/>
      <c r="C468" s="5"/>
      <c r="D468" s="5"/>
      <c r="E468" s="6"/>
      <c r="F468" s="5"/>
      <c r="G468" s="212"/>
      <c r="H468" s="5"/>
      <c r="I468" s="212"/>
      <c r="J468" s="5"/>
      <c r="K468" s="212"/>
      <c r="L468" s="5"/>
      <c r="M468" s="212"/>
      <c r="N468" s="5"/>
      <c r="O468" s="212"/>
      <c r="P468" s="5"/>
      <c r="Q468" s="213"/>
      <c r="R468" s="5"/>
      <c r="S468" s="213"/>
      <c r="T468" s="5"/>
      <c r="U468" s="213"/>
      <c r="V468" s="5"/>
      <c r="W468" s="213"/>
      <c r="X468" s="5"/>
      <c r="Y468" s="213"/>
      <c r="Z468" s="5"/>
      <c r="AA468" s="213"/>
      <c r="AB468" s="10"/>
      <c r="AC468" s="10"/>
      <c r="AD468" s="7"/>
      <c r="AE468" s="5"/>
      <c r="AF468" s="5"/>
      <c r="AG468" s="5"/>
      <c r="AH468" s="5"/>
      <c r="AI468" s="5"/>
      <c r="AJ468" s="5"/>
      <c r="AK468" s="5"/>
      <c r="AL468" s="5"/>
      <c r="AM468" s="5"/>
      <c r="AN468" s="5"/>
      <c r="AO468" s="5"/>
      <c r="AP468" s="5"/>
      <c r="AQ468" s="5"/>
      <c r="AR468" s="5"/>
      <c r="AS468" s="5"/>
      <c r="AT468" s="5"/>
      <c r="AU468" s="5"/>
      <c r="AV468" s="5"/>
      <c r="AW468" s="5"/>
      <c r="AX468" s="5"/>
    </row>
    <row r="469" spans="1:50" ht="12" customHeight="1">
      <c r="A469" s="5"/>
      <c r="B469" s="5"/>
      <c r="C469" s="5"/>
      <c r="D469" s="5"/>
      <c r="E469" s="6"/>
      <c r="F469" s="5"/>
      <c r="G469" s="212"/>
      <c r="H469" s="5"/>
      <c r="I469" s="212"/>
      <c r="J469" s="5"/>
      <c r="K469" s="212"/>
      <c r="L469" s="5"/>
      <c r="M469" s="212"/>
      <c r="N469" s="5"/>
      <c r="O469" s="212"/>
      <c r="P469" s="5"/>
      <c r="Q469" s="213"/>
      <c r="R469" s="5"/>
      <c r="S469" s="213"/>
      <c r="T469" s="5"/>
      <c r="U469" s="213"/>
      <c r="V469" s="5"/>
      <c r="W469" s="213"/>
      <c r="X469" s="5"/>
      <c r="Y469" s="213"/>
      <c r="Z469" s="5"/>
      <c r="AA469" s="213"/>
      <c r="AB469" s="10"/>
      <c r="AC469" s="10"/>
      <c r="AD469" s="7"/>
      <c r="AE469" s="5"/>
      <c r="AF469" s="5"/>
      <c r="AG469" s="5"/>
      <c r="AH469" s="5"/>
      <c r="AI469" s="5"/>
      <c r="AJ469" s="5"/>
      <c r="AK469" s="5"/>
      <c r="AL469" s="5"/>
      <c r="AM469" s="5"/>
      <c r="AN469" s="5"/>
      <c r="AO469" s="5"/>
      <c r="AP469" s="5"/>
      <c r="AQ469" s="5"/>
      <c r="AR469" s="5"/>
      <c r="AS469" s="5"/>
      <c r="AT469" s="5"/>
      <c r="AU469" s="5"/>
      <c r="AV469" s="5"/>
      <c r="AW469" s="5"/>
      <c r="AX469" s="5"/>
    </row>
    <row r="470" spans="1:50" ht="12" customHeight="1">
      <c r="A470" s="5"/>
      <c r="B470" s="5"/>
      <c r="C470" s="5"/>
      <c r="D470" s="5"/>
      <c r="E470" s="6"/>
      <c r="F470" s="5"/>
      <c r="G470" s="212"/>
      <c r="H470" s="5"/>
      <c r="I470" s="212"/>
      <c r="J470" s="5"/>
      <c r="K470" s="212"/>
      <c r="L470" s="5"/>
      <c r="M470" s="212"/>
      <c r="N470" s="5"/>
      <c r="O470" s="212"/>
      <c r="P470" s="5"/>
      <c r="Q470" s="213"/>
      <c r="R470" s="5"/>
      <c r="S470" s="213"/>
      <c r="T470" s="5"/>
      <c r="U470" s="213"/>
      <c r="V470" s="5"/>
      <c r="W470" s="213"/>
      <c r="X470" s="5"/>
      <c r="Y470" s="213"/>
      <c r="Z470" s="5"/>
      <c r="AA470" s="213"/>
      <c r="AB470" s="10"/>
      <c r="AC470" s="10"/>
      <c r="AD470" s="7"/>
      <c r="AE470" s="5"/>
      <c r="AF470" s="5"/>
      <c r="AG470" s="5"/>
      <c r="AH470" s="5"/>
      <c r="AI470" s="5"/>
      <c r="AJ470" s="5"/>
      <c r="AK470" s="5"/>
      <c r="AL470" s="5"/>
      <c r="AM470" s="5"/>
      <c r="AN470" s="5"/>
      <c r="AO470" s="5"/>
      <c r="AP470" s="5"/>
      <c r="AQ470" s="5"/>
      <c r="AR470" s="5"/>
      <c r="AS470" s="5"/>
      <c r="AT470" s="5"/>
      <c r="AU470" s="5"/>
      <c r="AV470" s="5"/>
      <c r="AW470" s="5"/>
      <c r="AX470" s="5"/>
    </row>
    <row r="471" spans="1:50" ht="12" customHeight="1">
      <c r="A471" s="5"/>
      <c r="B471" s="5"/>
      <c r="C471" s="5"/>
      <c r="D471" s="5"/>
      <c r="E471" s="6"/>
      <c r="F471" s="5"/>
      <c r="G471" s="212"/>
      <c r="H471" s="5"/>
      <c r="I471" s="212"/>
      <c r="J471" s="5"/>
      <c r="K471" s="212"/>
      <c r="L471" s="5"/>
      <c r="M471" s="212"/>
      <c r="N471" s="5"/>
      <c r="O471" s="212"/>
      <c r="P471" s="5"/>
      <c r="Q471" s="213"/>
      <c r="R471" s="5"/>
      <c r="S471" s="213"/>
      <c r="T471" s="5"/>
      <c r="U471" s="213"/>
      <c r="V471" s="5"/>
      <c r="W471" s="213"/>
      <c r="X471" s="5"/>
      <c r="Y471" s="213"/>
      <c r="Z471" s="5"/>
      <c r="AA471" s="213"/>
      <c r="AB471" s="10"/>
      <c r="AC471" s="10"/>
      <c r="AD471" s="7"/>
      <c r="AE471" s="5"/>
      <c r="AF471" s="5"/>
      <c r="AG471" s="5"/>
      <c r="AH471" s="5"/>
      <c r="AI471" s="5"/>
      <c r="AJ471" s="5"/>
      <c r="AK471" s="5"/>
      <c r="AL471" s="5"/>
      <c r="AM471" s="5"/>
      <c r="AN471" s="5"/>
      <c r="AO471" s="5"/>
      <c r="AP471" s="5"/>
      <c r="AQ471" s="5"/>
      <c r="AR471" s="5"/>
      <c r="AS471" s="5"/>
      <c r="AT471" s="5"/>
      <c r="AU471" s="5"/>
      <c r="AV471" s="5"/>
      <c r="AW471" s="5"/>
      <c r="AX471" s="5"/>
    </row>
    <row r="472" spans="1:50" ht="12" customHeight="1">
      <c r="A472" s="5"/>
      <c r="B472" s="5"/>
      <c r="C472" s="5"/>
      <c r="D472" s="5"/>
      <c r="E472" s="6"/>
      <c r="F472" s="5"/>
      <c r="G472" s="212"/>
      <c r="H472" s="5"/>
      <c r="I472" s="212"/>
      <c r="J472" s="5"/>
      <c r="K472" s="212"/>
      <c r="L472" s="5"/>
      <c r="M472" s="212"/>
      <c r="N472" s="5"/>
      <c r="O472" s="212"/>
      <c r="P472" s="5"/>
      <c r="Q472" s="213"/>
      <c r="R472" s="5"/>
      <c r="S472" s="213"/>
      <c r="T472" s="5"/>
      <c r="U472" s="213"/>
      <c r="V472" s="5"/>
      <c r="W472" s="213"/>
      <c r="X472" s="5"/>
      <c r="Y472" s="213"/>
      <c r="Z472" s="5"/>
      <c r="AA472" s="213"/>
      <c r="AB472" s="10"/>
      <c r="AC472" s="10"/>
      <c r="AD472" s="7"/>
      <c r="AE472" s="5"/>
      <c r="AF472" s="5"/>
      <c r="AG472" s="5"/>
      <c r="AH472" s="5"/>
      <c r="AI472" s="5"/>
      <c r="AJ472" s="5"/>
      <c r="AK472" s="5"/>
      <c r="AL472" s="5"/>
      <c r="AM472" s="5"/>
      <c r="AN472" s="5"/>
      <c r="AO472" s="5"/>
      <c r="AP472" s="5"/>
      <c r="AQ472" s="5"/>
      <c r="AR472" s="5"/>
      <c r="AS472" s="5"/>
      <c r="AT472" s="5"/>
      <c r="AU472" s="5"/>
      <c r="AV472" s="5"/>
      <c r="AW472" s="5"/>
      <c r="AX472" s="5"/>
    </row>
    <row r="473" spans="1:50" ht="12" customHeight="1">
      <c r="A473" s="5"/>
      <c r="B473" s="5"/>
      <c r="C473" s="5"/>
      <c r="D473" s="5"/>
      <c r="E473" s="6"/>
      <c r="F473" s="5"/>
      <c r="G473" s="212"/>
      <c r="H473" s="5"/>
      <c r="I473" s="212"/>
      <c r="J473" s="5"/>
      <c r="K473" s="212"/>
      <c r="L473" s="5"/>
      <c r="M473" s="212"/>
      <c r="N473" s="5"/>
      <c r="O473" s="212"/>
      <c r="P473" s="5"/>
      <c r="Q473" s="213"/>
      <c r="R473" s="5"/>
      <c r="S473" s="213"/>
      <c r="T473" s="5"/>
      <c r="U473" s="213"/>
      <c r="V473" s="5"/>
      <c r="W473" s="213"/>
      <c r="X473" s="5"/>
      <c r="Y473" s="213"/>
      <c r="Z473" s="5"/>
      <c r="AA473" s="213"/>
      <c r="AB473" s="10"/>
      <c r="AC473" s="10"/>
      <c r="AD473" s="7"/>
      <c r="AE473" s="5"/>
      <c r="AF473" s="5"/>
      <c r="AG473" s="5"/>
      <c r="AH473" s="5"/>
      <c r="AI473" s="5"/>
      <c r="AJ473" s="5"/>
      <c r="AK473" s="5"/>
      <c r="AL473" s="5"/>
      <c r="AM473" s="5"/>
      <c r="AN473" s="5"/>
      <c r="AO473" s="5"/>
      <c r="AP473" s="5"/>
      <c r="AQ473" s="5"/>
      <c r="AR473" s="5"/>
      <c r="AS473" s="5"/>
      <c r="AT473" s="5"/>
      <c r="AU473" s="5"/>
      <c r="AV473" s="5"/>
      <c r="AW473" s="5"/>
      <c r="AX473" s="5"/>
    </row>
    <row r="474" spans="1:50" ht="12" customHeight="1">
      <c r="A474" s="5"/>
      <c r="B474" s="5"/>
      <c r="C474" s="5"/>
      <c r="D474" s="5"/>
      <c r="E474" s="6"/>
      <c r="F474" s="5"/>
      <c r="G474" s="212"/>
      <c r="H474" s="5"/>
      <c r="I474" s="212"/>
      <c r="J474" s="5"/>
      <c r="K474" s="212"/>
      <c r="L474" s="5"/>
      <c r="M474" s="212"/>
      <c r="N474" s="5"/>
      <c r="O474" s="212"/>
      <c r="P474" s="5"/>
      <c r="Q474" s="213"/>
      <c r="R474" s="5"/>
      <c r="S474" s="213"/>
      <c r="T474" s="5"/>
      <c r="U474" s="213"/>
      <c r="V474" s="5"/>
      <c r="W474" s="213"/>
      <c r="X474" s="5"/>
      <c r="Y474" s="213"/>
      <c r="Z474" s="5"/>
      <c r="AA474" s="213"/>
      <c r="AB474" s="10"/>
      <c r="AC474" s="10"/>
      <c r="AD474" s="7"/>
      <c r="AE474" s="5"/>
      <c r="AF474" s="5"/>
      <c r="AG474" s="5"/>
      <c r="AH474" s="5"/>
      <c r="AI474" s="5"/>
      <c r="AJ474" s="5"/>
      <c r="AK474" s="5"/>
      <c r="AL474" s="5"/>
      <c r="AM474" s="5"/>
      <c r="AN474" s="5"/>
      <c r="AO474" s="5"/>
      <c r="AP474" s="5"/>
      <c r="AQ474" s="5"/>
      <c r="AR474" s="5"/>
      <c r="AS474" s="5"/>
      <c r="AT474" s="5"/>
      <c r="AU474" s="5"/>
      <c r="AV474" s="5"/>
      <c r="AW474" s="5"/>
      <c r="AX474" s="5"/>
    </row>
    <row r="475" spans="1:50" ht="12" customHeight="1">
      <c r="A475" s="5"/>
      <c r="B475" s="5"/>
      <c r="C475" s="5"/>
      <c r="D475" s="5"/>
      <c r="E475" s="6"/>
      <c r="F475" s="5"/>
      <c r="G475" s="212"/>
      <c r="H475" s="5"/>
      <c r="I475" s="212"/>
      <c r="J475" s="5"/>
      <c r="K475" s="212"/>
      <c r="L475" s="5"/>
      <c r="M475" s="212"/>
      <c r="N475" s="5"/>
      <c r="O475" s="212"/>
      <c r="P475" s="5"/>
      <c r="Q475" s="213"/>
      <c r="R475" s="5"/>
      <c r="S475" s="213"/>
      <c r="T475" s="5"/>
      <c r="U475" s="213"/>
      <c r="V475" s="5"/>
      <c r="W475" s="213"/>
      <c r="X475" s="5"/>
      <c r="Y475" s="213"/>
      <c r="Z475" s="5"/>
      <c r="AA475" s="213"/>
      <c r="AB475" s="10"/>
      <c r="AC475" s="10"/>
      <c r="AD475" s="7"/>
      <c r="AE475" s="5"/>
      <c r="AF475" s="5"/>
      <c r="AG475" s="5"/>
      <c r="AH475" s="5"/>
      <c r="AI475" s="5"/>
      <c r="AJ475" s="5"/>
      <c r="AK475" s="5"/>
      <c r="AL475" s="5"/>
      <c r="AM475" s="5"/>
      <c r="AN475" s="5"/>
      <c r="AO475" s="5"/>
      <c r="AP475" s="5"/>
      <c r="AQ475" s="5"/>
      <c r="AR475" s="5"/>
      <c r="AS475" s="5"/>
      <c r="AT475" s="5"/>
      <c r="AU475" s="5"/>
      <c r="AV475" s="5"/>
      <c r="AW475" s="5"/>
      <c r="AX475" s="5"/>
    </row>
    <row r="476" spans="1:50" ht="12" customHeight="1">
      <c r="A476" s="5"/>
      <c r="B476" s="5"/>
      <c r="C476" s="5"/>
      <c r="D476" s="5"/>
      <c r="E476" s="6"/>
      <c r="F476" s="5"/>
      <c r="G476" s="212"/>
      <c r="H476" s="5"/>
      <c r="I476" s="212"/>
      <c r="J476" s="5"/>
      <c r="K476" s="212"/>
      <c r="L476" s="5"/>
      <c r="M476" s="212"/>
      <c r="N476" s="5"/>
      <c r="O476" s="212"/>
      <c r="P476" s="5"/>
      <c r="Q476" s="213"/>
      <c r="R476" s="5"/>
      <c r="S476" s="213"/>
      <c r="T476" s="5"/>
      <c r="U476" s="213"/>
      <c r="V476" s="5"/>
      <c r="W476" s="213"/>
      <c r="X476" s="5"/>
      <c r="Y476" s="213"/>
      <c r="Z476" s="5"/>
      <c r="AA476" s="213"/>
      <c r="AB476" s="10"/>
      <c r="AC476" s="10"/>
      <c r="AD476" s="7"/>
      <c r="AE476" s="5"/>
      <c r="AF476" s="5"/>
      <c r="AG476" s="5"/>
      <c r="AH476" s="5"/>
      <c r="AI476" s="5"/>
      <c r="AJ476" s="5"/>
      <c r="AK476" s="5"/>
      <c r="AL476" s="5"/>
      <c r="AM476" s="5"/>
      <c r="AN476" s="5"/>
      <c r="AO476" s="5"/>
      <c r="AP476" s="5"/>
      <c r="AQ476" s="5"/>
      <c r="AR476" s="5"/>
      <c r="AS476" s="5"/>
      <c r="AT476" s="5"/>
      <c r="AU476" s="5"/>
      <c r="AV476" s="5"/>
      <c r="AW476" s="5"/>
      <c r="AX476" s="5"/>
    </row>
    <row r="477" spans="1:50" ht="12" customHeight="1">
      <c r="A477" s="5"/>
      <c r="B477" s="5"/>
      <c r="C477" s="5"/>
      <c r="D477" s="5"/>
      <c r="E477" s="6"/>
      <c r="F477" s="5"/>
      <c r="G477" s="212"/>
      <c r="H477" s="5"/>
      <c r="I477" s="212"/>
      <c r="J477" s="5"/>
      <c r="K477" s="212"/>
      <c r="L477" s="5"/>
      <c r="M477" s="212"/>
      <c r="N477" s="5"/>
      <c r="O477" s="212"/>
      <c r="P477" s="5"/>
      <c r="Q477" s="213"/>
      <c r="R477" s="5"/>
      <c r="S477" s="213"/>
      <c r="T477" s="5"/>
      <c r="U477" s="213"/>
      <c r="V477" s="5"/>
      <c r="W477" s="213"/>
      <c r="X477" s="5"/>
      <c r="Y477" s="213"/>
      <c r="Z477" s="5"/>
      <c r="AA477" s="213"/>
      <c r="AB477" s="10"/>
      <c r="AC477" s="10"/>
      <c r="AD477" s="7"/>
      <c r="AE477" s="5"/>
      <c r="AF477" s="5"/>
      <c r="AG477" s="5"/>
      <c r="AH477" s="5"/>
      <c r="AI477" s="5"/>
      <c r="AJ477" s="5"/>
      <c r="AK477" s="5"/>
      <c r="AL477" s="5"/>
      <c r="AM477" s="5"/>
      <c r="AN477" s="5"/>
      <c r="AO477" s="5"/>
      <c r="AP477" s="5"/>
      <c r="AQ477" s="5"/>
      <c r="AR477" s="5"/>
      <c r="AS477" s="5"/>
      <c r="AT477" s="5"/>
      <c r="AU477" s="5"/>
      <c r="AV477" s="5"/>
      <c r="AW477" s="5"/>
      <c r="AX477" s="5"/>
    </row>
    <row r="478" spans="1:50" ht="12" customHeight="1">
      <c r="A478" s="5"/>
      <c r="B478" s="5"/>
      <c r="C478" s="5"/>
      <c r="D478" s="5"/>
      <c r="E478" s="6"/>
      <c r="F478" s="5"/>
      <c r="G478" s="212"/>
      <c r="H478" s="5"/>
      <c r="I478" s="212"/>
      <c r="J478" s="5"/>
      <c r="K478" s="212"/>
      <c r="L478" s="5"/>
      <c r="M478" s="212"/>
      <c r="N478" s="5"/>
      <c r="O478" s="212"/>
      <c r="P478" s="5"/>
      <c r="Q478" s="213"/>
      <c r="R478" s="5"/>
      <c r="S478" s="213"/>
      <c r="T478" s="5"/>
      <c r="U478" s="213"/>
      <c r="V478" s="5"/>
      <c r="W478" s="213"/>
      <c r="X478" s="5"/>
      <c r="Y478" s="213"/>
      <c r="Z478" s="5"/>
      <c r="AA478" s="213"/>
      <c r="AB478" s="10"/>
      <c r="AC478" s="10"/>
      <c r="AD478" s="7"/>
      <c r="AE478" s="5"/>
      <c r="AF478" s="5"/>
      <c r="AG478" s="5"/>
      <c r="AH478" s="5"/>
      <c r="AI478" s="5"/>
      <c r="AJ478" s="5"/>
      <c r="AK478" s="5"/>
      <c r="AL478" s="5"/>
      <c r="AM478" s="5"/>
      <c r="AN478" s="5"/>
      <c r="AO478" s="5"/>
      <c r="AP478" s="5"/>
      <c r="AQ478" s="5"/>
      <c r="AR478" s="5"/>
      <c r="AS478" s="5"/>
      <c r="AT478" s="5"/>
      <c r="AU478" s="5"/>
      <c r="AV478" s="5"/>
      <c r="AW478" s="5"/>
      <c r="AX478" s="5"/>
    </row>
    <row r="479" spans="1:50" ht="12" customHeight="1">
      <c r="A479" s="5"/>
      <c r="B479" s="5"/>
      <c r="C479" s="5"/>
      <c r="D479" s="5"/>
      <c r="E479" s="6"/>
      <c r="F479" s="5"/>
      <c r="G479" s="212"/>
      <c r="H479" s="5"/>
      <c r="I479" s="212"/>
      <c r="J479" s="5"/>
      <c r="K479" s="212"/>
      <c r="L479" s="5"/>
      <c r="M479" s="212"/>
      <c r="N479" s="5"/>
      <c r="O479" s="212"/>
      <c r="P479" s="5"/>
      <c r="Q479" s="213"/>
      <c r="R479" s="5"/>
      <c r="S479" s="213"/>
      <c r="T479" s="5"/>
      <c r="U479" s="213"/>
      <c r="V479" s="5"/>
      <c r="W479" s="213"/>
      <c r="X479" s="5"/>
      <c r="Y479" s="213"/>
      <c r="Z479" s="5"/>
      <c r="AA479" s="213"/>
      <c r="AB479" s="10"/>
      <c r="AC479" s="10"/>
      <c r="AD479" s="7"/>
      <c r="AE479" s="5"/>
      <c r="AF479" s="5"/>
      <c r="AG479" s="5"/>
      <c r="AH479" s="5"/>
      <c r="AI479" s="5"/>
      <c r="AJ479" s="5"/>
      <c r="AK479" s="5"/>
      <c r="AL479" s="5"/>
      <c r="AM479" s="5"/>
      <c r="AN479" s="5"/>
      <c r="AO479" s="5"/>
      <c r="AP479" s="5"/>
      <c r="AQ479" s="5"/>
      <c r="AR479" s="5"/>
      <c r="AS479" s="5"/>
      <c r="AT479" s="5"/>
      <c r="AU479" s="5"/>
      <c r="AV479" s="5"/>
      <c r="AW479" s="5"/>
      <c r="AX479" s="5"/>
    </row>
    <row r="480" spans="1:50" ht="12" customHeight="1">
      <c r="A480" s="5"/>
      <c r="B480" s="5"/>
      <c r="C480" s="5"/>
      <c r="D480" s="5"/>
      <c r="E480" s="6"/>
      <c r="F480" s="5"/>
      <c r="G480" s="212"/>
      <c r="H480" s="5"/>
      <c r="I480" s="212"/>
      <c r="J480" s="5"/>
      <c r="K480" s="212"/>
      <c r="L480" s="5"/>
      <c r="M480" s="212"/>
      <c r="N480" s="5"/>
      <c r="O480" s="212"/>
      <c r="P480" s="5"/>
      <c r="Q480" s="213"/>
      <c r="R480" s="5"/>
      <c r="S480" s="213"/>
      <c r="T480" s="5"/>
      <c r="U480" s="213"/>
      <c r="V480" s="5"/>
      <c r="W480" s="213"/>
      <c r="X480" s="5"/>
      <c r="Y480" s="213"/>
      <c r="Z480" s="5"/>
      <c r="AA480" s="213"/>
      <c r="AB480" s="10"/>
      <c r="AC480" s="10"/>
      <c r="AD480" s="7"/>
      <c r="AE480" s="5"/>
      <c r="AF480" s="5"/>
      <c r="AG480" s="5"/>
      <c r="AH480" s="5"/>
      <c r="AI480" s="5"/>
      <c r="AJ480" s="5"/>
      <c r="AK480" s="5"/>
      <c r="AL480" s="5"/>
      <c r="AM480" s="5"/>
      <c r="AN480" s="5"/>
      <c r="AO480" s="5"/>
      <c r="AP480" s="5"/>
      <c r="AQ480" s="5"/>
      <c r="AR480" s="5"/>
      <c r="AS480" s="5"/>
      <c r="AT480" s="5"/>
      <c r="AU480" s="5"/>
      <c r="AV480" s="5"/>
      <c r="AW480" s="5"/>
      <c r="AX480" s="5"/>
    </row>
    <row r="481" spans="1:50" ht="12" customHeight="1">
      <c r="A481" s="5"/>
      <c r="B481" s="5"/>
      <c r="C481" s="5"/>
      <c r="D481" s="5"/>
      <c r="E481" s="6"/>
      <c r="F481" s="5"/>
      <c r="G481" s="212"/>
      <c r="H481" s="5"/>
      <c r="I481" s="212"/>
      <c r="J481" s="5"/>
      <c r="K481" s="212"/>
      <c r="L481" s="5"/>
      <c r="M481" s="212"/>
      <c r="N481" s="5"/>
      <c r="O481" s="212"/>
      <c r="P481" s="5"/>
      <c r="Q481" s="213"/>
      <c r="R481" s="5"/>
      <c r="S481" s="213"/>
      <c r="T481" s="5"/>
      <c r="U481" s="213"/>
      <c r="V481" s="5"/>
      <c r="W481" s="213"/>
      <c r="X481" s="5"/>
      <c r="Y481" s="213"/>
      <c r="Z481" s="5"/>
      <c r="AA481" s="213"/>
      <c r="AB481" s="10"/>
      <c r="AC481" s="10"/>
      <c r="AD481" s="7"/>
      <c r="AE481" s="5"/>
      <c r="AF481" s="5"/>
      <c r="AG481" s="5"/>
      <c r="AH481" s="5"/>
      <c r="AI481" s="5"/>
      <c r="AJ481" s="5"/>
      <c r="AK481" s="5"/>
      <c r="AL481" s="5"/>
      <c r="AM481" s="5"/>
      <c r="AN481" s="5"/>
      <c r="AO481" s="5"/>
      <c r="AP481" s="5"/>
      <c r="AQ481" s="5"/>
      <c r="AR481" s="5"/>
      <c r="AS481" s="5"/>
      <c r="AT481" s="5"/>
      <c r="AU481" s="5"/>
      <c r="AV481" s="5"/>
      <c r="AW481" s="5"/>
      <c r="AX481" s="5"/>
    </row>
    <row r="482" spans="1:50" ht="12" customHeight="1">
      <c r="A482" s="5"/>
      <c r="B482" s="5"/>
      <c r="C482" s="5"/>
      <c r="D482" s="5"/>
      <c r="E482" s="6"/>
      <c r="F482" s="5"/>
      <c r="G482" s="212"/>
      <c r="H482" s="5"/>
      <c r="I482" s="212"/>
      <c r="J482" s="5"/>
      <c r="K482" s="212"/>
      <c r="L482" s="5"/>
      <c r="M482" s="212"/>
      <c r="N482" s="5"/>
      <c r="O482" s="212"/>
      <c r="P482" s="5"/>
      <c r="Q482" s="213"/>
      <c r="R482" s="5"/>
      <c r="S482" s="213"/>
      <c r="T482" s="5"/>
      <c r="U482" s="213"/>
      <c r="V482" s="5"/>
      <c r="W482" s="213"/>
      <c r="X482" s="5"/>
      <c r="Y482" s="213"/>
      <c r="Z482" s="5"/>
      <c r="AA482" s="213"/>
      <c r="AB482" s="10"/>
      <c r="AC482" s="10"/>
      <c r="AD482" s="7"/>
      <c r="AE482" s="5"/>
      <c r="AF482" s="5"/>
      <c r="AG482" s="5"/>
      <c r="AH482" s="5"/>
      <c r="AI482" s="5"/>
      <c r="AJ482" s="5"/>
      <c r="AK482" s="5"/>
      <c r="AL482" s="5"/>
      <c r="AM482" s="5"/>
      <c r="AN482" s="5"/>
      <c r="AO482" s="5"/>
      <c r="AP482" s="5"/>
      <c r="AQ482" s="5"/>
      <c r="AR482" s="5"/>
      <c r="AS482" s="5"/>
      <c r="AT482" s="5"/>
      <c r="AU482" s="5"/>
      <c r="AV482" s="5"/>
      <c r="AW482" s="5"/>
      <c r="AX482" s="5"/>
    </row>
    <row r="483" spans="1:50" ht="12" customHeight="1">
      <c r="A483" s="5"/>
      <c r="B483" s="5"/>
      <c r="C483" s="5"/>
      <c r="D483" s="5"/>
      <c r="E483" s="6"/>
      <c r="F483" s="5"/>
      <c r="G483" s="212"/>
      <c r="H483" s="5"/>
      <c r="I483" s="212"/>
      <c r="J483" s="5"/>
      <c r="K483" s="212"/>
      <c r="L483" s="5"/>
      <c r="M483" s="212"/>
      <c r="N483" s="5"/>
      <c r="O483" s="212"/>
      <c r="P483" s="5"/>
      <c r="Q483" s="213"/>
      <c r="R483" s="5"/>
      <c r="S483" s="213"/>
      <c r="T483" s="5"/>
      <c r="U483" s="213"/>
      <c r="V483" s="5"/>
      <c r="W483" s="213"/>
      <c r="X483" s="5"/>
      <c r="Y483" s="213"/>
      <c r="Z483" s="5"/>
      <c r="AA483" s="213"/>
      <c r="AB483" s="10"/>
      <c r="AC483" s="10"/>
      <c r="AD483" s="7"/>
      <c r="AE483" s="5"/>
      <c r="AF483" s="5"/>
      <c r="AG483" s="5"/>
      <c r="AH483" s="5"/>
      <c r="AI483" s="5"/>
      <c r="AJ483" s="5"/>
      <c r="AK483" s="5"/>
      <c r="AL483" s="5"/>
      <c r="AM483" s="5"/>
      <c r="AN483" s="5"/>
      <c r="AO483" s="5"/>
      <c r="AP483" s="5"/>
      <c r="AQ483" s="5"/>
      <c r="AR483" s="5"/>
      <c r="AS483" s="5"/>
      <c r="AT483" s="5"/>
      <c r="AU483" s="5"/>
      <c r="AV483" s="5"/>
      <c r="AW483" s="5"/>
      <c r="AX483" s="5"/>
    </row>
    <row r="484" spans="1:50" ht="12" customHeight="1">
      <c r="A484" s="5"/>
      <c r="B484" s="5"/>
      <c r="C484" s="5"/>
      <c r="D484" s="5"/>
      <c r="E484" s="6"/>
      <c r="F484" s="5"/>
      <c r="G484" s="212"/>
      <c r="H484" s="5"/>
      <c r="I484" s="212"/>
      <c r="J484" s="5"/>
      <c r="K484" s="212"/>
      <c r="L484" s="5"/>
      <c r="M484" s="212"/>
      <c r="N484" s="5"/>
      <c r="O484" s="212"/>
      <c r="P484" s="5"/>
      <c r="Q484" s="213"/>
      <c r="R484" s="5"/>
      <c r="S484" s="213"/>
      <c r="T484" s="5"/>
      <c r="U484" s="213"/>
      <c r="V484" s="5"/>
      <c r="W484" s="213"/>
      <c r="X484" s="5"/>
      <c r="Y484" s="213"/>
      <c r="Z484" s="5"/>
      <c r="AA484" s="213"/>
      <c r="AB484" s="10"/>
      <c r="AC484" s="10"/>
      <c r="AD484" s="7"/>
      <c r="AE484" s="5"/>
      <c r="AF484" s="5"/>
      <c r="AG484" s="5"/>
      <c r="AH484" s="5"/>
      <c r="AI484" s="5"/>
      <c r="AJ484" s="5"/>
      <c r="AK484" s="5"/>
      <c r="AL484" s="5"/>
      <c r="AM484" s="5"/>
      <c r="AN484" s="5"/>
      <c r="AO484" s="5"/>
      <c r="AP484" s="5"/>
      <c r="AQ484" s="5"/>
      <c r="AR484" s="5"/>
      <c r="AS484" s="5"/>
      <c r="AT484" s="5"/>
      <c r="AU484" s="5"/>
      <c r="AV484" s="5"/>
      <c r="AW484" s="5"/>
      <c r="AX484" s="5"/>
    </row>
    <row r="485" spans="1:50" ht="12" customHeight="1">
      <c r="A485" s="5"/>
      <c r="B485" s="5"/>
      <c r="C485" s="5"/>
      <c r="D485" s="5"/>
      <c r="E485" s="6"/>
      <c r="F485" s="5"/>
      <c r="G485" s="212"/>
      <c r="H485" s="5"/>
      <c r="I485" s="212"/>
      <c r="J485" s="5"/>
      <c r="K485" s="212"/>
      <c r="L485" s="5"/>
      <c r="M485" s="212"/>
      <c r="N485" s="5"/>
      <c r="O485" s="212"/>
      <c r="P485" s="5"/>
      <c r="Q485" s="213"/>
      <c r="R485" s="5"/>
      <c r="S485" s="213"/>
      <c r="T485" s="5"/>
      <c r="U485" s="213"/>
      <c r="V485" s="5"/>
      <c r="W485" s="213"/>
      <c r="X485" s="5"/>
      <c r="Y485" s="213"/>
      <c r="Z485" s="5"/>
      <c r="AA485" s="213"/>
      <c r="AB485" s="10"/>
      <c r="AC485" s="10"/>
      <c r="AD485" s="7"/>
      <c r="AE485" s="5"/>
      <c r="AF485" s="5"/>
      <c r="AG485" s="5"/>
      <c r="AH485" s="5"/>
      <c r="AI485" s="5"/>
      <c r="AJ485" s="5"/>
      <c r="AK485" s="5"/>
      <c r="AL485" s="5"/>
      <c r="AM485" s="5"/>
      <c r="AN485" s="5"/>
      <c r="AO485" s="5"/>
      <c r="AP485" s="5"/>
      <c r="AQ485" s="5"/>
      <c r="AR485" s="5"/>
      <c r="AS485" s="5"/>
      <c r="AT485" s="5"/>
      <c r="AU485" s="5"/>
      <c r="AV485" s="5"/>
      <c r="AW485" s="5"/>
      <c r="AX485" s="5"/>
    </row>
    <row r="486" spans="1:50" ht="12" customHeight="1">
      <c r="A486" s="5"/>
      <c r="B486" s="5"/>
      <c r="C486" s="5"/>
      <c r="D486" s="5"/>
      <c r="E486" s="6"/>
      <c r="F486" s="5"/>
      <c r="G486" s="212"/>
      <c r="H486" s="5"/>
      <c r="I486" s="212"/>
      <c r="J486" s="5"/>
      <c r="K486" s="212"/>
      <c r="L486" s="5"/>
      <c r="M486" s="212"/>
      <c r="N486" s="5"/>
      <c r="O486" s="212"/>
      <c r="P486" s="5"/>
      <c r="Q486" s="213"/>
      <c r="R486" s="5"/>
      <c r="S486" s="213"/>
      <c r="T486" s="5"/>
      <c r="U486" s="213"/>
      <c r="V486" s="5"/>
      <c r="W486" s="213"/>
      <c r="X486" s="5"/>
      <c r="Y486" s="213"/>
      <c r="Z486" s="5"/>
      <c r="AA486" s="213"/>
      <c r="AB486" s="10"/>
      <c r="AC486" s="10"/>
      <c r="AD486" s="7"/>
      <c r="AE486" s="5"/>
      <c r="AF486" s="5"/>
      <c r="AG486" s="5"/>
      <c r="AH486" s="5"/>
      <c r="AI486" s="5"/>
      <c r="AJ486" s="5"/>
      <c r="AK486" s="5"/>
      <c r="AL486" s="5"/>
      <c r="AM486" s="5"/>
      <c r="AN486" s="5"/>
      <c r="AO486" s="5"/>
      <c r="AP486" s="5"/>
      <c r="AQ486" s="5"/>
      <c r="AR486" s="5"/>
      <c r="AS486" s="5"/>
      <c r="AT486" s="5"/>
      <c r="AU486" s="5"/>
      <c r="AV486" s="5"/>
      <c r="AW486" s="5"/>
      <c r="AX486" s="5"/>
    </row>
    <row r="487" spans="1:50" ht="12" customHeight="1">
      <c r="A487" s="5"/>
      <c r="B487" s="5"/>
      <c r="C487" s="5"/>
      <c r="D487" s="5"/>
      <c r="E487" s="6"/>
      <c r="F487" s="5"/>
      <c r="G487" s="212"/>
      <c r="H487" s="5"/>
      <c r="I487" s="212"/>
      <c r="J487" s="5"/>
      <c r="K487" s="212"/>
      <c r="L487" s="5"/>
      <c r="M487" s="212"/>
      <c r="N487" s="5"/>
      <c r="O487" s="212"/>
      <c r="P487" s="5"/>
      <c r="Q487" s="213"/>
      <c r="R487" s="5"/>
      <c r="S487" s="213"/>
      <c r="T487" s="5"/>
      <c r="U487" s="213"/>
      <c r="V487" s="5"/>
      <c r="W487" s="213"/>
      <c r="X487" s="5"/>
      <c r="Y487" s="213"/>
      <c r="Z487" s="5"/>
      <c r="AA487" s="213"/>
      <c r="AB487" s="10"/>
      <c r="AC487" s="10"/>
      <c r="AD487" s="7"/>
      <c r="AE487" s="5"/>
      <c r="AF487" s="5"/>
      <c r="AG487" s="5"/>
      <c r="AH487" s="5"/>
      <c r="AI487" s="5"/>
      <c r="AJ487" s="5"/>
      <c r="AK487" s="5"/>
      <c r="AL487" s="5"/>
      <c r="AM487" s="5"/>
      <c r="AN487" s="5"/>
      <c r="AO487" s="5"/>
      <c r="AP487" s="5"/>
      <c r="AQ487" s="5"/>
      <c r="AR487" s="5"/>
      <c r="AS487" s="5"/>
      <c r="AT487" s="5"/>
      <c r="AU487" s="5"/>
      <c r="AV487" s="5"/>
      <c r="AW487" s="5"/>
      <c r="AX487" s="5"/>
    </row>
    <row r="488" spans="1:50" ht="12" customHeight="1">
      <c r="A488" s="5"/>
      <c r="B488" s="5"/>
      <c r="C488" s="5"/>
      <c r="D488" s="5"/>
      <c r="E488" s="6"/>
      <c r="F488" s="5"/>
      <c r="G488" s="212"/>
      <c r="H488" s="5"/>
      <c r="I488" s="212"/>
      <c r="J488" s="5"/>
      <c r="K488" s="212"/>
      <c r="L488" s="5"/>
      <c r="M488" s="212"/>
      <c r="N488" s="5"/>
      <c r="O488" s="212"/>
      <c r="P488" s="5"/>
      <c r="Q488" s="213"/>
      <c r="R488" s="5"/>
      <c r="S488" s="213"/>
      <c r="T488" s="5"/>
      <c r="U488" s="213"/>
      <c r="V488" s="5"/>
      <c r="W488" s="213"/>
      <c r="X488" s="5"/>
      <c r="Y488" s="213"/>
      <c r="Z488" s="5"/>
      <c r="AA488" s="213"/>
      <c r="AB488" s="10"/>
      <c r="AC488" s="10"/>
      <c r="AD488" s="7"/>
      <c r="AE488" s="5"/>
      <c r="AF488" s="5"/>
      <c r="AG488" s="5"/>
      <c r="AH488" s="5"/>
      <c r="AI488" s="5"/>
      <c r="AJ488" s="5"/>
      <c r="AK488" s="5"/>
      <c r="AL488" s="5"/>
      <c r="AM488" s="5"/>
      <c r="AN488" s="5"/>
      <c r="AO488" s="5"/>
      <c r="AP488" s="5"/>
      <c r="AQ488" s="5"/>
      <c r="AR488" s="5"/>
      <c r="AS488" s="5"/>
      <c r="AT488" s="5"/>
      <c r="AU488" s="5"/>
      <c r="AV488" s="5"/>
      <c r="AW488" s="5"/>
      <c r="AX488" s="5"/>
    </row>
    <row r="489" spans="1:50" ht="12" customHeight="1">
      <c r="A489" s="5"/>
      <c r="B489" s="5"/>
      <c r="C489" s="5"/>
      <c r="D489" s="5"/>
      <c r="E489" s="6"/>
      <c r="F489" s="5"/>
      <c r="G489" s="212"/>
      <c r="H489" s="5"/>
      <c r="I489" s="212"/>
      <c r="J489" s="5"/>
      <c r="K489" s="212"/>
      <c r="L489" s="5"/>
      <c r="M489" s="212"/>
      <c r="N489" s="5"/>
      <c r="O489" s="212"/>
      <c r="P489" s="5"/>
      <c r="Q489" s="213"/>
      <c r="R489" s="5"/>
      <c r="S489" s="213"/>
      <c r="T489" s="5"/>
      <c r="U489" s="213"/>
      <c r="V489" s="5"/>
      <c r="W489" s="213"/>
      <c r="X489" s="5"/>
      <c r="Y489" s="213"/>
      <c r="Z489" s="5"/>
      <c r="AA489" s="213"/>
      <c r="AB489" s="10"/>
      <c r="AC489" s="10"/>
      <c r="AD489" s="7"/>
      <c r="AE489" s="5"/>
      <c r="AF489" s="5"/>
      <c r="AG489" s="5"/>
      <c r="AH489" s="5"/>
      <c r="AI489" s="5"/>
      <c r="AJ489" s="5"/>
      <c r="AK489" s="5"/>
      <c r="AL489" s="5"/>
      <c r="AM489" s="5"/>
      <c r="AN489" s="5"/>
      <c r="AO489" s="5"/>
      <c r="AP489" s="5"/>
      <c r="AQ489" s="5"/>
      <c r="AR489" s="5"/>
      <c r="AS489" s="5"/>
      <c r="AT489" s="5"/>
      <c r="AU489" s="5"/>
      <c r="AV489" s="5"/>
      <c r="AW489" s="5"/>
      <c r="AX489" s="5"/>
    </row>
    <row r="490" spans="1:50" ht="12" customHeight="1">
      <c r="A490" s="5"/>
      <c r="B490" s="5"/>
      <c r="C490" s="5"/>
      <c r="D490" s="5"/>
      <c r="E490" s="6"/>
      <c r="F490" s="5"/>
      <c r="G490" s="212"/>
      <c r="H490" s="5"/>
      <c r="I490" s="212"/>
      <c r="J490" s="5"/>
      <c r="K490" s="212"/>
      <c r="L490" s="5"/>
      <c r="M490" s="212"/>
      <c r="N490" s="5"/>
      <c r="O490" s="212"/>
      <c r="P490" s="5"/>
      <c r="Q490" s="213"/>
      <c r="R490" s="5"/>
      <c r="S490" s="213"/>
      <c r="T490" s="5"/>
      <c r="U490" s="213"/>
      <c r="V490" s="5"/>
      <c r="W490" s="213"/>
      <c r="X490" s="5"/>
      <c r="Y490" s="213"/>
      <c r="Z490" s="5"/>
      <c r="AA490" s="213"/>
      <c r="AB490" s="10"/>
      <c r="AC490" s="10"/>
      <c r="AD490" s="7"/>
      <c r="AE490" s="5"/>
      <c r="AF490" s="5"/>
      <c r="AG490" s="5"/>
      <c r="AH490" s="5"/>
      <c r="AI490" s="5"/>
      <c r="AJ490" s="5"/>
      <c r="AK490" s="5"/>
      <c r="AL490" s="5"/>
      <c r="AM490" s="5"/>
      <c r="AN490" s="5"/>
      <c r="AO490" s="5"/>
      <c r="AP490" s="5"/>
      <c r="AQ490" s="5"/>
      <c r="AR490" s="5"/>
      <c r="AS490" s="5"/>
      <c r="AT490" s="5"/>
      <c r="AU490" s="5"/>
      <c r="AV490" s="5"/>
      <c r="AW490" s="5"/>
      <c r="AX490" s="5"/>
    </row>
    <row r="491" spans="1:50" ht="12" customHeight="1">
      <c r="A491" s="5"/>
      <c r="B491" s="5"/>
      <c r="C491" s="5"/>
      <c r="D491" s="5"/>
      <c r="E491" s="6"/>
      <c r="F491" s="5"/>
      <c r="G491" s="212"/>
      <c r="H491" s="5"/>
      <c r="I491" s="212"/>
      <c r="J491" s="5"/>
      <c r="K491" s="212"/>
      <c r="L491" s="5"/>
      <c r="M491" s="212"/>
      <c r="N491" s="5"/>
      <c r="O491" s="212"/>
      <c r="P491" s="5"/>
      <c r="Q491" s="213"/>
      <c r="R491" s="5"/>
      <c r="S491" s="213"/>
      <c r="T491" s="5"/>
      <c r="U491" s="213"/>
      <c r="V491" s="5"/>
      <c r="W491" s="213"/>
      <c r="X491" s="5"/>
      <c r="Y491" s="213"/>
      <c r="Z491" s="5"/>
      <c r="AA491" s="213"/>
      <c r="AB491" s="10"/>
      <c r="AC491" s="10"/>
      <c r="AD491" s="7"/>
      <c r="AE491" s="5"/>
      <c r="AF491" s="5"/>
      <c r="AG491" s="5"/>
      <c r="AH491" s="5"/>
      <c r="AI491" s="5"/>
      <c r="AJ491" s="5"/>
      <c r="AK491" s="5"/>
      <c r="AL491" s="5"/>
      <c r="AM491" s="5"/>
      <c r="AN491" s="5"/>
      <c r="AO491" s="5"/>
      <c r="AP491" s="5"/>
      <c r="AQ491" s="5"/>
      <c r="AR491" s="5"/>
      <c r="AS491" s="5"/>
      <c r="AT491" s="5"/>
      <c r="AU491" s="5"/>
      <c r="AV491" s="5"/>
      <c r="AW491" s="5"/>
      <c r="AX491" s="5"/>
    </row>
    <row r="492" spans="1:50" ht="12" customHeight="1">
      <c r="A492" s="5"/>
      <c r="B492" s="5"/>
      <c r="C492" s="5"/>
      <c r="D492" s="5"/>
      <c r="E492" s="6"/>
      <c r="F492" s="5"/>
      <c r="G492" s="212"/>
      <c r="H492" s="5"/>
      <c r="I492" s="212"/>
      <c r="J492" s="5"/>
      <c r="K492" s="212"/>
      <c r="L492" s="5"/>
      <c r="M492" s="212"/>
      <c r="N492" s="5"/>
      <c r="O492" s="212"/>
      <c r="P492" s="5"/>
      <c r="Q492" s="213"/>
      <c r="R492" s="5"/>
      <c r="S492" s="213"/>
      <c r="T492" s="5"/>
      <c r="U492" s="213"/>
      <c r="V492" s="5"/>
      <c r="W492" s="213"/>
      <c r="X492" s="5"/>
      <c r="Y492" s="213"/>
      <c r="Z492" s="5"/>
      <c r="AA492" s="213"/>
      <c r="AB492" s="10"/>
      <c r="AC492" s="10"/>
      <c r="AD492" s="7"/>
      <c r="AE492" s="5"/>
      <c r="AF492" s="5"/>
      <c r="AG492" s="5"/>
      <c r="AH492" s="5"/>
      <c r="AI492" s="5"/>
      <c r="AJ492" s="5"/>
      <c r="AK492" s="5"/>
      <c r="AL492" s="5"/>
      <c r="AM492" s="5"/>
      <c r="AN492" s="5"/>
      <c r="AO492" s="5"/>
      <c r="AP492" s="5"/>
      <c r="AQ492" s="5"/>
      <c r="AR492" s="5"/>
      <c r="AS492" s="5"/>
      <c r="AT492" s="5"/>
      <c r="AU492" s="5"/>
      <c r="AV492" s="5"/>
      <c r="AW492" s="5"/>
      <c r="AX492" s="5"/>
    </row>
    <row r="493" spans="1:50" ht="12" customHeight="1">
      <c r="A493" s="5"/>
      <c r="B493" s="5"/>
      <c r="C493" s="5"/>
      <c r="D493" s="5"/>
      <c r="E493" s="6"/>
      <c r="F493" s="5"/>
      <c r="G493" s="212"/>
      <c r="H493" s="5"/>
      <c r="I493" s="212"/>
      <c r="J493" s="5"/>
      <c r="K493" s="212"/>
      <c r="L493" s="5"/>
      <c r="M493" s="212"/>
      <c r="N493" s="5"/>
      <c r="O493" s="212"/>
      <c r="P493" s="5"/>
      <c r="Q493" s="213"/>
      <c r="R493" s="5"/>
      <c r="S493" s="213"/>
      <c r="T493" s="5"/>
      <c r="U493" s="213"/>
      <c r="V493" s="5"/>
      <c r="W493" s="213"/>
      <c r="X493" s="5"/>
      <c r="Y493" s="213"/>
      <c r="Z493" s="5"/>
      <c r="AA493" s="213"/>
      <c r="AB493" s="10"/>
      <c r="AC493" s="10"/>
      <c r="AD493" s="7"/>
      <c r="AE493" s="5"/>
      <c r="AF493" s="5"/>
      <c r="AG493" s="5"/>
      <c r="AH493" s="5"/>
      <c r="AI493" s="5"/>
      <c r="AJ493" s="5"/>
      <c r="AK493" s="5"/>
      <c r="AL493" s="5"/>
      <c r="AM493" s="5"/>
      <c r="AN493" s="5"/>
      <c r="AO493" s="5"/>
      <c r="AP493" s="5"/>
      <c r="AQ493" s="5"/>
      <c r="AR493" s="5"/>
      <c r="AS493" s="5"/>
      <c r="AT493" s="5"/>
      <c r="AU493" s="5"/>
      <c r="AV493" s="5"/>
      <c r="AW493" s="5"/>
      <c r="AX493" s="5"/>
    </row>
    <row r="494" spans="1:50" ht="12" customHeight="1">
      <c r="A494" s="5"/>
      <c r="B494" s="5"/>
      <c r="C494" s="5"/>
      <c r="D494" s="5"/>
      <c r="E494" s="6"/>
      <c r="F494" s="5"/>
      <c r="G494" s="212"/>
      <c r="H494" s="5"/>
      <c r="I494" s="212"/>
      <c r="J494" s="5"/>
      <c r="K494" s="212"/>
      <c r="L494" s="5"/>
      <c r="M494" s="212"/>
      <c r="N494" s="5"/>
      <c r="O494" s="212"/>
      <c r="P494" s="5"/>
      <c r="Q494" s="213"/>
      <c r="R494" s="5"/>
      <c r="S494" s="213"/>
      <c r="T494" s="5"/>
      <c r="U494" s="213"/>
      <c r="V494" s="5"/>
      <c r="W494" s="213"/>
      <c r="X494" s="5"/>
      <c r="Y494" s="213"/>
      <c r="Z494" s="5"/>
      <c r="AA494" s="213"/>
      <c r="AB494" s="10"/>
      <c r="AC494" s="10"/>
      <c r="AD494" s="7"/>
      <c r="AE494" s="5"/>
      <c r="AF494" s="5"/>
      <c r="AG494" s="5"/>
      <c r="AH494" s="5"/>
      <c r="AI494" s="5"/>
      <c r="AJ494" s="5"/>
      <c r="AK494" s="5"/>
      <c r="AL494" s="5"/>
      <c r="AM494" s="5"/>
      <c r="AN494" s="5"/>
      <c r="AO494" s="5"/>
      <c r="AP494" s="5"/>
      <c r="AQ494" s="5"/>
      <c r="AR494" s="5"/>
      <c r="AS494" s="5"/>
      <c r="AT494" s="5"/>
      <c r="AU494" s="5"/>
      <c r="AV494" s="5"/>
      <c r="AW494" s="5"/>
      <c r="AX494" s="5"/>
    </row>
    <row r="495" spans="1:50" ht="12" customHeight="1">
      <c r="A495" s="5"/>
      <c r="B495" s="5"/>
      <c r="C495" s="5"/>
      <c r="D495" s="5"/>
      <c r="E495" s="6"/>
      <c r="F495" s="5"/>
      <c r="G495" s="212"/>
      <c r="H495" s="5"/>
      <c r="I495" s="212"/>
      <c r="J495" s="5"/>
      <c r="K495" s="212"/>
      <c r="L495" s="5"/>
      <c r="M495" s="212"/>
      <c r="N495" s="5"/>
      <c r="O495" s="212"/>
      <c r="P495" s="5"/>
      <c r="Q495" s="213"/>
      <c r="R495" s="5"/>
      <c r="S495" s="213"/>
      <c r="T495" s="5"/>
      <c r="U495" s="213"/>
      <c r="V495" s="5"/>
      <c r="W495" s="213"/>
      <c r="X495" s="5"/>
      <c r="Y495" s="213"/>
      <c r="Z495" s="5"/>
      <c r="AA495" s="213"/>
      <c r="AB495" s="10"/>
      <c r="AC495" s="10"/>
      <c r="AD495" s="7"/>
      <c r="AE495" s="5"/>
      <c r="AF495" s="5"/>
      <c r="AG495" s="5"/>
      <c r="AH495" s="5"/>
      <c r="AI495" s="5"/>
      <c r="AJ495" s="5"/>
      <c r="AK495" s="5"/>
      <c r="AL495" s="5"/>
      <c r="AM495" s="5"/>
      <c r="AN495" s="5"/>
      <c r="AO495" s="5"/>
      <c r="AP495" s="5"/>
      <c r="AQ495" s="5"/>
      <c r="AR495" s="5"/>
      <c r="AS495" s="5"/>
      <c r="AT495" s="5"/>
      <c r="AU495" s="5"/>
      <c r="AV495" s="5"/>
      <c r="AW495" s="5"/>
      <c r="AX495" s="5"/>
    </row>
    <row r="496" spans="1:50" ht="12" customHeight="1">
      <c r="A496" s="5"/>
      <c r="B496" s="5"/>
      <c r="C496" s="5"/>
      <c r="D496" s="5"/>
      <c r="E496" s="6"/>
      <c r="F496" s="5"/>
      <c r="G496" s="212"/>
      <c r="H496" s="5"/>
      <c r="I496" s="212"/>
      <c r="J496" s="5"/>
      <c r="K496" s="212"/>
      <c r="L496" s="5"/>
      <c r="M496" s="212"/>
      <c r="N496" s="5"/>
      <c r="O496" s="212"/>
      <c r="P496" s="5"/>
      <c r="Q496" s="213"/>
      <c r="R496" s="5"/>
      <c r="S496" s="213"/>
      <c r="T496" s="5"/>
      <c r="U496" s="213"/>
      <c r="V496" s="5"/>
      <c r="W496" s="213"/>
      <c r="X496" s="5"/>
      <c r="Y496" s="213"/>
      <c r="Z496" s="5"/>
      <c r="AA496" s="213"/>
      <c r="AB496" s="10"/>
      <c r="AC496" s="10"/>
      <c r="AD496" s="7"/>
      <c r="AE496" s="5"/>
      <c r="AF496" s="5"/>
      <c r="AG496" s="5"/>
      <c r="AH496" s="5"/>
      <c r="AI496" s="5"/>
      <c r="AJ496" s="5"/>
      <c r="AK496" s="5"/>
      <c r="AL496" s="5"/>
      <c r="AM496" s="5"/>
      <c r="AN496" s="5"/>
      <c r="AO496" s="5"/>
      <c r="AP496" s="5"/>
      <c r="AQ496" s="5"/>
      <c r="AR496" s="5"/>
      <c r="AS496" s="5"/>
      <c r="AT496" s="5"/>
      <c r="AU496" s="5"/>
      <c r="AV496" s="5"/>
      <c r="AW496" s="5"/>
      <c r="AX496" s="5"/>
    </row>
    <row r="497" spans="1:50" ht="12" customHeight="1">
      <c r="A497" s="5"/>
      <c r="B497" s="5"/>
      <c r="C497" s="5"/>
      <c r="D497" s="5"/>
      <c r="E497" s="6"/>
      <c r="F497" s="5"/>
      <c r="G497" s="212"/>
      <c r="H497" s="5"/>
      <c r="I497" s="212"/>
      <c r="J497" s="5"/>
      <c r="K497" s="212"/>
      <c r="L497" s="5"/>
      <c r="M497" s="212"/>
      <c r="N497" s="5"/>
      <c r="O497" s="212"/>
      <c r="P497" s="5"/>
      <c r="Q497" s="213"/>
      <c r="R497" s="5"/>
      <c r="S497" s="213"/>
      <c r="T497" s="5"/>
      <c r="U497" s="213"/>
      <c r="V497" s="5"/>
      <c r="W497" s="213"/>
      <c r="X497" s="5"/>
      <c r="Y497" s="213"/>
      <c r="Z497" s="5"/>
      <c r="AA497" s="213"/>
      <c r="AB497" s="10"/>
      <c r="AC497" s="10"/>
      <c r="AD497" s="7"/>
      <c r="AE497" s="5"/>
      <c r="AF497" s="5"/>
      <c r="AG497" s="5"/>
      <c r="AH497" s="5"/>
      <c r="AI497" s="5"/>
      <c r="AJ497" s="5"/>
      <c r="AK497" s="5"/>
      <c r="AL497" s="5"/>
      <c r="AM497" s="5"/>
      <c r="AN497" s="5"/>
      <c r="AO497" s="5"/>
      <c r="AP497" s="5"/>
      <c r="AQ497" s="5"/>
      <c r="AR497" s="5"/>
      <c r="AS497" s="5"/>
      <c r="AT497" s="5"/>
      <c r="AU497" s="5"/>
      <c r="AV497" s="5"/>
      <c r="AW497" s="5"/>
      <c r="AX497" s="5"/>
    </row>
    <row r="498" spans="1:50" ht="12" customHeight="1">
      <c r="A498" s="5"/>
      <c r="B498" s="5"/>
      <c r="C498" s="5"/>
      <c r="D498" s="5"/>
      <c r="E498" s="6"/>
      <c r="F498" s="5"/>
      <c r="G498" s="212"/>
      <c r="H498" s="5"/>
      <c r="I498" s="212"/>
      <c r="J498" s="5"/>
      <c r="K498" s="212"/>
      <c r="L498" s="5"/>
      <c r="M498" s="212"/>
      <c r="N498" s="5"/>
      <c r="O498" s="212"/>
      <c r="P498" s="5"/>
      <c r="Q498" s="213"/>
      <c r="R498" s="5"/>
      <c r="S498" s="213"/>
      <c r="T498" s="5"/>
      <c r="U498" s="213"/>
      <c r="V498" s="5"/>
      <c r="W498" s="213"/>
      <c r="X498" s="5"/>
      <c r="Y498" s="213"/>
      <c r="Z498" s="5"/>
      <c r="AA498" s="213"/>
      <c r="AB498" s="10"/>
      <c r="AC498" s="10"/>
      <c r="AD498" s="7"/>
      <c r="AE498" s="5"/>
      <c r="AF498" s="5"/>
      <c r="AG498" s="5"/>
      <c r="AH498" s="5"/>
      <c r="AI498" s="5"/>
      <c r="AJ498" s="5"/>
      <c r="AK498" s="5"/>
      <c r="AL498" s="5"/>
      <c r="AM498" s="5"/>
      <c r="AN498" s="5"/>
      <c r="AO498" s="5"/>
      <c r="AP498" s="5"/>
      <c r="AQ498" s="5"/>
      <c r="AR498" s="5"/>
      <c r="AS498" s="5"/>
      <c r="AT498" s="5"/>
      <c r="AU498" s="5"/>
      <c r="AV498" s="5"/>
      <c r="AW498" s="5"/>
      <c r="AX498" s="5"/>
    </row>
    <row r="499" spans="1:50" ht="12" customHeight="1">
      <c r="A499" s="5"/>
      <c r="B499" s="5"/>
      <c r="C499" s="5"/>
      <c r="D499" s="5"/>
      <c r="E499" s="6"/>
      <c r="F499" s="5"/>
      <c r="G499" s="212"/>
      <c r="H499" s="5"/>
      <c r="I499" s="212"/>
      <c r="J499" s="5"/>
      <c r="K499" s="212"/>
      <c r="L499" s="5"/>
      <c r="M499" s="212"/>
      <c r="N499" s="5"/>
      <c r="O499" s="212"/>
      <c r="P499" s="5"/>
      <c r="Q499" s="213"/>
      <c r="R499" s="5"/>
      <c r="S499" s="213"/>
      <c r="T499" s="5"/>
      <c r="U499" s="213"/>
      <c r="V499" s="5"/>
      <c r="W499" s="213"/>
      <c r="X499" s="5"/>
      <c r="Y499" s="213"/>
      <c r="Z499" s="5"/>
      <c r="AA499" s="213"/>
      <c r="AB499" s="10"/>
      <c r="AC499" s="10"/>
      <c r="AD499" s="7"/>
      <c r="AE499" s="5"/>
      <c r="AF499" s="5"/>
      <c r="AG499" s="5"/>
      <c r="AH499" s="5"/>
      <c r="AI499" s="5"/>
      <c r="AJ499" s="5"/>
      <c r="AK499" s="5"/>
      <c r="AL499" s="5"/>
      <c r="AM499" s="5"/>
      <c r="AN499" s="5"/>
      <c r="AO499" s="5"/>
      <c r="AP499" s="5"/>
      <c r="AQ499" s="5"/>
      <c r="AR499" s="5"/>
      <c r="AS499" s="5"/>
      <c r="AT499" s="5"/>
      <c r="AU499" s="5"/>
      <c r="AV499" s="5"/>
      <c r="AW499" s="5"/>
      <c r="AX499" s="5"/>
    </row>
    <row r="500" spans="1:50" ht="12" customHeight="1">
      <c r="A500" s="5"/>
      <c r="B500" s="5"/>
      <c r="C500" s="5"/>
      <c r="D500" s="5"/>
      <c r="E500" s="6"/>
      <c r="F500" s="5"/>
      <c r="G500" s="212"/>
      <c r="H500" s="5"/>
      <c r="I500" s="212"/>
      <c r="J500" s="5"/>
      <c r="K500" s="212"/>
      <c r="L500" s="5"/>
      <c r="M500" s="212"/>
      <c r="N500" s="5"/>
      <c r="O500" s="212"/>
      <c r="P500" s="5"/>
      <c r="Q500" s="213"/>
      <c r="R500" s="5"/>
      <c r="S500" s="213"/>
      <c r="T500" s="5"/>
      <c r="U500" s="213"/>
      <c r="V500" s="5"/>
      <c r="W500" s="213"/>
      <c r="X500" s="5"/>
      <c r="Y500" s="213"/>
      <c r="Z500" s="5"/>
      <c r="AA500" s="213"/>
      <c r="AB500" s="10"/>
      <c r="AC500" s="10"/>
      <c r="AD500" s="7"/>
      <c r="AE500" s="5"/>
      <c r="AF500" s="5"/>
      <c r="AG500" s="5"/>
      <c r="AH500" s="5"/>
      <c r="AI500" s="5"/>
      <c r="AJ500" s="5"/>
      <c r="AK500" s="5"/>
      <c r="AL500" s="5"/>
      <c r="AM500" s="5"/>
      <c r="AN500" s="5"/>
      <c r="AO500" s="5"/>
      <c r="AP500" s="5"/>
      <c r="AQ500" s="5"/>
      <c r="AR500" s="5"/>
      <c r="AS500" s="5"/>
      <c r="AT500" s="5"/>
      <c r="AU500" s="5"/>
      <c r="AV500" s="5"/>
      <c r="AW500" s="5"/>
      <c r="AX500" s="5"/>
    </row>
    <row r="501" spans="1:50" ht="12" customHeight="1">
      <c r="A501" s="5"/>
      <c r="B501" s="5"/>
      <c r="C501" s="5"/>
      <c r="D501" s="5"/>
      <c r="E501" s="6"/>
      <c r="F501" s="5"/>
      <c r="G501" s="212"/>
      <c r="H501" s="5"/>
      <c r="I501" s="212"/>
      <c r="J501" s="5"/>
      <c r="K501" s="212"/>
      <c r="L501" s="5"/>
      <c r="M501" s="212"/>
      <c r="N501" s="5"/>
      <c r="O501" s="212"/>
      <c r="P501" s="5"/>
      <c r="Q501" s="213"/>
      <c r="R501" s="5"/>
      <c r="S501" s="213"/>
      <c r="T501" s="5"/>
      <c r="U501" s="213"/>
      <c r="V501" s="5"/>
      <c r="W501" s="213"/>
      <c r="X501" s="5"/>
      <c r="Y501" s="213"/>
      <c r="Z501" s="5"/>
      <c r="AA501" s="213"/>
      <c r="AB501" s="10"/>
      <c r="AC501" s="10"/>
      <c r="AD501" s="7"/>
      <c r="AE501" s="5"/>
      <c r="AF501" s="5"/>
      <c r="AG501" s="5"/>
      <c r="AH501" s="5"/>
      <c r="AI501" s="5"/>
      <c r="AJ501" s="5"/>
      <c r="AK501" s="5"/>
      <c r="AL501" s="5"/>
      <c r="AM501" s="5"/>
      <c r="AN501" s="5"/>
      <c r="AO501" s="5"/>
      <c r="AP501" s="5"/>
      <c r="AQ501" s="5"/>
      <c r="AR501" s="5"/>
      <c r="AS501" s="5"/>
      <c r="AT501" s="5"/>
      <c r="AU501" s="5"/>
      <c r="AV501" s="5"/>
      <c r="AW501" s="5"/>
      <c r="AX501" s="5"/>
    </row>
    <row r="502" spans="1:50" ht="12" customHeight="1">
      <c r="A502" s="5"/>
      <c r="B502" s="5"/>
      <c r="C502" s="5"/>
      <c r="D502" s="5"/>
      <c r="E502" s="6"/>
      <c r="F502" s="5"/>
      <c r="G502" s="212"/>
      <c r="H502" s="5"/>
      <c r="I502" s="212"/>
      <c r="J502" s="5"/>
      <c r="K502" s="212"/>
      <c r="L502" s="5"/>
      <c r="M502" s="212"/>
      <c r="N502" s="5"/>
      <c r="O502" s="212"/>
      <c r="P502" s="5"/>
      <c r="Q502" s="213"/>
      <c r="R502" s="5"/>
      <c r="S502" s="213"/>
      <c r="T502" s="5"/>
      <c r="U502" s="213"/>
      <c r="V502" s="5"/>
      <c r="W502" s="213"/>
      <c r="X502" s="5"/>
      <c r="Y502" s="213"/>
      <c r="Z502" s="5"/>
      <c r="AA502" s="213"/>
      <c r="AB502" s="10"/>
      <c r="AC502" s="10"/>
      <c r="AD502" s="7"/>
      <c r="AE502" s="5"/>
      <c r="AF502" s="5"/>
      <c r="AG502" s="5"/>
      <c r="AH502" s="5"/>
      <c r="AI502" s="5"/>
      <c r="AJ502" s="5"/>
      <c r="AK502" s="5"/>
      <c r="AL502" s="5"/>
      <c r="AM502" s="5"/>
      <c r="AN502" s="5"/>
      <c r="AO502" s="5"/>
      <c r="AP502" s="5"/>
      <c r="AQ502" s="5"/>
      <c r="AR502" s="5"/>
      <c r="AS502" s="5"/>
      <c r="AT502" s="5"/>
      <c r="AU502" s="5"/>
      <c r="AV502" s="5"/>
      <c r="AW502" s="5"/>
      <c r="AX502" s="5"/>
    </row>
    <row r="503" spans="1:50" ht="12" customHeight="1">
      <c r="A503" s="5"/>
      <c r="B503" s="5"/>
      <c r="C503" s="5"/>
      <c r="D503" s="5"/>
      <c r="E503" s="6"/>
      <c r="F503" s="5"/>
      <c r="G503" s="212"/>
      <c r="H503" s="5"/>
      <c r="I503" s="212"/>
      <c r="J503" s="5"/>
      <c r="K503" s="212"/>
      <c r="L503" s="5"/>
      <c r="M503" s="212"/>
      <c r="N503" s="5"/>
      <c r="O503" s="212"/>
      <c r="P503" s="5"/>
      <c r="Q503" s="213"/>
      <c r="R503" s="5"/>
      <c r="S503" s="213"/>
      <c r="T503" s="5"/>
      <c r="U503" s="213"/>
      <c r="V503" s="5"/>
      <c r="W503" s="213"/>
      <c r="X503" s="5"/>
      <c r="Y503" s="213"/>
      <c r="Z503" s="5"/>
      <c r="AA503" s="213"/>
      <c r="AB503" s="10"/>
      <c r="AC503" s="10"/>
      <c r="AD503" s="7"/>
      <c r="AE503" s="5"/>
      <c r="AF503" s="5"/>
      <c r="AG503" s="5"/>
      <c r="AH503" s="5"/>
      <c r="AI503" s="5"/>
      <c r="AJ503" s="5"/>
      <c r="AK503" s="5"/>
      <c r="AL503" s="5"/>
      <c r="AM503" s="5"/>
      <c r="AN503" s="5"/>
      <c r="AO503" s="5"/>
      <c r="AP503" s="5"/>
      <c r="AQ503" s="5"/>
      <c r="AR503" s="5"/>
      <c r="AS503" s="5"/>
      <c r="AT503" s="5"/>
      <c r="AU503" s="5"/>
      <c r="AV503" s="5"/>
      <c r="AW503" s="5"/>
      <c r="AX503" s="5"/>
    </row>
    <row r="504" spans="1:50" ht="12" customHeight="1">
      <c r="A504" s="5"/>
      <c r="B504" s="5"/>
      <c r="C504" s="5"/>
      <c r="D504" s="5"/>
      <c r="E504" s="6"/>
      <c r="F504" s="5"/>
      <c r="G504" s="212"/>
      <c r="H504" s="5"/>
      <c r="I504" s="212"/>
      <c r="J504" s="5"/>
      <c r="K504" s="212"/>
      <c r="L504" s="5"/>
      <c r="M504" s="212"/>
      <c r="N504" s="5"/>
      <c r="O504" s="212"/>
      <c r="P504" s="5"/>
      <c r="Q504" s="213"/>
      <c r="R504" s="5"/>
      <c r="S504" s="213"/>
      <c r="T504" s="5"/>
      <c r="U504" s="213"/>
      <c r="V504" s="5"/>
      <c r="W504" s="213"/>
      <c r="X504" s="5"/>
      <c r="Y504" s="213"/>
      <c r="Z504" s="5"/>
      <c r="AA504" s="213"/>
      <c r="AB504" s="10"/>
      <c r="AC504" s="10"/>
      <c r="AD504" s="7"/>
      <c r="AE504" s="5"/>
      <c r="AF504" s="5"/>
      <c r="AG504" s="5"/>
      <c r="AH504" s="5"/>
      <c r="AI504" s="5"/>
      <c r="AJ504" s="5"/>
      <c r="AK504" s="5"/>
      <c r="AL504" s="5"/>
      <c r="AM504" s="5"/>
      <c r="AN504" s="5"/>
      <c r="AO504" s="5"/>
      <c r="AP504" s="5"/>
      <c r="AQ504" s="5"/>
      <c r="AR504" s="5"/>
      <c r="AS504" s="5"/>
      <c r="AT504" s="5"/>
      <c r="AU504" s="5"/>
      <c r="AV504" s="5"/>
      <c r="AW504" s="5"/>
      <c r="AX504" s="5"/>
    </row>
    <row r="505" spans="1:50" ht="12" customHeight="1">
      <c r="A505" s="5"/>
      <c r="B505" s="5"/>
      <c r="C505" s="5"/>
      <c r="D505" s="5"/>
      <c r="E505" s="6"/>
      <c r="F505" s="5"/>
      <c r="G505" s="212"/>
      <c r="H505" s="5"/>
      <c r="I505" s="212"/>
      <c r="J505" s="5"/>
      <c r="K505" s="212"/>
      <c r="L505" s="5"/>
      <c r="M505" s="212"/>
      <c r="N505" s="5"/>
      <c r="O505" s="212"/>
      <c r="P505" s="5"/>
      <c r="Q505" s="213"/>
      <c r="R505" s="5"/>
      <c r="S505" s="213"/>
      <c r="T505" s="5"/>
      <c r="U505" s="213"/>
      <c r="V505" s="5"/>
      <c r="W505" s="213"/>
      <c r="X505" s="5"/>
      <c r="Y505" s="213"/>
      <c r="Z505" s="5"/>
      <c r="AA505" s="213"/>
      <c r="AB505" s="10"/>
      <c r="AC505" s="10"/>
      <c r="AD505" s="7"/>
      <c r="AE505" s="5"/>
      <c r="AF505" s="5"/>
      <c r="AG505" s="5"/>
      <c r="AH505" s="5"/>
      <c r="AI505" s="5"/>
      <c r="AJ505" s="5"/>
      <c r="AK505" s="5"/>
      <c r="AL505" s="5"/>
      <c r="AM505" s="5"/>
      <c r="AN505" s="5"/>
      <c r="AO505" s="5"/>
      <c r="AP505" s="5"/>
      <c r="AQ505" s="5"/>
      <c r="AR505" s="5"/>
      <c r="AS505" s="5"/>
      <c r="AT505" s="5"/>
      <c r="AU505" s="5"/>
      <c r="AV505" s="5"/>
      <c r="AW505" s="5"/>
      <c r="AX505" s="5"/>
    </row>
    <row r="506" spans="1:50" ht="12" customHeight="1">
      <c r="A506" s="5"/>
      <c r="B506" s="5"/>
      <c r="C506" s="5"/>
      <c r="D506" s="5"/>
      <c r="E506" s="6"/>
      <c r="F506" s="5"/>
      <c r="G506" s="212"/>
      <c r="H506" s="5"/>
      <c r="I506" s="212"/>
      <c r="J506" s="5"/>
      <c r="K506" s="212"/>
      <c r="L506" s="5"/>
      <c r="M506" s="212"/>
      <c r="N506" s="5"/>
      <c r="O506" s="212"/>
      <c r="P506" s="5"/>
      <c r="Q506" s="213"/>
      <c r="R506" s="5"/>
      <c r="S506" s="213"/>
      <c r="T506" s="5"/>
      <c r="U506" s="213"/>
      <c r="V506" s="5"/>
      <c r="W506" s="213"/>
      <c r="X506" s="5"/>
      <c r="Y506" s="213"/>
      <c r="Z506" s="5"/>
      <c r="AA506" s="213"/>
      <c r="AB506" s="10"/>
      <c r="AC506" s="10"/>
      <c r="AD506" s="7"/>
      <c r="AE506" s="5"/>
      <c r="AF506" s="5"/>
      <c r="AG506" s="5"/>
      <c r="AH506" s="5"/>
      <c r="AI506" s="5"/>
      <c r="AJ506" s="5"/>
      <c r="AK506" s="5"/>
      <c r="AL506" s="5"/>
      <c r="AM506" s="5"/>
      <c r="AN506" s="5"/>
      <c r="AO506" s="5"/>
      <c r="AP506" s="5"/>
      <c r="AQ506" s="5"/>
      <c r="AR506" s="5"/>
      <c r="AS506" s="5"/>
      <c r="AT506" s="5"/>
      <c r="AU506" s="5"/>
      <c r="AV506" s="5"/>
      <c r="AW506" s="5"/>
      <c r="AX506" s="5"/>
    </row>
    <row r="507" spans="1:50" ht="12" customHeight="1">
      <c r="A507" s="5"/>
      <c r="B507" s="5"/>
      <c r="C507" s="5"/>
      <c r="D507" s="5"/>
      <c r="E507" s="6"/>
      <c r="F507" s="5"/>
      <c r="G507" s="212"/>
      <c r="H507" s="5"/>
      <c r="I507" s="212"/>
      <c r="J507" s="5"/>
      <c r="K507" s="212"/>
      <c r="L507" s="5"/>
      <c r="M507" s="212"/>
      <c r="N507" s="5"/>
      <c r="O507" s="212"/>
      <c r="P507" s="5"/>
      <c r="Q507" s="213"/>
      <c r="R507" s="5"/>
      <c r="S507" s="213"/>
      <c r="T507" s="5"/>
      <c r="U507" s="213"/>
      <c r="V507" s="5"/>
      <c r="W507" s="213"/>
      <c r="X507" s="5"/>
      <c r="Y507" s="213"/>
      <c r="Z507" s="5"/>
      <c r="AA507" s="213"/>
      <c r="AB507" s="10"/>
      <c r="AC507" s="10"/>
      <c r="AD507" s="7"/>
      <c r="AE507" s="5"/>
      <c r="AF507" s="5"/>
      <c r="AG507" s="5"/>
      <c r="AH507" s="5"/>
      <c r="AI507" s="5"/>
      <c r="AJ507" s="5"/>
      <c r="AK507" s="5"/>
      <c r="AL507" s="5"/>
      <c r="AM507" s="5"/>
      <c r="AN507" s="5"/>
      <c r="AO507" s="5"/>
      <c r="AP507" s="5"/>
      <c r="AQ507" s="5"/>
      <c r="AR507" s="5"/>
      <c r="AS507" s="5"/>
      <c r="AT507" s="5"/>
      <c r="AU507" s="5"/>
      <c r="AV507" s="5"/>
      <c r="AW507" s="5"/>
      <c r="AX507" s="5"/>
    </row>
    <row r="508" spans="1:50" ht="12" customHeight="1">
      <c r="A508" s="5"/>
      <c r="B508" s="5"/>
      <c r="C508" s="5"/>
      <c r="D508" s="5"/>
      <c r="E508" s="6"/>
      <c r="F508" s="5"/>
      <c r="G508" s="212"/>
      <c r="H508" s="5"/>
      <c r="I508" s="212"/>
      <c r="J508" s="5"/>
      <c r="K508" s="212"/>
      <c r="L508" s="5"/>
      <c r="M508" s="212"/>
      <c r="N508" s="5"/>
      <c r="O508" s="212"/>
      <c r="P508" s="5"/>
      <c r="Q508" s="213"/>
      <c r="R508" s="5"/>
      <c r="S508" s="213"/>
      <c r="T508" s="5"/>
      <c r="U508" s="213"/>
      <c r="V508" s="5"/>
      <c r="W508" s="213"/>
      <c r="X508" s="5"/>
      <c r="Y508" s="213"/>
      <c r="Z508" s="5"/>
      <c r="AA508" s="213"/>
      <c r="AB508" s="10"/>
      <c r="AC508" s="10"/>
      <c r="AD508" s="7"/>
      <c r="AE508" s="5"/>
      <c r="AF508" s="5"/>
      <c r="AG508" s="5"/>
      <c r="AH508" s="5"/>
      <c r="AI508" s="5"/>
      <c r="AJ508" s="5"/>
      <c r="AK508" s="5"/>
      <c r="AL508" s="5"/>
      <c r="AM508" s="5"/>
      <c r="AN508" s="5"/>
      <c r="AO508" s="5"/>
      <c r="AP508" s="5"/>
      <c r="AQ508" s="5"/>
      <c r="AR508" s="5"/>
      <c r="AS508" s="5"/>
      <c r="AT508" s="5"/>
      <c r="AU508" s="5"/>
      <c r="AV508" s="5"/>
      <c r="AW508" s="5"/>
      <c r="AX508" s="5"/>
    </row>
    <row r="509" spans="1:50" ht="12" customHeight="1">
      <c r="A509" s="5"/>
      <c r="B509" s="5"/>
      <c r="C509" s="5"/>
      <c r="D509" s="5"/>
      <c r="E509" s="6"/>
      <c r="F509" s="5"/>
      <c r="G509" s="212"/>
      <c r="H509" s="5"/>
      <c r="I509" s="212"/>
      <c r="J509" s="5"/>
      <c r="K509" s="212"/>
      <c r="L509" s="5"/>
      <c r="M509" s="212"/>
      <c r="N509" s="5"/>
      <c r="O509" s="212"/>
      <c r="P509" s="5"/>
      <c r="Q509" s="213"/>
      <c r="R509" s="5"/>
      <c r="S509" s="213"/>
      <c r="T509" s="5"/>
      <c r="U509" s="213"/>
      <c r="V509" s="5"/>
      <c r="W509" s="213"/>
      <c r="X509" s="5"/>
      <c r="Y509" s="213"/>
      <c r="Z509" s="5"/>
      <c r="AA509" s="213"/>
      <c r="AB509" s="10"/>
      <c r="AC509" s="10"/>
      <c r="AD509" s="7"/>
      <c r="AE509" s="5"/>
      <c r="AF509" s="5"/>
      <c r="AG509" s="5"/>
      <c r="AH509" s="5"/>
      <c r="AI509" s="5"/>
      <c r="AJ509" s="5"/>
      <c r="AK509" s="5"/>
      <c r="AL509" s="5"/>
      <c r="AM509" s="5"/>
      <c r="AN509" s="5"/>
      <c r="AO509" s="5"/>
      <c r="AP509" s="5"/>
      <c r="AQ509" s="5"/>
      <c r="AR509" s="5"/>
      <c r="AS509" s="5"/>
      <c r="AT509" s="5"/>
      <c r="AU509" s="5"/>
      <c r="AV509" s="5"/>
      <c r="AW509" s="5"/>
      <c r="AX509" s="5"/>
    </row>
    <row r="510" spans="1:50" ht="12" customHeight="1">
      <c r="A510" s="5"/>
      <c r="B510" s="5"/>
      <c r="C510" s="5"/>
      <c r="D510" s="5"/>
      <c r="E510" s="6"/>
      <c r="F510" s="5"/>
      <c r="G510" s="212"/>
      <c r="H510" s="5"/>
      <c r="I510" s="212"/>
      <c r="J510" s="5"/>
      <c r="K510" s="212"/>
      <c r="L510" s="5"/>
      <c r="M510" s="212"/>
      <c r="N510" s="5"/>
      <c r="O510" s="212"/>
      <c r="P510" s="5"/>
      <c r="Q510" s="213"/>
      <c r="R510" s="5"/>
      <c r="S510" s="213"/>
      <c r="T510" s="5"/>
      <c r="U510" s="213"/>
      <c r="V510" s="5"/>
      <c r="W510" s="213"/>
      <c r="X510" s="5"/>
      <c r="Y510" s="213"/>
      <c r="Z510" s="5"/>
      <c r="AA510" s="213"/>
      <c r="AB510" s="10"/>
      <c r="AC510" s="10"/>
      <c r="AD510" s="7"/>
      <c r="AE510" s="5"/>
      <c r="AF510" s="5"/>
      <c r="AG510" s="5"/>
      <c r="AH510" s="5"/>
      <c r="AI510" s="5"/>
      <c r="AJ510" s="5"/>
      <c r="AK510" s="5"/>
      <c r="AL510" s="5"/>
      <c r="AM510" s="5"/>
      <c r="AN510" s="5"/>
      <c r="AO510" s="5"/>
      <c r="AP510" s="5"/>
      <c r="AQ510" s="5"/>
      <c r="AR510" s="5"/>
      <c r="AS510" s="5"/>
      <c r="AT510" s="5"/>
      <c r="AU510" s="5"/>
      <c r="AV510" s="5"/>
      <c r="AW510" s="5"/>
      <c r="AX510" s="5"/>
    </row>
    <row r="511" spans="1:50" ht="12" customHeight="1">
      <c r="A511" s="5"/>
      <c r="B511" s="5"/>
      <c r="C511" s="5"/>
      <c r="D511" s="5"/>
      <c r="E511" s="6"/>
      <c r="F511" s="5"/>
      <c r="G511" s="212"/>
      <c r="H511" s="5"/>
      <c r="I511" s="212"/>
      <c r="J511" s="5"/>
      <c r="K511" s="212"/>
      <c r="L511" s="5"/>
      <c r="M511" s="212"/>
      <c r="N511" s="5"/>
      <c r="O511" s="212"/>
      <c r="P511" s="5"/>
      <c r="Q511" s="213"/>
      <c r="R511" s="5"/>
      <c r="S511" s="213"/>
      <c r="T511" s="5"/>
      <c r="U511" s="213"/>
      <c r="V511" s="5"/>
      <c r="W511" s="213"/>
      <c r="X511" s="5"/>
      <c r="Y511" s="213"/>
      <c r="Z511" s="5"/>
      <c r="AA511" s="213"/>
      <c r="AB511" s="10"/>
      <c r="AC511" s="10"/>
      <c r="AD511" s="7"/>
      <c r="AE511" s="5"/>
      <c r="AF511" s="5"/>
      <c r="AG511" s="5"/>
      <c r="AH511" s="5"/>
      <c r="AI511" s="5"/>
      <c r="AJ511" s="5"/>
      <c r="AK511" s="5"/>
      <c r="AL511" s="5"/>
      <c r="AM511" s="5"/>
      <c r="AN511" s="5"/>
      <c r="AO511" s="5"/>
      <c r="AP511" s="5"/>
      <c r="AQ511" s="5"/>
      <c r="AR511" s="5"/>
      <c r="AS511" s="5"/>
      <c r="AT511" s="5"/>
      <c r="AU511" s="5"/>
      <c r="AV511" s="5"/>
      <c r="AW511" s="5"/>
      <c r="AX511" s="5"/>
    </row>
    <row r="512" spans="1:50" ht="12" customHeight="1">
      <c r="A512" s="5"/>
      <c r="B512" s="5"/>
      <c r="C512" s="5"/>
      <c r="D512" s="5"/>
      <c r="E512" s="6"/>
      <c r="F512" s="5"/>
      <c r="G512" s="212"/>
      <c r="H512" s="5"/>
      <c r="I512" s="212"/>
      <c r="J512" s="5"/>
      <c r="K512" s="212"/>
      <c r="L512" s="5"/>
      <c r="M512" s="212"/>
      <c r="N512" s="5"/>
      <c r="O512" s="212"/>
      <c r="P512" s="5"/>
      <c r="Q512" s="213"/>
      <c r="R512" s="5"/>
      <c r="S512" s="213"/>
      <c r="T512" s="5"/>
      <c r="U512" s="213"/>
      <c r="V512" s="5"/>
      <c r="W512" s="213"/>
      <c r="X512" s="5"/>
      <c r="Y512" s="213"/>
      <c r="Z512" s="5"/>
      <c r="AA512" s="213"/>
      <c r="AB512" s="10"/>
      <c r="AC512" s="10"/>
      <c r="AD512" s="7"/>
      <c r="AE512" s="5"/>
      <c r="AF512" s="5"/>
      <c r="AG512" s="5"/>
      <c r="AH512" s="5"/>
      <c r="AI512" s="5"/>
      <c r="AJ512" s="5"/>
      <c r="AK512" s="5"/>
      <c r="AL512" s="5"/>
      <c r="AM512" s="5"/>
      <c r="AN512" s="5"/>
      <c r="AO512" s="5"/>
      <c r="AP512" s="5"/>
      <c r="AQ512" s="5"/>
      <c r="AR512" s="5"/>
      <c r="AS512" s="5"/>
      <c r="AT512" s="5"/>
      <c r="AU512" s="5"/>
      <c r="AV512" s="5"/>
      <c r="AW512" s="5"/>
      <c r="AX512" s="5"/>
    </row>
    <row r="513" spans="1:50" ht="12" customHeight="1">
      <c r="A513" s="5"/>
      <c r="B513" s="5"/>
      <c r="C513" s="5"/>
      <c r="D513" s="5"/>
      <c r="E513" s="6"/>
      <c r="F513" s="5"/>
      <c r="G513" s="212"/>
      <c r="H513" s="5"/>
      <c r="I513" s="212"/>
      <c r="J513" s="5"/>
      <c r="K513" s="212"/>
      <c r="L513" s="5"/>
      <c r="M513" s="212"/>
      <c r="N513" s="5"/>
      <c r="O513" s="212"/>
      <c r="P513" s="5"/>
      <c r="Q513" s="213"/>
      <c r="R513" s="5"/>
      <c r="S513" s="213"/>
      <c r="T513" s="5"/>
      <c r="U513" s="213"/>
      <c r="V513" s="5"/>
      <c r="W513" s="213"/>
      <c r="X513" s="5"/>
      <c r="Y513" s="213"/>
      <c r="Z513" s="5"/>
      <c r="AA513" s="213"/>
      <c r="AB513" s="10"/>
      <c r="AC513" s="10"/>
      <c r="AD513" s="7"/>
      <c r="AE513" s="5"/>
      <c r="AF513" s="5"/>
      <c r="AG513" s="5"/>
      <c r="AH513" s="5"/>
      <c r="AI513" s="5"/>
      <c r="AJ513" s="5"/>
      <c r="AK513" s="5"/>
      <c r="AL513" s="5"/>
      <c r="AM513" s="5"/>
      <c r="AN513" s="5"/>
      <c r="AO513" s="5"/>
      <c r="AP513" s="5"/>
      <c r="AQ513" s="5"/>
      <c r="AR513" s="5"/>
      <c r="AS513" s="5"/>
      <c r="AT513" s="5"/>
      <c r="AU513" s="5"/>
      <c r="AV513" s="5"/>
      <c r="AW513" s="5"/>
      <c r="AX513" s="5"/>
    </row>
    <row r="514" spans="1:50" ht="12" customHeight="1">
      <c r="A514" s="5"/>
      <c r="B514" s="5"/>
      <c r="C514" s="5"/>
      <c r="D514" s="5"/>
      <c r="E514" s="6"/>
      <c r="F514" s="5"/>
      <c r="G514" s="212"/>
      <c r="H514" s="5"/>
      <c r="I514" s="212"/>
      <c r="J514" s="5"/>
      <c r="K514" s="212"/>
      <c r="L514" s="5"/>
      <c r="M514" s="212"/>
      <c r="N514" s="5"/>
      <c r="O514" s="212"/>
      <c r="P514" s="5"/>
      <c r="Q514" s="213"/>
      <c r="R514" s="5"/>
      <c r="S514" s="213"/>
      <c r="T514" s="5"/>
      <c r="U514" s="213"/>
      <c r="V514" s="5"/>
      <c r="W514" s="213"/>
      <c r="X514" s="5"/>
      <c r="Y514" s="213"/>
      <c r="Z514" s="5"/>
      <c r="AA514" s="213"/>
      <c r="AB514" s="10"/>
      <c r="AC514" s="10"/>
      <c r="AD514" s="7"/>
      <c r="AE514" s="5"/>
      <c r="AF514" s="5"/>
      <c r="AG514" s="5"/>
      <c r="AH514" s="5"/>
      <c r="AI514" s="5"/>
      <c r="AJ514" s="5"/>
      <c r="AK514" s="5"/>
      <c r="AL514" s="5"/>
      <c r="AM514" s="5"/>
      <c r="AN514" s="5"/>
      <c r="AO514" s="5"/>
      <c r="AP514" s="5"/>
      <c r="AQ514" s="5"/>
      <c r="AR514" s="5"/>
      <c r="AS514" s="5"/>
      <c r="AT514" s="5"/>
      <c r="AU514" s="5"/>
      <c r="AV514" s="5"/>
      <c r="AW514" s="5"/>
      <c r="AX514" s="5"/>
    </row>
    <row r="515" spans="1:50" ht="12" customHeight="1">
      <c r="A515" s="5"/>
      <c r="B515" s="5"/>
      <c r="C515" s="5"/>
      <c r="D515" s="5"/>
      <c r="E515" s="6"/>
      <c r="F515" s="5"/>
      <c r="G515" s="212"/>
      <c r="H515" s="5"/>
      <c r="I515" s="212"/>
      <c r="J515" s="5"/>
      <c r="K515" s="212"/>
      <c r="L515" s="5"/>
      <c r="M515" s="212"/>
      <c r="N515" s="5"/>
      <c r="O515" s="212"/>
      <c r="P515" s="5"/>
      <c r="Q515" s="213"/>
      <c r="R515" s="5"/>
      <c r="S515" s="213"/>
      <c r="T515" s="5"/>
      <c r="U515" s="213"/>
      <c r="V515" s="5"/>
      <c r="W515" s="213"/>
      <c r="X515" s="5"/>
      <c r="Y515" s="213"/>
      <c r="Z515" s="5"/>
      <c r="AA515" s="213"/>
      <c r="AB515" s="10"/>
      <c r="AC515" s="10"/>
      <c r="AD515" s="7"/>
      <c r="AE515" s="5"/>
      <c r="AF515" s="5"/>
      <c r="AG515" s="5"/>
      <c r="AH515" s="5"/>
      <c r="AI515" s="5"/>
      <c r="AJ515" s="5"/>
      <c r="AK515" s="5"/>
      <c r="AL515" s="5"/>
      <c r="AM515" s="5"/>
      <c r="AN515" s="5"/>
      <c r="AO515" s="5"/>
      <c r="AP515" s="5"/>
      <c r="AQ515" s="5"/>
      <c r="AR515" s="5"/>
      <c r="AS515" s="5"/>
      <c r="AT515" s="5"/>
      <c r="AU515" s="5"/>
      <c r="AV515" s="5"/>
      <c r="AW515" s="5"/>
      <c r="AX515" s="5"/>
    </row>
    <row r="516" spans="1:50" ht="12" customHeight="1">
      <c r="A516" s="5"/>
      <c r="B516" s="5"/>
      <c r="C516" s="5"/>
      <c r="D516" s="5"/>
      <c r="E516" s="6"/>
      <c r="F516" s="5"/>
      <c r="G516" s="212"/>
      <c r="H516" s="5"/>
      <c r="I516" s="212"/>
      <c r="J516" s="5"/>
      <c r="K516" s="212"/>
      <c r="L516" s="5"/>
      <c r="M516" s="212"/>
      <c r="N516" s="5"/>
      <c r="O516" s="212"/>
      <c r="P516" s="5"/>
      <c r="Q516" s="213"/>
      <c r="R516" s="5"/>
      <c r="S516" s="213"/>
      <c r="T516" s="5"/>
      <c r="U516" s="213"/>
      <c r="V516" s="5"/>
      <c r="W516" s="213"/>
      <c r="X516" s="5"/>
      <c r="Y516" s="213"/>
      <c r="Z516" s="5"/>
      <c r="AA516" s="213"/>
      <c r="AB516" s="10"/>
      <c r="AC516" s="10"/>
      <c r="AD516" s="7"/>
      <c r="AE516" s="5"/>
      <c r="AF516" s="5"/>
      <c r="AG516" s="5"/>
      <c r="AH516" s="5"/>
      <c r="AI516" s="5"/>
      <c r="AJ516" s="5"/>
      <c r="AK516" s="5"/>
      <c r="AL516" s="5"/>
      <c r="AM516" s="5"/>
      <c r="AN516" s="5"/>
      <c r="AO516" s="5"/>
      <c r="AP516" s="5"/>
      <c r="AQ516" s="5"/>
      <c r="AR516" s="5"/>
      <c r="AS516" s="5"/>
      <c r="AT516" s="5"/>
      <c r="AU516" s="5"/>
      <c r="AV516" s="5"/>
      <c r="AW516" s="5"/>
      <c r="AX516" s="5"/>
    </row>
    <row r="517" spans="1:50" ht="12" customHeight="1">
      <c r="A517" s="5"/>
      <c r="B517" s="5"/>
      <c r="C517" s="5"/>
      <c r="D517" s="5"/>
      <c r="E517" s="6"/>
      <c r="F517" s="5"/>
      <c r="G517" s="212"/>
      <c r="H517" s="5"/>
      <c r="I517" s="212"/>
      <c r="J517" s="5"/>
      <c r="K517" s="212"/>
      <c r="L517" s="5"/>
      <c r="M517" s="212"/>
      <c r="N517" s="5"/>
      <c r="O517" s="212"/>
      <c r="P517" s="5"/>
      <c r="Q517" s="213"/>
      <c r="R517" s="5"/>
      <c r="S517" s="213"/>
      <c r="T517" s="5"/>
      <c r="U517" s="213"/>
      <c r="V517" s="5"/>
      <c r="W517" s="213"/>
      <c r="X517" s="5"/>
      <c r="Y517" s="213"/>
      <c r="Z517" s="5"/>
      <c r="AA517" s="213"/>
      <c r="AB517" s="10"/>
      <c r="AC517" s="10"/>
      <c r="AD517" s="7"/>
      <c r="AE517" s="5"/>
      <c r="AF517" s="5"/>
      <c r="AG517" s="5"/>
      <c r="AH517" s="5"/>
      <c r="AI517" s="5"/>
      <c r="AJ517" s="5"/>
      <c r="AK517" s="5"/>
      <c r="AL517" s="5"/>
      <c r="AM517" s="5"/>
      <c r="AN517" s="5"/>
      <c r="AO517" s="5"/>
      <c r="AP517" s="5"/>
      <c r="AQ517" s="5"/>
      <c r="AR517" s="5"/>
      <c r="AS517" s="5"/>
      <c r="AT517" s="5"/>
      <c r="AU517" s="5"/>
      <c r="AV517" s="5"/>
      <c r="AW517" s="5"/>
      <c r="AX517" s="5"/>
    </row>
    <row r="518" spans="1:50" ht="12" customHeight="1">
      <c r="A518" s="5"/>
      <c r="B518" s="5"/>
      <c r="C518" s="5"/>
      <c r="D518" s="5"/>
      <c r="E518" s="6"/>
      <c r="F518" s="5"/>
      <c r="G518" s="212"/>
      <c r="H518" s="5"/>
      <c r="I518" s="212"/>
      <c r="J518" s="5"/>
      <c r="K518" s="212"/>
      <c r="L518" s="5"/>
      <c r="M518" s="212"/>
      <c r="N518" s="5"/>
      <c r="O518" s="212"/>
      <c r="P518" s="5"/>
      <c r="Q518" s="213"/>
      <c r="R518" s="5"/>
      <c r="S518" s="213"/>
      <c r="T518" s="5"/>
      <c r="U518" s="213"/>
      <c r="V518" s="5"/>
      <c r="W518" s="213"/>
      <c r="X518" s="5"/>
      <c r="Y518" s="213"/>
      <c r="Z518" s="5"/>
      <c r="AA518" s="213"/>
      <c r="AB518" s="10"/>
      <c r="AC518" s="10"/>
      <c r="AD518" s="7"/>
      <c r="AE518" s="5"/>
      <c r="AF518" s="5"/>
      <c r="AG518" s="5"/>
      <c r="AH518" s="5"/>
      <c r="AI518" s="5"/>
      <c r="AJ518" s="5"/>
      <c r="AK518" s="5"/>
      <c r="AL518" s="5"/>
      <c r="AM518" s="5"/>
      <c r="AN518" s="5"/>
      <c r="AO518" s="5"/>
      <c r="AP518" s="5"/>
      <c r="AQ518" s="5"/>
      <c r="AR518" s="5"/>
      <c r="AS518" s="5"/>
      <c r="AT518" s="5"/>
      <c r="AU518" s="5"/>
      <c r="AV518" s="5"/>
      <c r="AW518" s="5"/>
      <c r="AX518" s="5"/>
    </row>
    <row r="519" spans="1:50" ht="12" customHeight="1">
      <c r="A519" s="5"/>
      <c r="B519" s="5"/>
      <c r="C519" s="5"/>
      <c r="D519" s="5"/>
      <c r="E519" s="6"/>
      <c r="F519" s="5"/>
      <c r="G519" s="212"/>
      <c r="H519" s="5"/>
      <c r="I519" s="212"/>
      <c r="J519" s="5"/>
      <c r="K519" s="212"/>
      <c r="L519" s="5"/>
      <c r="M519" s="212"/>
      <c r="N519" s="5"/>
      <c r="O519" s="212"/>
      <c r="P519" s="5"/>
      <c r="Q519" s="213"/>
      <c r="R519" s="5"/>
      <c r="S519" s="213"/>
      <c r="T519" s="5"/>
      <c r="U519" s="213"/>
      <c r="V519" s="5"/>
      <c r="W519" s="213"/>
      <c r="X519" s="5"/>
      <c r="Y519" s="213"/>
      <c r="Z519" s="5"/>
      <c r="AA519" s="213"/>
      <c r="AB519" s="10"/>
      <c r="AC519" s="10"/>
      <c r="AD519" s="7"/>
      <c r="AE519" s="5"/>
      <c r="AF519" s="5"/>
      <c r="AG519" s="5"/>
      <c r="AH519" s="5"/>
      <c r="AI519" s="5"/>
      <c r="AJ519" s="5"/>
      <c r="AK519" s="5"/>
      <c r="AL519" s="5"/>
      <c r="AM519" s="5"/>
      <c r="AN519" s="5"/>
      <c r="AO519" s="5"/>
      <c r="AP519" s="5"/>
      <c r="AQ519" s="5"/>
      <c r="AR519" s="5"/>
      <c r="AS519" s="5"/>
      <c r="AT519" s="5"/>
      <c r="AU519" s="5"/>
      <c r="AV519" s="5"/>
      <c r="AW519" s="5"/>
      <c r="AX519" s="5"/>
    </row>
    <row r="520" spans="1:50" ht="12" customHeight="1">
      <c r="A520" s="5"/>
      <c r="B520" s="5"/>
      <c r="C520" s="5"/>
      <c r="D520" s="5"/>
      <c r="E520" s="6"/>
      <c r="F520" s="5"/>
      <c r="G520" s="212"/>
      <c r="H520" s="5"/>
      <c r="I520" s="212"/>
      <c r="J520" s="5"/>
      <c r="K520" s="212"/>
      <c r="L520" s="5"/>
      <c r="M520" s="212"/>
      <c r="N520" s="5"/>
      <c r="O520" s="212"/>
      <c r="P520" s="5"/>
      <c r="Q520" s="213"/>
      <c r="R520" s="5"/>
      <c r="S520" s="213"/>
      <c r="T520" s="5"/>
      <c r="U520" s="213"/>
      <c r="V520" s="5"/>
      <c r="W520" s="213"/>
      <c r="X520" s="5"/>
      <c r="Y520" s="213"/>
      <c r="Z520" s="5"/>
      <c r="AA520" s="213"/>
      <c r="AB520" s="10"/>
      <c r="AC520" s="10"/>
      <c r="AD520" s="7"/>
      <c r="AE520" s="5"/>
      <c r="AF520" s="5"/>
      <c r="AG520" s="5"/>
      <c r="AH520" s="5"/>
      <c r="AI520" s="5"/>
      <c r="AJ520" s="5"/>
      <c r="AK520" s="5"/>
      <c r="AL520" s="5"/>
      <c r="AM520" s="5"/>
      <c r="AN520" s="5"/>
      <c r="AO520" s="5"/>
      <c r="AP520" s="5"/>
      <c r="AQ520" s="5"/>
      <c r="AR520" s="5"/>
      <c r="AS520" s="5"/>
      <c r="AT520" s="5"/>
      <c r="AU520" s="5"/>
      <c r="AV520" s="5"/>
      <c r="AW520" s="5"/>
      <c r="AX520" s="5"/>
    </row>
    <row r="521" spans="1:50" ht="12" customHeight="1">
      <c r="A521" s="5"/>
      <c r="B521" s="5"/>
      <c r="C521" s="5"/>
      <c r="D521" s="5"/>
      <c r="E521" s="6"/>
      <c r="F521" s="5"/>
      <c r="G521" s="212"/>
      <c r="H521" s="5"/>
      <c r="I521" s="212"/>
      <c r="J521" s="5"/>
      <c r="K521" s="212"/>
      <c r="L521" s="5"/>
      <c r="M521" s="212"/>
      <c r="N521" s="5"/>
      <c r="O521" s="212"/>
      <c r="P521" s="5"/>
      <c r="Q521" s="213"/>
      <c r="R521" s="5"/>
      <c r="S521" s="213"/>
      <c r="T521" s="5"/>
      <c r="U521" s="213"/>
      <c r="V521" s="5"/>
      <c r="W521" s="213"/>
      <c r="X521" s="5"/>
      <c r="Y521" s="213"/>
      <c r="Z521" s="5"/>
      <c r="AA521" s="213"/>
      <c r="AB521" s="10"/>
      <c r="AC521" s="10"/>
      <c r="AD521" s="7"/>
      <c r="AE521" s="5"/>
      <c r="AF521" s="5"/>
      <c r="AG521" s="5"/>
      <c r="AH521" s="5"/>
      <c r="AI521" s="5"/>
      <c r="AJ521" s="5"/>
      <c r="AK521" s="5"/>
      <c r="AL521" s="5"/>
      <c r="AM521" s="5"/>
      <c r="AN521" s="5"/>
      <c r="AO521" s="5"/>
      <c r="AP521" s="5"/>
      <c r="AQ521" s="5"/>
      <c r="AR521" s="5"/>
      <c r="AS521" s="5"/>
      <c r="AT521" s="5"/>
      <c r="AU521" s="5"/>
      <c r="AV521" s="5"/>
      <c r="AW521" s="5"/>
      <c r="AX521" s="5"/>
    </row>
    <row r="522" spans="1:50" ht="12" customHeight="1">
      <c r="A522" s="5"/>
      <c r="B522" s="5"/>
      <c r="C522" s="5"/>
      <c r="D522" s="5"/>
      <c r="E522" s="6"/>
      <c r="F522" s="5"/>
      <c r="G522" s="212"/>
      <c r="H522" s="5"/>
      <c r="I522" s="212"/>
      <c r="J522" s="5"/>
      <c r="K522" s="212"/>
      <c r="L522" s="5"/>
      <c r="M522" s="212"/>
      <c r="N522" s="5"/>
      <c r="O522" s="212"/>
      <c r="P522" s="5"/>
      <c r="Q522" s="213"/>
      <c r="R522" s="5"/>
      <c r="S522" s="213"/>
      <c r="T522" s="5"/>
      <c r="U522" s="213"/>
      <c r="V522" s="5"/>
      <c r="W522" s="213"/>
      <c r="X522" s="5"/>
      <c r="Y522" s="213"/>
      <c r="Z522" s="5"/>
      <c r="AA522" s="213"/>
      <c r="AB522" s="10"/>
      <c r="AC522" s="10"/>
      <c r="AD522" s="7"/>
      <c r="AE522" s="5"/>
      <c r="AF522" s="5"/>
      <c r="AG522" s="5"/>
      <c r="AH522" s="5"/>
      <c r="AI522" s="5"/>
      <c r="AJ522" s="5"/>
      <c r="AK522" s="5"/>
      <c r="AL522" s="5"/>
      <c r="AM522" s="5"/>
      <c r="AN522" s="5"/>
      <c r="AO522" s="5"/>
      <c r="AP522" s="5"/>
      <c r="AQ522" s="5"/>
      <c r="AR522" s="5"/>
      <c r="AS522" s="5"/>
      <c r="AT522" s="5"/>
      <c r="AU522" s="5"/>
      <c r="AV522" s="5"/>
      <c r="AW522" s="5"/>
      <c r="AX522" s="5"/>
    </row>
    <row r="523" spans="1:50" ht="12" customHeight="1">
      <c r="A523" s="5"/>
      <c r="B523" s="5"/>
      <c r="C523" s="5"/>
      <c r="D523" s="5"/>
      <c r="E523" s="6"/>
      <c r="F523" s="5"/>
      <c r="G523" s="212"/>
      <c r="H523" s="5"/>
      <c r="I523" s="212"/>
      <c r="J523" s="5"/>
      <c r="K523" s="212"/>
      <c r="L523" s="5"/>
      <c r="M523" s="212"/>
      <c r="N523" s="5"/>
      <c r="O523" s="212"/>
      <c r="P523" s="5"/>
      <c r="Q523" s="213"/>
      <c r="R523" s="5"/>
      <c r="S523" s="213"/>
      <c r="T523" s="5"/>
      <c r="U523" s="213"/>
      <c r="V523" s="5"/>
      <c r="W523" s="213"/>
      <c r="X523" s="5"/>
      <c r="Y523" s="213"/>
      <c r="Z523" s="5"/>
      <c r="AA523" s="213"/>
      <c r="AB523" s="10"/>
      <c r="AC523" s="10"/>
      <c r="AD523" s="7"/>
      <c r="AE523" s="5"/>
      <c r="AF523" s="5"/>
      <c r="AG523" s="5"/>
      <c r="AH523" s="5"/>
      <c r="AI523" s="5"/>
      <c r="AJ523" s="5"/>
      <c r="AK523" s="5"/>
      <c r="AL523" s="5"/>
      <c r="AM523" s="5"/>
      <c r="AN523" s="5"/>
      <c r="AO523" s="5"/>
      <c r="AP523" s="5"/>
      <c r="AQ523" s="5"/>
      <c r="AR523" s="5"/>
      <c r="AS523" s="5"/>
      <c r="AT523" s="5"/>
      <c r="AU523" s="5"/>
      <c r="AV523" s="5"/>
      <c r="AW523" s="5"/>
      <c r="AX523" s="5"/>
    </row>
    <row r="524" spans="1:50" ht="12" customHeight="1">
      <c r="A524" s="5"/>
      <c r="B524" s="5"/>
      <c r="C524" s="5"/>
      <c r="D524" s="5"/>
      <c r="E524" s="6"/>
      <c r="F524" s="5"/>
      <c r="G524" s="212"/>
      <c r="H524" s="5"/>
      <c r="I524" s="212"/>
      <c r="J524" s="5"/>
      <c r="K524" s="212"/>
      <c r="L524" s="5"/>
      <c r="M524" s="212"/>
      <c r="N524" s="5"/>
      <c r="O524" s="212"/>
      <c r="P524" s="5"/>
      <c r="Q524" s="213"/>
      <c r="R524" s="5"/>
      <c r="S524" s="213"/>
      <c r="T524" s="5"/>
      <c r="U524" s="213"/>
      <c r="V524" s="5"/>
      <c r="W524" s="213"/>
      <c r="X524" s="5"/>
      <c r="Y524" s="213"/>
      <c r="Z524" s="5"/>
      <c r="AA524" s="213"/>
      <c r="AB524" s="10"/>
      <c r="AC524" s="10"/>
      <c r="AD524" s="7"/>
      <c r="AE524" s="5"/>
      <c r="AF524" s="5"/>
      <c r="AG524" s="5"/>
      <c r="AH524" s="5"/>
      <c r="AI524" s="5"/>
      <c r="AJ524" s="5"/>
      <c r="AK524" s="5"/>
      <c r="AL524" s="5"/>
      <c r="AM524" s="5"/>
      <c r="AN524" s="5"/>
      <c r="AO524" s="5"/>
      <c r="AP524" s="5"/>
      <c r="AQ524" s="5"/>
      <c r="AR524" s="5"/>
      <c r="AS524" s="5"/>
      <c r="AT524" s="5"/>
      <c r="AU524" s="5"/>
      <c r="AV524" s="5"/>
      <c r="AW524" s="5"/>
      <c r="AX524" s="5"/>
    </row>
    <row r="525" spans="1:50" ht="12" customHeight="1">
      <c r="A525" s="5"/>
      <c r="B525" s="5"/>
      <c r="C525" s="5"/>
      <c r="D525" s="5"/>
      <c r="E525" s="6"/>
      <c r="F525" s="5"/>
      <c r="G525" s="212"/>
      <c r="H525" s="5"/>
      <c r="I525" s="212"/>
      <c r="J525" s="5"/>
      <c r="K525" s="212"/>
      <c r="L525" s="5"/>
      <c r="M525" s="212"/>
      <c r="N525" s="5"/>
      <c r="O525" s="212"/>
      <c r="P525" s="5"/>
      <c r="Q525" s="213"/>
      <c r="R525" s="5"/>
      <c r="S525" s="213"/>
      <c r="T525" s="5"/>
      <c r="U525" s="213"/>
      <c r="V525" s="5"/>
      <c r="W525" s="213"/>
      <c r="X525" s="5"/>
      <c r="Y525" s="213"/>
      <c r="Z525" s="5"/>
      <c r="AA525" s="213"/>
      <c r="AB525" s="10"/>
      <c r="AC525" s="10"/>
      <c r="AD525" s="7"/>
      <c r="AE525" s="5"/>
      <c r="AF525" s="5"/>
      <c r="AG525" s="5"/>
      <c r="AH525" s="5"/>
      <c r="AI525" s="5"/>
      <c r="AJ525" s="5"/>
      <c r="AK525" s="5"/>
      <c r="AL525" s="5"/>
      <c r="AM525" s="5"/>
      <c r="AN525" s="5"/>
      <c r="AO525" s="5"/>
      <c r="AP525" s="5"/>
      <c r="AQ525" s="5"/>
      <c r="AR525" s="5"/>
      <c r="AS525" s="5"/>
      <c r="AT525" s="5"/>
      <c r="AU525" s="5"/>
      <c r="AV525" s="5"/>
      <c r="AW525" s="5"/>
      <c r="AX525" s="5"/>
    </row>
    <row r="526" spans="1:50" ht="12" customHeight="1">
      <c r="A526" s="5"/>
      <c r="B526" s="5"/>
      <c r="C526" s="5"/>
      <c r="D526" s="5"/>
      <c r="E526" s="6"/>
      <c r="F526" s="5"/>
      <c r="G526" s="212"/>
      <c r="H526" s="5"/>
      <c r="I526" s="212"/>
      <c r="J526" s="5"/>
      <c r="K526" s="212"/>
      <c r="L526" s="5"/>
      <c r="M526" s="212"/>
      <c r="N526" s="5"/>
      <c r="O526" s="212"/>
      <c r="P526" s="5"/>
      <c r="Q526" s="213"/>
      <c r="R526" s="5"/>
      <c r="S526" s="213"/>
      <c r="T526" s="5"/>
      <c r="U526" s="213"/>
      <c r="V526" s="5"/>
      <c r="W526" s="213"/>
      <c r="X526" s="5"/>
      <c r="Y526" s="213"/>
      <c r="Z526" s="5"/>
      <c r="AA526" s="213"/>
      <c r="AB526" s="10"/>
      <c r="AC526" s="10"/>
      <c r="AD526" s="7"/>
      <c r="AE526" s="5"/>
      <c r="AF526" s="5"/>
      <c r="AG526" s="5"/>
      <c r="AH526" s="5"/>
      <c r="AI526" s="5"/>
      <c r="AJ526" s="5"/>
      <c r="AK526" s="5"/>
      <c r="AL526" s="5"/>
      <c r="AM526" s="5"/>
      <c r="AN526" s="5"/>
      <c r="AO526" s="5"/>
      <c r="AP526" s="5"/>
      <c r="AQ526" s="5"/>
      <c r="AR526" s="5"/>
      <c r="AS526" s="5"/>
      <c r="AT526" s="5"/>
      <c r="AU526" s="5"/>
      <c r="AV526" s="5"/>
      <c r="AW526" s="5"/>
      <c r="AX526" s="5"/>
    </row>
    <row r="527" spans="1:50" ht="12" customHeight="1">
      <c r="A527" s="5"/>
      <c r="B527" s="5"/>
      <c r="C527" s="5"/>
      <c r="D527" s="5"/>
      <c r="E527" s="6"/>
      <c r="F527" s="5"/>
      <c r="G527" s="212"/>
      <c r="H527" s="5"/>
      <c r="I527" s="212"/>
      <c r="J527" s="5"/>
      <c r="K527" s="212"/>
      <c r="L527" s="5"/>
      <c r="M527" s="212"/>
      <c r="N527" s="5"/>
      <c r="O527" s="212"/>
      <c r="P527" s="5"/>
      <c r="Q527" s="213"/>
      <c r="R527" s="5"/>
      <c r="S527" s="213"/>
      <c r="T527" s="5"/>
      <c r="U527" s="213"/>
      <c r="V527" s="5"/>
      <c r="W527" s="213"/>
      <c r="X527" s="5"/>
      <c r="Y527" s="213"/>
      <c r="Z527" s="5"/>
      <c r="AA527" s="213"/>
      <c r="AB527" s="10"/>
      <c r="AC527" s="10"/>
      <c r="AD527" s="7"/>
      <c r="AE527" s="5"/>
      <c r="AF527" s="5"/>
      <c r="AG527" s="5"/>
      <c r="AH527" s="5"/>
      <c r="AI527" s="5"/>
      <c r="AJ527" s="5"/>
      <c r="AK527" s="5"/>
      <c r="AL527" s="5"/>
      <c r="AM527" s="5"/>
      <c r="AN527" s="5"/>
      <c r="AO527" s="5"/>
      <c r="AP527" s="5"/>
      <c r="AQ527" s="5"/>
      <c r="AR527" s="5"/>
      <c r="AS527" s="5"/>
      <c r="AT527" s="5"/>
      <c r="AU527" s="5"/>
      <c r="AV527" s="5"/>
      <c r="AW527" s="5"/>
      <c r="AX527" s="5"/>
    </row>
    <row r="528" spans="1:50" ht="12" customHeight="1">
      <c r="A528" s="5"/>
      <c r="B528" s="5"/>
      <c r="C528" s="5"/>
      <c r="D528" s="5"/>
      <c r="E528" s="6"/>
      <c r="F528" s="5"/>
      <c r="G528" s="212"/>
      <c r="H528" s="5"/>
      <c r="I528" s="212"/>
      <c r="J528" s="5"/>
      <c r="K528" s="212"/>
      <c r="L528" s="5"/>
      <c r="M528" s="212"/>
      <c r="N528" s="5"/>
      <c r="O528" s="212"/>
      <c r="P528" s="5"/>
      <c r="Q528" s="213"/>
      <c r="R528" s="5"/>
      <c r="S528" s="213"/>
      <c r="T528" s="5"/>
      <c r="U528" s="213"/>
      <c r="V528" s="5"/>
      <c r="W528" s="213"/>
      <c r="X528" s="5"/>
      <c r="Y528" s="213"/>
      <c r="Z528" s="5"/>
      <c r="AA528" s="213"/>
      <c r="AB528" s="10"/>
      <c r="AC528" s="10"/>
      <c r="AD528" s="7"/>
      <c r="AE528" s="5"/>
      <c r="AF528" s="5"/>
      <c r="AG528" s="5"/>
      <c r="AH528" s="5"/>
      <c r="AI528" s="5"/>
      <c r="AJ528" s="5"/>
      <c r="AK528" s="5"/>
      <c r="AL528" s="5"/>
      <c r="AM528" s="5"/>
      <c r="AN528" s="5"/>
      <c r="AO528" s="5"/>
      <c r="AP528" s="5"/>
      <c r="AQ528" s="5"/>
      <c r="AR528" s="5"/>
      <c r="AS528" s="5"/>
      <c r="AT528" s="5"/>
      <c r="AU528" s="5"/>
      <c r="AV528" s="5"/>
      <c r="AW528" s="5"/>
      <c r="AX528" s="5"/>
    </row>
    <row r="529" spans="1:50" ht="12" customHeight="1">
      <c r="A529" s="5"/>
      <c r="B529" s="5"/>
      <c r="C529" s="5"/>
      <c r="D529" s="5"/>
      <c r="E529" s="6"/>
      <c r="F529" s="5"/>
      <c r="G529" s="212"/>
      <c r="H529" s="5"/>
      <c r="I529" s="212"/>
      <c r="J529" s="5"/>
      <c r="K529" s="212"/>
      <c r="L529" s="5"/>
      <c r="M529" s="212"/>
      <c r="N529" s="5"/>
      <c r="O529" s="212"/>
      <c r="P529" s="5"/>
      <c r="Q529" s="213"/>
      <c r="R529" s="5"/>
      <c r="S529" s="213"/>
      <c r="T529" s="5"/>
      <c r="U529" s="213"/>
      <c r="V529" s="5"/>
      <c r="W529" s="213"/>
      <c r="X529" s="5"/>
      <c r="Y529" s="213"/>
      <c r="Z529" s="5"/>
      <c r="AA529" s="213"/>
      <c r="AB529" s="10"/>
      <c r="AC529" s="10"/>
      <c r="AD529" s="7"/>
      <c r="AE529" s="5"/>
      <c r="AF529" s="5"/>
      <c r="AG529" s="5"/>
      <c r="AH529" s="5"/>
      <c r="AI529" s="5"/>
      <c r="AJ529" s="5"/>
      <c r="AK529" s="5"/>
      <c r="AL529" s="5"/>
      <c r="AM529" s="5"/>
      <c r="AN529" s="5"/>
      <c r="AO529" s="5"/>
      <c r="AP529" s="5"/>
      <c r="AQ529" s="5"/>
      <c r="AR529" s="5"/>
      <c r="AS529" s="5"/>
      <c r="AT529" s="5"/>
      <c r="AU529" s="5"/>
      <c r="AV529" s="5"/>
      <c r="AW529" s="5"/>
      <c r="AX529" s="5"/>
    </row>
    <row r="530" spans="1:50" ht="12" customHeight="1">
      <c r="A530" s="5"/>
      <c r="B530" s="5"/>
      <c r="C530" s="5"/>
      <c r="D530" s="5"/>
      <c r="E530" s="6"/>
      <c r="F530" s="5"/>
      <c r="G530" s="212"/>
      <c r="H530" s="5"/>
      <c r="I530" s="212"/>
      <c r="J530" s="5"/>
      <c r="K530" s="212"/>
      <c r="L530" s="5"/>
      <c r="M530" s="212"/>
      <c r="N530" s="5"/>
      <c r="O530" s="212"/>
      <c r="P530" s="5"/>
      <c r="Q530" s="213"/>
      <c r="R530" s="5"/>
      <c r="S530" s="213"/>
      <c r="T530" s="5"/>
      <c r="U530" s="213"/>
      <c r="V530" s="5"/>
      <c r="W530" s="213"/>
      <c r="X530" s="5"/>
      <c r="Y530" s="213"/>
      <c r="Z530" s="5"/>
      <c r="AA530" s="213"/>
      <c r="AB530" s="10"/>
      <c r="AC530" s="10"/>
      <c r="AD530" s="7"/>
      <c r="AE530" s="5"/>
      <c r="AF530" s="5"/>
      <c r="AG530" s="5"/>
      <c r="AH530" s="5"/>
      <c r="AI530" s="5"/>
      <c r="AJ530" s="5"/>
      <c r="AK530" s="5"/>
      <c r="AL530" s="5"/>
      <c r="AM530" s="5"/>
      <c r="AN530" s="5"/>
      <c r="AO530" s="5"/>
      <c r="AP530" s="5"/>
      <c r="AQ530" s="5"/>
      <c r="AR530" s="5"/>
      <c r="AS530" s="5"/>
      <c r="AT530" s="5"/>
      <c r="AU530" s="5"/>
      <c r="AV530" s="5"/>
      <c r="AW530" s="5"/>
      <c r="AX530" s="5"/>
    </row>
    <row r="531" spans="1:50" ht="12" customHeight="1">
      <c r="A531" s="5"/>
      <c r="B531" s="5"/>
      <c r="C531" s="5"/>
      <c r="D531" s="5"/>
      <c r="E531" s="6"/>
      <c r="F531" s="5"/>
      <c r="G531" s="212"/>
      <c r="H531" s="5"/>
      <c r="I531" s="212"/>
      <c r="J531" s="5"/>
      <c r="K531" s="212"/>
      <c r="L531" s="5"/>
      <c r="M531" s="212"/>
      <c r="N531" s="5"/>
      <c r="O531" s="212"/>
      <c r="P531" s="5"/>
      <c r="Q531" s="213"/>
      <c r="R531" s="5"/>
      <c r="S531" s="213"/>
      <c r="T531" s="5"/>
      <c r="U531" s="213"/>
      <c r="V531" s="5"/>
      <c r="W531" s="213"/>
      <c r="X531" s="5"/>
      <c r="Y531" s="213"/>
      <c r="Z531" s="5"/>
      <c r="AA531" s="213"/>
      <c r="AB531" s="10"/>
      <c r="AC531" s="10"/>
      <c r="AD531" s="7"/>
      <c r="AE531" s="5"/>
      <c r="AF531" s="5"/>
      <c r="AG531" s="5"/>
      <c r="AH531" s="5"/>
      <c r="AI531" s="5"/>
      <c r="AJ531" s="5"/>
      <c r="AK531" s="5"/>
      <c r="AL531" s="5"/>
      <c r="AM531" s="5"/>
      <c r="AN531" s="5"/>
      <c r="AO531" s="5"/>
      <c r="AP531" s="5"/>
      <c r="AQ531" s="5"/>
      <c r="AR531" s="5"/>
      <c r="AS531" s="5"/>
      <c r="AT531" s="5"/>
      <c r="AU531" s="5"/>
      <c r="AV531" s="5"/>
      <c r="AW531" s="5"/>
      <c r="AX531" s="5"/>
    </row>
    <row r="532" spans="1:50" ht="12" customHeight="1">
      <c r="A532" s="5"/>
      <c r="B532" s="5"/>
      <c r="C532" s="5"/>
      <c r="D532" s="5"/>
      <c r="E532" s="6"/>
      <c r="F532" s="5"/>
      <c r="G532" s="212"/>
      <c r="H532" s="5"/>
      <c r="I532" s="212"/>
      <c r="J532" s="5"/>
      <c r="K532" s="212"/>
      <c r="L532" s="5"/>
      <c r="M532" s="212"/>
      <c r="N532" s="5"/>
      <c r="O532" s="212"/>
      <c r="P532" s="5"/>
      <c r="Q532" s="213"/>
      <c r="R532" s="5"/>
      <c r="S532" s="213"/>
      <c r="T532" s="5"/>
      <c r="U532" s="213"/>
      <c r="V532" s="5"/>
      <c r="W532" s="213"/>
      <c r="X532" s="5"/>
      <c r="Y532" s="213"/>
      <c r="Z532" s="5"/>
      <c r="AA532" s="213"/>
      <c r="AB532" s="10"/>
      <c r="AC532" s="10"/>
      <c r="AD532" s="7"/>
      <c r="AE532" s="5"/>
      <c r="AF532" s="5"/>
      <c r="AG532" s="5"/>
      <c r="AH532" s="5"/>
      <c r="AI532" s="5"/>
      <c r="AJ532" s="5"/>
      <c r="AK532" s="5"/>
      <c r="AL532" s="5"/>
      <c r="AM532" s="5"/>
      <c r="AN532" s="5"/>
      <c r="AO532" s="5"/>
      <c r="AP532" s="5"/>
      <c r="AQ532" s="5"/>
      <c r="AR532" s="5"/>
      <c r="AS532" s="5"/>
      <c r="AT532" s="5"/>
      <c r="AU532" s="5"/>
      <c r="AV532" s="5"/>
      <c r="AW532" s="5"/>
      <c r="AX532" s="5"/>
    </row>
    <row r="533" spans="1:50" ht="12" customHeight="1">
      <c r="A533" s="5"/>
      <c r="B533" s="5"/>
      <c r="C533" s="5"/>
      <c r="D533" s="5"/>
      <c r="E533" s="6"/>
      <c r="F533" s="5"/>
      <c r="G533" s="212"/>
      <c r="H533" s="5"/>
      <c r="I533" s="212"/>
      <c r="J533" s="5"/>
      <c r="K533" s="212"/>
      <c r="L533" s="5"/>
      <c r="M533" s="212"/>
      <c r="N533" s="5"/>
      <c r="O533" s="212"/>
      <c r="P533" s="5"/>
      <c r="Q533" s="213"/>
      <c r="R533" s="5"/>
      <c r="S533" s="213"/>
      <c r="T533" s="5"/>
      <c r="U533" s="213"/>
      <c r="V533" s="5"/>
      <c r="W533" s="213"/>
      <c r="X533" s="5"/>
      <c r="Y533" s="213"/>
      <c r="Z533" s="5"/>
      <c r="AA533" s="213"/>
      <c r="AB533" s="10"/>
      <c r="AC533" s="10"/>
      <c r="AD533" s="7"/>
      <c r="AE533" s="5"/>
      <c r="AF533" s="5"/>
      <c r="AG533" s="5"/>
      <c r="AH533" s="5"/>
      <c r="AI533" s="5"/>
      <c r="AJ533" s="5"/>
      <c r="AK533" s="5"/>
      <c r="AL533" s="5"/>
      <c r="AM533" s="5"/>
      <c r="AN533" s="5"/>
      <c r="AO533" s="5"/>
      <c r="AP533" s="5"/>
      <c r="AQ533" s="5"/>
      <c r="AR533" s="5"/>
      <c r="AS533" s="5"/>
      <c r="AT533" s="5"/>
      <c r="AU533" s="5"/>
      <c r="AV533" s="5"/>
      <c r="AW533" s="5"/>
      <c r="AX533" s="5"/>
    </row>
    <row r="534" spans="1:50" ht="12" customHeight="1">
      <c r="A534" s="5"/>
      <c r="B534" s="5"/>
      <c r="C534" s="5"/>
      <c r="D534" s="5"/>
      <c r="E534" s="6"/>
      <c r="F534" s="5"/>
      <c r="G534" s="212"/>
      <c r="H534" s="5"/>
      <c r="I534" s="212"/>
      <c r="J534" s="5"/>
      <c r="K534" s="212"/>
      <c r="L534" s="5"/>
      <c r="M534" s="212"/>
      <c r="N534" s="5"/>
      <c r="O534" s="212"/>
      <c r="P534" s="5"/>
      <c r="Q534" s="213"/>
      <c r="R534" s="5"/>
      <c r="S534" s="213"/>
      <c r="T534" s="5"/>
      <c r="U534" s="213"/>
      <c r="V534" s="5"/>
      <c r="W534" s="213"/>
      <c r="X534" s="5"/>
      <c r="Y534" s="213"/>
      <c r="Z534" s="5"/>
      <c r="AA534" s="213"/>
      <c r="AB534" s="10"/>
      <c r="AC534" s="10"/>
      <c r="AD534" s="7"/>
      <c r="AE534" s="5"/>
      <c r="AF534" s="5"/>
      <c r="AG534" s="5"/>
      <c r="AH534" s="5"/>
      <c r="AI534" s="5"/>
      <c r="AJ534" s="5"/>
      <c r="AK534" s="5"/>
      <c r="AL534" s="5"/>
      <c r="AM534" s="5"/>
      <c r="AN534" s="5"/>
      <c r="AO534" s="5"/>
      <c r="AP534" s="5"/>
      <c r="AQ534" s="5"/>
      <c r="AR534" s="5"/>
      <c r="AS534" s="5"/>
      <c r="AT534" s="5"/>
      <c r="AU534" s="5"/>
      <c r="AV534" s="5"/>
      <c r="AW534" s="5"/>
      <c r="AX534" s="5"/>
    </row>
    <row r="535" spans="1:50" ht="12" customHeight="1">
      <c r="A535" s="5"/>
      <c r="B535" s="5"/>
      <c r="C535" s="5"/>
      <c r="D535" s="5"/>
      <c r="E535" s="6"/>
      <c r="F535" s="5"/>
      <c r="G535" s="212"/>
      <c r="H535" s="5"/>
      <c r="I535" s="212"/>
      <c r="J535" s="5"/>
      <c r="K535" s="212"/>
      <c r="L535" s="5"/>
      <c r="M535" s="212"/>
      <c r="N535" s="5"/>
      <c r="O535" s="212"/>
      <c r="P535" s="5"/>
      <c r="Q535" s="213"/>
      <c r="R535" s="5"/>
      <c r="S535" s="213"/>
      <c r="T535" s="5"/>
      <c r="U535" s="213"/>
      <c r="V535" s="5"/>
      <c r="W535" s="213"/>
      <c r="X535" s="5"/>
      <c r="Y535" s="213"/>
      <c r="Z535" s="5"/>
      <c r="AA535" s="213"/>
      <c r="AB535" s="10"/>
      <c r="AC535" s="10"/>
      <c r="AD535" s="7"/>
      <c r="AE535" s="5"/>
      <c r="AF535" s="5"/>
      <c r="AG535" s="5"/>
      <c r="AH535" s="5"/>
      <c r="AI535" s="5"/>
      <c r="AJ535" s="5"/>
      <c r="AK535" s="5"/>
      <c r="AL535" s="5"/>
      <c r="AM535" s="5"/>
      <c r="AN535" s="5"/>
      <c r="AO535" s="5"/>
      <c r="AP535" s="5"/>
      <c r="AQ535" s="5"/>
      <c r="AR535" s="5"/>
      <c r="AS535" s="5"/>
      <c r="AT535" s="5"/>
      <c r="AU535" s="5"/>
      <c r="AV535" s="5"/>
      <c r="AW535" s="5"/>
      <c r="AX535" s="5"/>
    </row>
    <row r="536" spans="1:50" ht="12" customHeight="1">
      <c r="A536" s="5"/>
      <c r="B536" s="5"/>
      <c r="C536" s="5"/>
      <c r="D536" s="5"/>
      <c r="E536" s="6"/>
      <c r="F536" s="5"/>
      <c r="G536" s="212"/>
      <c r="H536" s="5"/>
      <c r="I536" s="212"/>
      <c r="J536" s="5"/>
      <c r="K536" s="212"/>
      <c r="L536" s="5"/>
      <c r="M536" s="212"/>
      <c r="N536" s="5"/>
      <c r="O536" s="212"/>
      <c r="P536" s="5"/>
      <c r="Q536" s="213"/>
      <c r="R536" s="5"/>
      <c r="S536" s="213"/>
      <c r="T536" s="5"/>
      <c r="U536" s="213"/>
      <c r="V536" s="5"/>
      <c r="W536" s="213"/>
      <c r="X536" s="5"/>
      <c r="Y536" s="213"/>
      <c r="Z536" s="5"/>
      <c r="AA536" s="213"/>
      <c r="AB536" s="10"/>
      <c r="AC536" s="10"/>
      <c r="AD536" s="7"/>
      <c r="AE536" s="5"/>
      <c r="AF536" s="5"/>
      <c r="AG536" s="5"/>
      <c r="AH536" s="5"/>
      <c r="AI536" s="5"/>
      <c r="AJ536" s="5"/>
      <c r="AK536" s="5"/>
      <c r="AL536" s="5"/>
      <c r="AM536" s="5"/>
      <c r="AN536" s="5"/>
      <c r="AO536" s="5"/>
      <c r="AP536" s="5"/>
      <c r="AQ536" s="5"/>
      <c r="AR536" s="5"/>
      <c r="AS536" s="5"/>
      <c r="AT536" s="5"/>
      <c r="AU536" s="5"/>
      <c r="AV536" s="5"/>
      <c r="AW536" s="5"/>
      <c r="AX536" s="5"/>
    </row>
    <row r="537" spans="1:50" ht="12" customHeight="1">
      <c r="A537" s="5"/>
      <c r="B537" s="5"/>
      <c r="C537" s="5"/>
      <c r="D537" s="5"/>
      <c r="E537" s="6"/>
      <c r="F537" s="5"/>
      <c r="G537" s="212"/>
      <c r="H537" s="5"/>
      <c r="I537" s="212"/>
      <c r="J537" s="5"/>
      <c r="K537" s="212"/>
      <c r="L537" s="5"/>
      <c r="M537" s="212"/>
      <c r="N537" s="5"/>
      <c r="O537" s="212"/>
      <c r="P537" s="5"/>
      <c r="Q537" s="213"/>
      <c r="R537" s="5"/>
      <c r="S537" s="213"/>
      <c r="T537" s="5"/>
      <c r="U537" s="213"/>
      <c r="V537" s="5"/>
      <c r="W537" s="213"/>
      <c r="X537" s="5"/>
      <c r="Y537" s="213"/>
      <c r="Z537" s="5"/>
      <c r="AA537" s="213"/>
      <c r="AB537" s="10"/>
      <c r="AC537" s="10"/>
      <c r="AD537" s="7"/>
      <c r="AE537" s="5"/>
      <c r="AF537" s="5"/>
      <c r="AG537" s="5"/>
      <c r="AH537" s="5"/>
      <c r="AI537" s="5"/>
      <c r="AJ537" s="5"/>
      <c r="AK537" s="5"/>
      <c r="AL537" s="5"/>
      <c r="AM537" s="5"/>
      <c r="AN537" s="5"/>
      <c r="AO537" s="5"/>
      <c r="AP537" s="5"/>
      <c r="AQ537" s="5"/>
      <c r="AR537" s="5"/>
      <c r="AS537" s="5"/>
      <c r="AT537" s="5"/>
      <c r="AU537" s="5"/>
      <c r="AV537" s="5"/>
      <c r="AW537" s="5"/>
      <c r="AX537" s="5"/>
    </row>
    <row r="538" spans="1:50" ht="12" customHeight="1">
      <c r="A538" s="5"/>
      <c r="B538" s="5"/>
      <c r="C538" s="5"/>
      <c r="D538" s="5"/>
      <c r="E538" s="6"/>
      <c r="F538" s="5"/>
      <c r="G538" s="212"/>
      <c r="H538" s="5"/>
      <c r="I538" s="212"/>
      <c r="J538" s="5"/>
      <c r="K538" s="212"/>
      <c r="L538" s="5"/>
      <c r="M538" s="212"/>
      <c r="N538" s="5"/>
      <c r="O538" s="212"/>
      <c r="P538" s="5"/>
      <c r="Q538" s="213"/>
      <c r="R538" s="5"/>
      <c r="S538" s="213"/>
      <c r="T538" s="5"/>
      <c r="U538" s="213"/>
      <c r="V538" s="5"/>
      <c r="W538" s="213"/>
      <c r="X538" s="5"/>
      <c r="Y538" s="213"/>
      <c r="Z538" s="5"/>
      <c r="AA538" s="213"/>
      <c r="AB538" s="10"/>
      <c r="AC538" s="10"/>
      <c r="AD538" s="7"/>
      <c r="AE538" s="5"/>
      <c r="AF538" s="5"/>
      <c r="AG538" s="5"/>
      <c r="AH538" s="5"/>
      <c r="AI538" s="5"/>
      <c r="AJ538" s="5"/>
      <c r="AK538" s="5"/>
      <c r="AL538" s="5"/>
      <c r="AM538" s="5"/>
      <c r="AN538" s="5"/>
      <c r="AO538" s="5"/>
      <c r="AP538" s="5"/>
      <c r="AQ538" s="5"/>
      <c r="AR538" s="5"/>
      <c r="AS538" s="5"/>
      <c r="AT538" s="5"/>
      <c r="AU538" s="5"/>
      <c r="AV538" s="5"/>
      <c r="AW538" s="5"/>
      <c r="AX538" s="5"/>
    </row>
    <row r="539" spans="1:50" ht="12" customHeight="1">
      <c r="A539" s="5"/>
      <c r="B539" s="5"/>
      <c r="C539" s="5"/>
      <c r="D539" s="5"/>
      <c r="E539" s="6"/>
      <c r="F539" s="5"/>
      <c r="G539" s="212"/>
      <c r="H539" s="5"/>
      <c r="I539" s="212"/>
      <c r="J539" s="5"/>
      <c r="K539" s="212"/>
      <c r="L539" s="5"/>
      <c r="M539" s="212"/>
      <c r="N539" s="5"/>
      <c r="O539" s="212"/>
      <c r="P539" s="5"/>
      <c r="Q539" s="213"/>
      <c r="R539" s="5"/>
      <c r="S539" s="213"/>
      <c r="T539" s="5"/>
      <c r="U539" s="213"/>
      <c r="V539" s="5"/>
      <c r="W539" s="213"/>
      <c r="X539" s="5"/>
      <c r="Y539" s="213"/>
      <c r="Z539" s="5"/>
      <c r="AA539" s="213"/>
      <c r="AB539" s="10"/>
      <c r="AC539" s="10"/>
      <c r="AD539" s="7"/>
      <c r="AE539" s="5"/>
      <c r="AF539" s="5"/>
      <c r="AG539" s="5"/>
      <c r="AH539" s="5"/>
      <c r="AI539" s="5"/>
      <c r="AJ539" s="5"/>
      <c r="AK539" s="5"/>
      <c r="AL539" s="5"/>
      <c r="AM539" s="5"/>
      <c r="AN539" s="5"/>
      <c r="AO539" s="5"/>
      <c r="AP539" s="5"/>
      <c r="AQ539" s="5"/>
      <c r="AR539" s="5"/>
      <c r="AS539" s="5"/>
      <c r="AT539" s="5"/>
      <c r="AU539" s="5"/>
      <c r="AV539" s="5"/>
      <c r="AW539" s="5"/>
      <c r="AX539" s="5"/>
    </row>
    <row r="540" spans="1:50" ht="12" customHeight="1">
      <c r="A540" s="5"/>
      <c r="B540" s="5"/>
      <c r="C540" s="5"/>
      <c r="D540" s="5"/>
      <c r="E540" s="6"/>
      <c r="F540" s="5"/>
      <c r="G540" s="212"/>
      <c r="H540" s="5"/>
      <c r="I540" s="212"/>
      <c r="J540" s="5"/>
      <c r="K540" s="212"/>
      <c r="L540" s="5"/>
      <c r="M540" s="212"/>
      <c r="N540" s="5"/>
      <c r="O540" s="212"/>
      <c r="P540" s="5"/>
      <c r="Q540" s="213"/>
      <c r="R540" s="5"/>
      <c r="S540" s="213"/>
      <c r="T540" s="5"/>
      <c r="U540" s="213"/>
      <c r="V540" s="5"/>
      <c r="W540" s="213"/>
      <c r="X540" s="5"/>
      <c r="Y540" s="213"/>
      <c r="Z540" s="5"/>
      <c r="AA540" s="213"/>
      <c r="AB540" s="10"/>
      <c r="AC540" s="10"/>
      <c r="AD540" s="7"/>
      <c r="AE540" s="5"/>
      <c r="AF540" s="5"/>
      <c r="AG540" s="5"/>
      <c r="AH540" s="5"/>
      <c r="AI540" s="5"/>
      <c r="AJ540" s="5"/>
      <c r="AK540" s="5"/>
      <c r="AL540" s="5"/>
      <c r="AM540" s="5"/>
      <c r="AN540" s="5"/>
      <c r="AO540" s="5"/>
      <c r="AP540" s="5"/>
      <c r="AQ540" s="5"/>
      <c r="AR540" s="5"/>
      <c r="AS540" s="5"/>
      <c r="AT540" s="5"/>
      <c r="AU540" s="5"/>
      <c r="AV540" s="5"/>
      <c r="AW540" s="5"/>
      <c r="AX540" s="5"/>
    </row>
    <row r="541" spans="1:50" ht="12" customHeight="1">
      <c r="A541" s="5"/>
      <c r="B541" s="5"/>
      <c r="C541" s="5"/>
      <c r="D541" s="5"/>
      <c r="E541" s="6"/>
      <c r="F541" s="5"/>
      <c r="G541" s="212"/>
      <c r="H541" s="5"/>
      <c r="I541" s="212"/>
      <c r="J541" s="5"/>
      <c r="K541" s="212"/>
      <c r="L541" s="5"/>
      <c r="M541" s="212"/>
      <c r="N541" s="5"/>
      <c r="O541" s="212"/>
      <c r="P541" s="5"/>
      <c r="Q541" s="213"/>
      <c r="R541" s="5"/>
      <c r="S541" s="213"/>
      <c r="T541" s="5"/>
      <c r="U541" s="213"/>
      <c r="V541" s="5"/>
      <c r="W541" s="213"/>
      <c r="X541" s="5"/>
      <c r="Y541" s="213"/>
      <c r="Z541" s="5"/>
      <c r="AA541" s="213"/>
      <c r="AB541" s="10"/>
      <c r="AC541" s="10"/>
      <c r="AD541" s="7"/>
      <c r="AE541" s="5"/>
      <c r="AF541" s="5"/>
      <c r="AG541" s="5"/>
      <c r="AH541" s="5"/>
      <c r="AI541" s="5"/>
      <c r="AJ541" s="5"/>
      <c r="AK541" s="5"/>
      <c r="AL541" s="5"/>
      <c r="AM541" s="5"/>
      <c r="AN541" s="5"/>
      <c r="AO541" s="5"/>
      <c r="AP541" s="5"/>
      <c r="AQ541" s="5"/>
      <c r="AR541" s="5"/>
      <c r="AS541" s="5"/>
      <c r="AT541" s="5"/>
      <c r="AU541" s="5"/>
      <c r="AV541" s="5"/>
      <c r="AW541" s="5"/>
      <c r="AX541" s="5"/>
    </row>
    <row r="542" spans="1:50" ht="12" customHeight="1">
      <c r="A542" s="5"/>
      <c r="B542" s="5"/>
      <c r="C542" s="5"/>
      <c r="D542" s="5"/>
      <c r="E542" s="6"/>
      <c r="F542" s="5"/>
      <c r="G542" s="212"/>
      <c r="H542" s="5"/>
      <c r="I542" s="212"/>
      <c r="J542" s="5"/>
      <c r="K542" s="212"/>
      <c r="L542" s="5"/>
      <c r="M542" s="212"/>
      <c r="N542" s="5"/>
      <c r="O542" s="212"/>
      <c r="P542" s="5"/>
      <c r="Q542" s="213"/>
      <c r="R542" s="5"/>
      <c r="S542" s="213"/>
      <c r="T542" s="5"/>
      <c r="U542" s="213"/>
      <c r="V542" s="5"/>
      <c r="W542" s="213"/>
      <c r="X542" s="5"/>
      <c r="Y542" s="213"/>
      <c r="Z542" s="5"/>
      <c r="AA542" s="213"/>
      <c r="AB542" s="10"/>
      <c r="AC542" s="10"/>
      <c r="AD542" s="7"/>
      <c r="AE542" s="5"/>
      <c r="AF542" s="5"/>
      <c r="AG542" s="5"/>
      <c r="AH542" s="5"/>
      <c r="AI542" s="5"/>
      <c r="AJ542" s="5"/>
      <c r="AK542" s="5"/>
      <c r="AL542" s="5"/>
      <c r="AM542" s="5"/>
      <c r="AN542" s="5"/>
      <c r="AO542" s="5"/>
      <c r="AP542" s="5"/>
      <c r="AQ542" s="5"/>
      <c r="AR542" s="5"/>
      <c r="AS542" s="5"/>
      <c r="AT542" s="5"/>
      <c r="AU542" s="5"/>
      <c r="AV542" s="5"/>
      <c r="AW542" s="5"/>
      <c r="AX542" s="5"/>
    </row>
    <row r="543" spans="1:50" ht="12" customHeight="1">
      <c r="A543" s="5"/>
      <c r="B543" s="5"/>
      <c r="C543" s="5"/>
      <c r="D543" s="5"/>
      <c r="E543" s="6"/>
      <c r="F543" s="5"/>
      <c r="G543" s="212"/>
      <c r="H543" s="5"/>
      <c r="I543" s="212"/>
      <c r="J543" s="5"/>
      <c r="K543" s="212"/>
      <c r="L543" s="5"/>
      <c r="M543" s="212"/>
      <c r="N543" s="5"/>
      <c r="O543" s="212"/>
      <c r="P543" s="5"/>
      <c r="Q543" s="213"/>
      <c r="R543" s="5"/>
      <c r="S543" s="213"/>
      <c r="T543" s="5"/>
      <c r="U543" s="213"/>
      <c r="V543" s="5"/>
      <c r="W543" s="213"/>
      <c r="X543" s="5"/>
      <c r="Y543" s="213"/>
      <c r="Z543" s="5"/>
      <c r="AA543" s="213"/>
      <c r="AB543" s="10"/>
      <c r="AC543" s="10"/>
      <c r="AD543" s="7"/>
      <c r="AE543" s="5"/>
      <c r="AF543" s="5"/>
      <c r="AG543" s="5"/>
      <c r="AH543" s="5"/>
      <c r="AI543" s="5"/>
      <c r="AJ543" s="5"/>
      <c r="AK543" s="5"/>
      <c r="AL543" s="5"/>
      <c r="AM543" s="5"/>
      <c r="AN543" s="5"/>
      <c r="AO543" s="5"/>
      <c r="AP543" s="5"/>
      <c r="AQ543" s="5"/>
      <c r="AR543" s="5"/>
      <c r="AS543" s="5"/>
      <c r="AT543" s="5"/>
      <c r="AU543" s="5"/>
      <c r="AV543" s="5"/>
      <c r="AW543" s="5"/>
      <c r="AX543" s="5"/>
    </row>
    <row r="544" spans="1:50" ht="12" customHeight="1">
      <c r="A544" s="5"/>
      <c r="B544" s="5"/>
      <c r="C544" s="5"/>
      <c r="D544" s="5"/>
      <c r="E544" s="6"/>
      <c r="F544" s="5"/>
      <c r="G544" s="212"/>
      <c r="H544" s="5"/>
      <c r="I544" s="212"/>
      <c r="J544" s="5"/>
      <c r="K544" s="212"/>
      <c r="L544" s="5"/>
      <c r="M544" s="212"/>
      <c r="N544" s="5"/>
      <c r="O544" s="212"/>
      <c r="P544" s="5"/>
      <c r="Q544" s="213"/>
      <c r="R544" s="5"/>
      <c r="S544" s="213"/>
      <c r="T544" s="5"/>
      <c r="U544" s="213"/>
      <c r="V544" s="5"/>
      <c r="W544" s="213"/>
      <c r="X544" s="5"/>
      <c r="Y544" s="213"/>
      <c r="Z544" s="5"/>
      <c r="AA544" s="213"/>
      <c r="AB544" s="10"/>
      <c r="AC544" s="10"/>
      <c r="AD544" s="7"/>
      <c r="AE544" s="5"/>
      <c r="AF544" s="5"/>
      <c r="AG544" s="5"/>
      <c r="AH544" s="5"/>
      <c r="AI544" s="5"/>
      <c r="AJ544" s="5"/>
      <c r="AK544" s="5"/>
      <c r="AL544" s="5"/>
      <c r="AM544" s="5"/>
      <c r="AN544" s="5"/>
      <c r="AO544" s="5"/>
      <c r="AP544" s="5"/>
      <c r="AQ544" s="5"/>
      <c r="AR544" s="5"/>
      <c r="AS544" s="5"/>
      <c r="AT544" s="5"/>
      <c r="AU544" s="5"/>
      <c r="AV544" s="5"/>
      <c r="AW544" s="5"/>
      <c r="AX544" s="5"/>
    </row>
    <row r="545" spans="1:50" ht="12" customHeight="1">
      <c r="A545" s="5"/>
      <c r="B545" s="5"/>
      <c r="C545" s="5"/>
      <c r="D545" s="5"/>
      <c r="E545" s="6"/>
      <c r="F545" s="5"/>
      <c r="G545" s="212"/>
      <c r="H545" s="5"/>
      <c r="I545" s="212"/>
      <c r="J545" s="5"/>
      <c r="K545" s="212"/>
      <c r="L545" s="5"/>
      <c r="M545" s="212"/>
      <c r="N545" s="5"/>
      <c r="O545" s="212"/>
      <c r="P545" s="5"/>
      <c r="Q545" s="213"/>
      <c r="R545" s="5"/>
      <c r="S545" s="213"/>
      <c r="T545" s="5"/>
      <c r="U545" s="213"/>
      <c r="V545" s="5"/>
      <c r="W545" s="213"/>
      <c r="X545" s="5"/>
      <c r="Y545" s="213"/>
      <c r="Z545" s="5"/>
      <c r="AA545" s="213"/>
      <c r="AB545" s="10"/>
      <c r="AC545" s="10"/>
      <c r="AD545" s="7"/>
      <c r="AE545" s="5"/>
      <c r="AF545" s="5"/>
      <c r="AG545" s="5"/>
      <c r="AH545" s="5"/>
      <c r="AI545" s="5"/>
      <c r="AJ545" s="5"/>
      <c r="AK545" s="5"/>
      <c r="AL545" s="5"/>
      <c r="AM545" s="5"/>
      <c r="AN545" s="5"/>
      <c r="AO545" s="5"/>
      <c r="AP545" s="5"/>
      <c r="AQ545" s="5"/>
      <c r="AR545" s="5"/>
      <c r="AS545" s="5"/>
      <c r="AT545" s="5"/>
      <c r="AU545" s="5"/>
      <c r="AV545" s="5"/>
      <c r="AW545" s="5"/>
      <c r="AX545" s="5"/>
    </row>
    <row r="546" spans="1:50" ht="12" customHeight="1">
      <c r="A546" s="5"/>
      <c r="B546" s="5"/>
      <c r="C546" s="5"/>
      <c r="D546" s="5"/>
      <c r="E546" s="6"/>
      <c r="F546" s="5"/>
      <c r="G546" s="212"/>
      <c r="H546" s="5"/>
      <c r="I546" s="212"/>
      <c r="J546" s="5"/>
      <c r="K546" s="212"/>
      <c r="L546" s="5"/>
      <c r="M546" s="212"/>
      <c r="N546" s="5"/>
      <c r="O546" s="212"/>
      <c r="P546" s="5"/>
      <c r="Q546" s="213"/>
      <c r="R546" s="5"/>
      <c r="S546" s="213"/>
      <c r="T546" s="5"/>
      <c r="U546" s="213"/>
      <c r="V546" s="5"/>
      <c r="W546" s="213"/>
      <c r="X546" s="5"/>
      <c r="Y546" s="213"/>
      <c r="Z546" s="5"/>
      <c r="AA546" s="213"/>
      <c r="AB546" s="10"/>
      <c r="AC546" s="10"/>
      <c r="AD546" s="7"/>
      <c r="AE546" s="5"/>
      <c r="AF546" s="5"/>
      <c r="AG546" s="5"/>
      <c r="AH546" s="5"/>
      <c r="AI546" s="5"/>
      <c r="AJ546" s="5"/>
      <c r="AK546" s="5"/>
      <c r="AL546" s="5"/>
      <c r="AM546" s="5"/>
      <c r="AN546" s="5"/>
      <c r="AO546" s="5"/>
      <c r="AP546" s="5"/>
      <c r="AQ546" s="5"/>
      <c r="AR546" s="5"/>
      <c r="AS546" s="5"/>
      <c r="AT546" s="5"/>
      <c r="AU546" s="5"/>
      <c r="AV546" s="5"/>
      <c r="AW546" s="5"/>
      <c r="AX546" s="5"/>
    </row>
    <row r="547" spans="1:50" ht="12" customHeight="1">
      <c r="A547" s="5"/>
      <c r="B547" s="5"/>
      <c r="C547" s="5"/>
      <c r="D547" s="5"/>
      <c r="E547" s="6"/>
      <c r="F547" s="5"/>
      <c r="G547" s="212"/>
      <c r="H547" s="5"/>
      <c r="I547" s="212"/>
      <c r="J547" s="5"/>
      <c r="K547" s="212"/>
      <c r="L547" s="5"/>
      <c r="M547" s="212"/>
      <c r="N547" s="5"/>
      <c r="O547" s="212"/>
      <c r="P547" s="5"/>
      <c r="Q547" s="213"/>
      <c r="R547" s="5"/>
      <c r="S547" s="213"/>
      <c r="T547" s="5"/>
      <c r="U547" s="213"/>
      <c r="V547" s="5"/>
      <c r="W547" s="213"/>
      <c r="X547" s="5"/>
      <c r="Y547" s="213"/>
      <c r="Z547" s="5"/>
      <c r="AA547" s="213"/>
      <c r="AB547" s="10"/>
      <c r="AC547" s="10"/>
      <c r="AD547" s="7"/>
      <c r="AE547" s="5"/>
      <c r="AF547" s="5"/>
      <c r="AG547" s="5"/>
      <c r="AH547" s="5"/>
      <c r="AI547" s="5"/>
      <c r="AJ547" s="5"/>
      <c r="AK547" s="5"/>
      <c r="AL547" s="5"/>
      <c r="AM547" s="5"/>
      <c r="AN547" s="5"/>
      <c r="AO547" s="5"/>
      <c r="AP547" s="5"/>
      <c r="AQ547" s="5"/>
      <c r="AR547" s="5"/>
      <c r="AS547" s="5"/>
      <c r="AT547" s="5"/>
      <c r="AU547" s="5"/>
      <c r="AV547" s="5"/>
      <c r="AW547" s="5"/>
      <c r="AX547" s="5"/>
    </row>
    <row r="548" spans="1:50" ht="12" customHeight="1">
      <c r="A548" s="5"/>
      <c r="B548" s="5"/>
      <c r="C548" s="5"/>
      <c r="D548" s="5"/>
      <c r="E548" s="6"/>
      <c r="F548" s="5"/>
      <c r="G548" s="212"/>
      <c r="H548" s="5"/>
      <c r="I548" s="212"/>
      <c r="J548" s="5"/>
      <c r="K548" s="212"/>
      <c r="L548" s="5"/>
      <c r="M548" s="212"/>
      <c r="N548" s="5"/>
      <c r="O548" s="212"/>
      <c r="P548" s="5"/>
      <c r="Q548" s="213"/>
      <c r="R548" s="5"/>
      <c r="S548" s="213"/>
      <c r="T548" s="5"/>
      <c r="U548" s="213"/>
      <c r="V548" s="5"/>
      <c r="W548" s="213"/>
      <c r="X548" s="5"/>
      <c r="Y548" s="213"/>
      <c r="Z548" s="5"/>
      <c r="AA548" s="213"/>
      <c r="AB548" s="10"/>
      <c r="AC548" s="10"/>
      <c r="AD548" s="7"/>
      <c r="AE548" s="5"/>
      <c r="AF548" s="5"/>
      <c r="AG548" s="5"/>
      <c r="AH548" s="5"/>
      <c r="AI548" s="5"/>
      <c r="AJ548" s="5"/>
      <c r="AK548" s="5"/>
      <c r="AL548" s="5"/>
      <c r="AM548" s="5"/>
      <c r="AN548" s="5"/>
      <c r="AO548" s="5"/>
      <c r="AP548" s="5"/>
      <c r="AQ548" s="5"/>
      <c r="AR548" s="5"/>
      <c r="AS548" s="5"/>
      <c r="AT548" s="5"/>
      <c r="AU548" s="5"/>
      <c r="AV548" s="5"/>
      <c r="AW548" s="5"/>
      <c r="AX548" s="5"/>
    </row>
    <row r="549" spans="1:50" ht="12" customHeight="1">
      <c r="A549" s="5"/>
      <c r="B549" s="5"/>
      <c r="C549" s="5"/>
      <c r="D549" s="5"/>
      <c r="E549" s="6"/>
      <c r="F549" s="5"/>
      <c r="G549" s="212"/>
      <c r="H549" s="5"/>
      <c r="I549" s="212"/>
      <c r="J549" s="5"/>
      <c r="K549" s="212"/>
      <c r="L549" s="5"/>
      <c r="M549" s="212"/>
      <c r="N549" s="5"/>
      <c r="O549" s="212"/>
      <c r="P549" s="5"/>
      <c r="Q549" s="213"/>
      <c r="R549" s="5"/>
      <c r="S549" s="213"/>
      <c r="T549" s="5"/>
      <c r="U549" s="213"/>
      <c r="V549" s="5"/>
      <c r="W549" s="213"/>
      <c r="X549" s="5"/>
      <c r="Y549" s="213"/>
      <c r="Z549" s="5"/>
      <c r="AA549" s="213"/>
      <c r="AB549" s="10"/>
      <c r="AC549" s="10"/>
      <c r="AD549" s="7"/>
      <c r="AE549" s="5"/>
      <c r="AF549" s="5"/>
      <c r="AG549" s="5"/>
      <c r="AH549" s="5"/>
      <c r="AI549" s="5"/>
      <c r="AJ549" s="5"/>
      <c r="AK549" s="5"/>
      <c r="AL549" s="5"/>
      <c r="AM549" s="5"/>
      <c r="AN549" s="5"/>
      <c r="AO549" s="5"/>
      <c r="AP549" s="5"/>
      <c r="AQ549" s="5"/>
      <c r="AR549" s="5"/>
      <c r="AS549" s="5"/>
      <c r="AT549" s="5"/>
      <c r="AU549" s="5"/>
      <c r="AV549" s="5"/>
      <c r="AW549" s="5"/>
      <c r="AX549" s="5"/>
    </row>
    <row r="550" spans="1:50" ht="12" customHeight="1">
      <c r="A550" s="5"/>
      <c r="B550" s="5"/>
      <c r="C550" s="5"/>
      <c r="D550" s="5"/>
      <c r="E550" s="6"/>
      <c r="F550" s="5"/>
      <c r="G550" s="212"/>
      <c r="H550" s="5"/>
      <c r="I550" s="212"/>
      <c r="J550" s="5"/>
      <c r="K550" s="212"/>
      <c r="L550" s="5"/>
      <c r="M550" s="212"/>
      <c r="N550" s="5"/>
      <c r="O550" s="212"/>
      <c r="P550" s="5"/>
      <c r="Q550" s="213"/>
      <c r="R550" s="5"/>
      <c r="S550" s="213"/>
      <c r="T550" s="5"/>
      <c r="U550" s="213"/>
      <c r="V550" s="5"/>
      <c r="W550" s="213"/>
      <c r="X550" s="5"/>
      <c r="Y550" s="213"/>
      <c r="Z550" s="5"/>
      <c r="AA550" s="213"/>
      <c r="AB550" s="10"/>
      <c r="AC550" s="10"/>
      <c r="AD550" s="7"/>
      <c r="AE550" s="5"/>
      <c r="AF550" s="5"/>
      <c r="AG550" s="5"/>
      <c r="AH550" s="5"/>
      <c r="AI550" s="5"/>
      <c r="AJ550" s="5"/>
      <c r="AK550" s="5"/>
      <c r="AL550" s="5"/>
      <c r="AM550" s="5"/>
      <c r="AN550" s="5"/>
      <c r="AO550" s="5"/>
      <c r="AP550" s="5"/>
      <c r="AQ550" s="5"/>
      <c r="AR550" s="5"/>
      <c r="AS550" s="5"/>
      <c r="AT550" s="5"/>
      <c r="AU550" s="5"/>
      <c r="AV550" s="5"/>
      <c r="AW550" s="5"/>
      <c r="AX550" s="5"/>
    </row>
    <row r="551" spans="1:50" ht="12" customHeight="1">
      <c r="A551" s="5"/>
      <c r="B551" s="5"/>
      <c r="C551" s="5"/>
      <c r="D551" s="5"/>
      <c r="E551" s="6"/>
      <c r="F551" s="5"/>
      <c r="G551" s="212"/>
      <c r="H551" s="5"/>
      <c r="I551" s="212"/>
      <c r="J551" s="5"/>
      <c r="K551" s="212"/>
      <c r="L551" s="5"/>
      <c r="M551" s="212"/>
      <c r="N551" s="5"/>
      <c r="O551" s="212"/>
      <c r="P551" s="5"/>
      <c r="Q551" s="213"/>
      <c r="R551" s="5"/>
      <c r="S551" s="213"/>
      <c r="T551" s="5"/>
      <c r="U551" s="213"/>
      <c r="V551" s="5"/>
      <c r="W551" s="213"/>
      <c r="X551" s="5"/>
      <c r="Y551" s="213"/>
      <c r="Z551" s="5"/>
      <c r="AA551" s="213"/>
      <c r="AB551" s="10"/>
      <c r="AC551" s="10"/>
      <c r="AD551" s="7"/>
      <c r="AE551" s="5"/>
      <c r="AF551" s="5"/>
      <c r="AG551" s="5"/>
      <c r="AH551" s="5"/>
      <c r="AI551" s="5"/>
      <c r="AJ551" s="5"/>
      <c r="AK551" s="5"/>
      <c r="AL551" s="5"/>
      <c r="AM551" s="5"/>
      <c r="AN551" s="5"/>
      <c r="AO551" s="5"/>
      <c r="AP551" s="5"/>
      <c r="AQ551" s="5"/>
      <c r="AR551" s="5"/>
      <c r="AS551" s="5"/>
      <c r="AT551" s="5"/>
      <c r="AU551" s="5"/>
      <c r="AV551" s="5"/>
      <c r="AW551" s="5"/>
      <c r="AX551" s="5"/>
    </row>
    <row r="552" spans="1:50" ht="12" customHeight="1">
      <c r="A552" s="5"/>
      <c r="B552" s="5"/>
      <c r="C552" s="5"/>
      <c r="D552" s="5"/>
      <c r="E552" s="6"/>
      <c r="F552" s="5"/>
      <c r="G552" s="212"/>
      <c r="H552" s="5"/>
      <c r="I552" s="212"/>
      <c r="J552" s="5"/>
      <c r="K552" s="212"/>
      <c r="L552" s="5"/>
      <c r="M552" s="212"/>
      <c r="N552" s="5"/>
      <c r="O552" s="212"/>
      <c r="P552" s="5"/>
      <c r="Q552" s="213"/>
      <c r="R552" s="5"/>
      <c r="S552" s="213"/>
      <c r="T552" s="5"/>
      <c r="U552" s="213"/>
      <c r="V552" s="5"/>
      <c r="W552" s="213"/>
      <c r="X552" s="5"/>
      <c r="Y552" s="213"/>
      <c r="Z552" s="5"/>
      <c r="AA552" s="213"/>
      <c r="AB552" s="10"/>
      <c r="AC552" s="10"/>
      <c r="AD552" s="7"/>
      <c r="AE552" s="5"/>
      <c r="AF552" s="5"/>
      <c r="AG552" s="5"/>
      <c r="AH552" s="5"/>
      <c r="AI552" s="5"/>
      <c r="AJ552" s="5"/>
      <c r="AK552" s="5"/>
      <c r="AL552" s="5"/>
      <c r="AM552" s="5"/>
      <c r="AN552" s="5"/>
      <c r="AO552" s="5"/>
      <c r="AP552" s="5"/>
      <c r="AQ552" s="5"/>
      <c r="AR552" s="5"/>
      <c r="AS552" s="5"/>
      <c r="AT552" s="5"/>
      <c r="AU552" s="5"/>
      <c r="AV552" s="5"/>
      <c r="AW552" s="5"/>
      <c r="AX552" s="5"/>
    </row>
    <row r="553" spans="1:50" ht="12" customHeight="1">
      <c r="A553" s="5"/>
      <c r="B553" s="5"/>
      <c r="C553" s="5"/>
      <c r="D553" s="5"/>
      <c r="E553" s="6"/>
      <c r="F553" s="5"/>
      <c r="G553" s="212"/>
      <c r="H553" s="5"/>
      <c r="I553" s="212"/>
      <c r="J553" s="5"/>
      <c r="K553" s="212"/>
      <c r="L553" s="5"/>
      <c r="M553" s="212"/>
      <c r="N553" s="5"/>
      <c r="O553" s="212"/>
      <c r="P553" s="5"/>
      <c r="Q553" s="213"/>
      <c r="R553" s="5"/>
      <c r="S553" s="213"/>
      <c r="T553" s="5"/>
      <c r="U553" s="213"/>
      <c r="V553" s="5"/>
      <c r="W553" s="213"/>
      <c r="X553" s="5"/>
      <c r="Y553" s="213"/>
      <c r="Z553" s="5"/>
      <c r="AA553" s="213"/>
      <c r="AB553" s="10"/>
      <c r="AC553" s="10"/>
      <c r="AD553" s="7"/>
      <c r="AE553" s="5"/>
      <c r="AF553" s="5"/>
      <c r="AG553" s="5"/>
      <c r="AH553" s="5"/>
      <c r="AI553" s="5"/>
      <c r="AJ553" s="5"/>
      <c r="AK553" s="5"/>
      <c r="AL553" s="5"/>
      <c r="AM553" s="5"/>
      <c r="AN553" s="5"/>
      <c r="AO553" s="5"/>
      <c r="AP553" s="5"/>
      <c r="AQ553" s="5"/>
      <c r="AR553" s="5"/>
      <c r="AS553" s="5"/>
      <c r="AT553" s="5"/>
      <c r="AU553" s="5"/>
      <c r="AV553" s="5"/>
      <c r="AW553" s="5"/>
      <c r="AX553" s="5"/>
    </row>
    <row r="554" spans="1:50" ht="12" customHeight="1">
      <c r="A554" s="5"/>
      <c r="B554" s="5"/>
      <c r="C554" s="5"/>
      <c r="D554" s="5"/>
      <c r="E554" s="6"/>
      <c r="F554" s="5"/>
      <c r="G554" s="212"/>
      <c r="H554" s="5"/>
      <c r="I554" s="212"/>
      <c r="J554" s="5"/>
      <c r="K554" s="212"/>
      <c r="L554" s="5"/>
      <c r="M554" s="212"/>
      <c r="N554" s="5"/>
      <c r="O554" s="212"/>
      <c r="P554" s="5"/>
      <c r="Q554" s="213"/>
      <c r="R554" s="5"/>
      <c r="S554" s="213"/>
      <c r="T554" s="5"/>
      <c r="U554" s="213"/>
      <c r="V554" s="5"/>
      <c r="W554" s="213"/>
      <c r="X554" s="5"/>
      <c r="Y554" s="213"/>
      <c r="Z554" s="5"/>
      <c r="AA554" s="213"/>
      <c r="AB554" s="10"/>
      <c r="AC554" s="10"/>
      <c r="AD554" s="7"/>
      <c r="AE554" s="5"/>
      <c r="AF554" s="5"/>
      <c r="AG554" s="5"/>
      <c r="AH554" s="5"/>
      <c r="AI554" s="5"/>
      <c r="AJ554" s="5"/>
      <c r="AK554" s="5"/>
      <c r="AL554" s="5"/>
      <c r="AM554" s="5"/>
      <c r="AN554" s="5"/>
      <c r="AO554" s="5"/>
      <c r="AP554" s="5"/>
      <c r="AQ554" s="5"/>
      <c r="AR554" s="5"/>
      <c r="AS554" s="5"/>
      <c r="AT554" s="5"/>
      <c r="AU554" s="5"/>
      <c r="AV554" s="5"/>
      <c r="AW554" s="5"/>
      <c r="AX554" s="5"/>
    </row>
    <row r="555" spans="1:50" ht="12" customHeight="1">
      <c r="A555" s="5"/>
      <c r="B555" s="5"/>
      <c r="C555" s="5"/>
      <c r="D555" s="5"/>
      <c r="E555" s="6"/>
      <c r="F555" s="5"/>
      <c r="G555" s="212"/>
      <c r="H555" s="5"/>
      <c r="I555" s="212"/>
      <c r="J555" s="5"/>
      <c r="K555" s="212"/>
      <c r="L555" s="5"/>
      <c r="M555" s="212"/>
      <c r="N555" s="5"/>
      <c r="O555" s="212"/>
      <c r="P555" s="5"/>
      <c r="Q555" s="213"/>
      <c r="R555" s="5"/>
      <c r="S555" s="213"/>
      <c r="T555" s="5"/>
      <c r="U555" s="213"/>
      <c r="V555" s="5"/>
      <c r="W555" s="213"/>
      <c r="X555" s="5"/>
      <c r="Y555" s="213"/>
      <c r="Z555" s="5"/>
      <c r="AA555" s="213"/>
      <c r="AB555" s="10"/>
      <c r="AC555" s="10"/>
      <c r="AD555" s="7"/>
      <c r="AE555" s="5"/>
      <c r="AF555" s="5"/>
      <c r="AG555" s="5"/>
      <c r="AH555" s="5"/>
      <c r="AI555" s="5"/>
      <c r="AJ555" s="5"/>
      <c r="AK555" s="5"/>
      <c r="AL555" s="5"/>
      <c r="AM555" s="5"/>
      <c r="AN555" s="5"/>
      <c r="AO555" s="5"/>
      <c r="AP555" s="5"/>
      <c r="AQ555" s="5"/>
      <c r="AR555" s="5"/>
      <c r="AS555" s="5"/>
      <c r="AT555" s="5"/>
      <c r="AU555" s="5"/>
      <c r="AV555" s="5"/>
      <c r="AW555" s="5"/>
      <c r="AX555" s="5"/>
    </row>
    <row r="556" spans="1:50" ht="12" customHeight="1">
      <c r="A556" s="5"/>
      <c r="B556" s="5"/>
      <c r="C556" s="5"/>
      <c r="D556" s="5"/>
      <c r="E556" s="6"/>
      <c r="F556" s="5"/>
      <c r="G556" s="212"/>
      <c r="H556" s="5"/>
      <c r="I556" s="212"/>
      <c r="J556" s="5"/>
      <c r="K556" s="212"/>
      <c r="L556" s="5"/>
      <c r="M556" s="212"/>
      <c r="N556" s="5"/>
      <c r="O556" s="212"/>
      <c r="P556" s="5"/>
      <c r="Q556" s="213"/>
      <c r="R556" s="5"/>
      <c r="S556" s="213"/>
      <c r="T556" s="5"/>
      <c r="U556" s="213"/>
      <c r="V556" s="5"/>
      <c r="W556" s="213"/>
      <c r="X556" s="5"/>
      <c r="Y556" s="213"/>
      <c r="Z556" s="5"/>
      <c r="AA556" s="213"/>
      <c r="AB556" s="10"/>
      <c r="AC556" s="10"/>
      <c r="AD556" s="7"/>
      <c r="AE556" s="5"/>
      <c r="AF556" s="5"/>
      <c r="AG556" s="5"/>
      <c r="AH556" s="5"/>
      <c r="AI556" s="5"/>
      <c r="AJ556" s="5"/>
      <c r="AK556" s="5"/>
      <c r="AL556" s="5"/>
      <c r="AM556" s="5"/>
      <c r="AN556" s="5"/>
      <c r="AO556" s="5"/>
      <c r="AP556" s="5"/>
      <c r="AQ556" s="5"/>
      <c r="AR556" s="5"/>
      <c r="AS556" s="5"/>
      <c r="AT556" s="5"/>
      <c r="AU556" s="5"/>
      <c r="AV556" s="5"/>
      <c r="AW556" s="5"/>
      <c r="AX556" s="5"/>
    </row>
    <row r="557" spans="1:50" ht="12" customHeight="1">
      <c r="A557" s="5"/>
      <c r="B557" s="5"/>
      <c r="C557" s="5"/>
      <c r="D557" s="5"/>
      <c r="E557" s="6"/>
      <c r="F557" s="5"/>
      <c r="G557" s="212"/>
      <c r="H557" s="5"/>
      <c r="I557" s="212"/>
      <c r="J557" s="5"/>
      <c r="K557" s="212"/>
      <c r="L557" s="5"/>
      <c r="M557" s="212"/>
      <c r="N557" s="5"/>
      <c r="O557" s="212"/>
      <c r="P557" s="5"/>
      <c r="Q557" s="213"/>
      <c r="R557" s="5"/>
      <c r="S557" s="213"/>
      <c r="T557" s="5"/>
      <c r="U557" s="213"/>
      <c r="V557" s="5"/>
      <c r="W557" s="213"/>
      <c r="X557" s="5"/>
      <c r="Y557" s="213"/>
      <c r="Z557" s="5"/>
      <c r="AA557" s="213"/>
      <c r="AB557" s="10"/>
      <c r="AC557" s="10"/>
      <c r="AD557" s="7"/>
      <c r="AE557" s="5"/>
      <c r="AF557" s="5"/>
      <c r="AG557" s="5"/>
      <c r="AH557" s="5"/>
      <c r="AI557" s="5"/>
      <c r="AJ557" s="5"/>
      <c r="AK557" s="5"/>
      <c r="AL557" s="5"/>
      <c r="AM557" s="5"/>
      <c r="AN557" s="5"/>
      <c r="AO557" s="5"/>
      <c r="AP557" s="5"/>
      <c r="AQ557" s="5"/>
      <c r="AR557" s="5"/>
      <c r="AS557" s="5"/>
      <c r="AT557" s="5"/>
      <c r="AU557" s="5"/>
      <c r="AV557" s="5"/>
      <c r="AW557" s="5"/>
      <c r="AX557" s="5"/>
    </row>
    <row r="558" spans="1:50" ht="12" customHeight="1">
      <c r="A558" s="5"/>
      <c r="B558" s="5"/>
      <c r="C558" s="5"/>
      <c r="D558" s="5"/>
      <c r="E558" s="6"/>
      <c r="F558" s="5"/>
      <c r="G558" s="212"/>
      <c r="H558" s="5"/>
      <c r="I558" s="212"/>
      <c r="J558" s="5"/>
      <c r="K558" s="212"/>
      <c r="L558" s="5"/>
      <c r="M558" s="212"/>
      <c r="N558" s="5"/>
      <c r="O558" s="212"/>
      <c r="P558" s="5"/>
      <c r="Q558" s="213"/>
      <c r="R558" s="5"/>
      <c r="S558" s="213"/>
      <c r="T558" s="5"/>
      <c r="U558" s="213"/>
      <c r="V558" s="5"/>
      <c r="W558" s="213"/>
      <c r="X558" s="5"/>
      <c r="Y558" s="213"/>
      <c r="Z558" s="5"/>
      <c r="AA558" s="213"/>
      <c r="AB558" s="10"/>
      <c r="AC558" s="10"/>
      <c r="AD558" s="7"/>
      <c r="AE558" s="5"/>
      <c r="AF558" s="5"/>
      <c r="AG558" s="5"/>
      <c r="AH558" s="5"/>
      <c r="AI558" s="5"/>
      <c r="AJ558" s="5"/>
      <c r="AK558" s="5"/>
      <c r="AL558" s="5"/>
      <c r="AM558" s="5"/>
      <c r="AN558" s="5"/>
      <c r="AO558" s="5"/>
      <c r="AP558" s="5"/>
      <c r="AQ558" s="5"/>
      <c r="AR558" s="5"/>
      <c r="AS558" s="5"/>
      <c r="AT558" s="5"/>
      <c r="AU558" s="5"/>
      <c r="AV558" s="5"/>
      <c r="AW558" s="5"/>
      <c r="AX558" s="5"/>
    </row>
    <row r="559" spans="1:50" ht="12" customHeight="1">
      <c r="A559" s="5"/>
      <c r="B559" s="5"/>
      <c r="C559" s="5"/>
      <c r="D559" s="5"/>
      <c r="E559" s="6"/>
      <c r="F559" s="5"/>
      <c r="G559" s="212"/>
      <c r="H559" s="5"/>
      <c r="I559" s="212"/>
      <c r="J559" s="5"/>
      <c r="K559" s="212"/>
      <c r="L559" s="5"/>
      <c r="M559" s="212"/>
      <c r="N559" s="5"/>
      <c r="O559" s="212"/>
      <c r="P559" s="5"/>
      <c r="Q559" s="213"/>
      <c r="R559" s="5"/>
      <c r="S559" s="213"/>
      <c r="T559" s="5"/>
      <c r="U559" s="213"/>
      <c r="V559" s="5"/>
      <c r="W559" s="213"/>
      <c r="X559" s="5"/>
      <c r="Y559" s="213"/>
      <c r="Z559" s="5"/>
      <c r="AA559" s="213"/>
      <c r="AB559" s="10"/>
      <c r="AC559" s="10"/>
      <c r="AD559" s="7"/>
      <c r="AE559" s="5"/>
      <c r="AF559" s="5"/>
      <c r="AG559" s="5"/>
      <c r="AH559" s="5"/>
      <c r="AI559" s="5"/>
      <c r="AJ559" s="5"/>
      <c r="AK559" s="5"/>
      <c r="AL559" s="5"/>
      <c r="AM559" s="5"/>
      <c r="AN559" s="5"/>
      <c r="AO559" s="5"/>
      <c r="AP559" s="5"/>
      <c r="AQ559" s="5"/>
      <c r="AR559" s="5"/>
      <c r="AS559" s="5"/>
      <c r="AT559" s="5"/>
      <c r="AU559" s="5"/>
      <c r="AV559" s="5"/>
      <c r="AW559" s="5"/>
      <c r="AX559" s="5"/>
    </row>
    <row r="560" spans="1:50" ht="12" customHeight="1">
      <c r="A560" s="5"/>
      <c r="B560" s="5"/>
      <c r="C560" s="5"/>
      <c r="D560" s="5"/>
      <c r="E560" s="6"/>
      <c r="F560" s="5"/>
      <c r="G560" s="212"/>
      <c r="H560" s="5"/>
      <c r="I560" s="212"/>
      <c r="J560" s="5"/>
      <c r="K560" s="212"/>
      <c r="L560" s="5"/>
      <c r="M560" s="212"/>
      <c r="N560" s="5"/>
      <c r="O560" s="212"/>
      <c r="P560" s="5"/>
      <c r="Q560" s="213"/>
      <c r="R560" s="5"/>
      <c r="S560" s="213"/>
      <c r="T560" s="5"/>
      <c r="U560" s="213"/>
      <c r="V560" s="5"/>
      <c r="W560" s="213"/>
      <c r="X560" s="5"/>
      <c r="Y560" s="213"/>
      <c r="Z560" s="5"/>
      <c r="AA560" s="213"/>
      <c r="AB560" s="10"/>
      <c r="AC560" s="10"/>
      <c r="AD560" s="7"/>
      <c r="AE560" s="5"/>
      <c r="AF560" s="5"/>
      <c r="AG560" s="5"/>
      <c r="AH560" s="5"/>
      <c r="AI560" s="5"/>
      <c r="AJ560" s="5"/>
      <c r="AK560" s="5"/>
      <c r="AL560" s="5"/>
      <c r="AM560" s="5"/>
      <c r="AN560" s="5"/>
      <c r="AO560" s="5"/>
      <c r="AP560" s="5"/>
      <c r="AQ560" s="5"/>
      <c r="AR560" s="5"/>
      <c r="AS560" s="5"/>
      <c r="AT560" s="5"/>
      <c r="AU560" s="5"/>
      <c r="AV560" s="5"/>
      <c r="AW560" s="5"/>
      <c r="AX560" s="5"/>
    </row>
    <row r="561" spans="1:50" ht="12" customHeight="1">
      <c r="A561" s="5"/>
      <c r="B561" s="5"/>
      <c r="C561" s="5"/>
      <c r="D561" s="5"/>
      <c r="E561" s="6"/>
      <c r="F561" s="5"/>
      <c r="G561" s="212"/>
      <c r="H561" s="5"/>
      <c r="I561" s="212"/>
      <c r="J561" s="5"/>
      <c r="K561" s="212"/>
      <c r="L561" s="5"/>
      <c r="M561" s="212"/>
      <c r="N561" s="5"/>
      <c r="O561" s="212"/>
      <c r="P561" s="5"/>
      <c r="Q561" s="213"/>
      <c r="R561" s="5"/>
      <c r="S561" s="213"/>
      <c r="T561" s="5"/>
      <c r="U561" s="213"/>
      <c r="V561" s="5"/>
      <c r="W561" s="213"/>
      <c r="X561" s="5"/>
      <c r="Y561" s="213"/>
      <c r="Z561" s="5"/>
      <c r="AA561" s="213"/>
      <c r="AB561" s="10"/>
      <c r="AC561" s="10"/>
      <c r="AD561" s="7"/>
      <c r="AE561" s="5"/>
      <c r="AF561" s="5"/>
      <c r="AG561" s="5"/>
      <c r="AH561" s="5"/>
      <c r="AI561" s="5"/>
      <c r="AJ561" s="5"/>
      <c r="AK561" s="5"/>
      <c r="AL561" s="5"/>
      <c r="AM561" s="5"/>
      <c r="AN561" s="5"/>
      <c r="AO561" s="5"/>
      <c r="AP561" s="5"/>
      <c r="AQ561" s="5"/>
      <c r="AR561" s="5"/>
      <c r="AS561" s="5"/>
      <c r="AT561" s="5"/>
      <c r="AU561" s="5"/>
      <c r="AV561" s="5"/>
      <c r="AW561" s="5"/>
      <c r="AX561" s="5"/>
    </row>
    <row r="562" spans="1:50" ht="12" customHeight="1">
      <c r="A562" s="5"/>
      <c r="B562" s="5"/>
      <c r="C562" s="5"/>
      <c r="D562" s="5"/>
      <c r="E562" s="6"/>
      <c r="F562" s="5"/>
      <c r="G562" s="212"/>
      <c r="H562" s="5"/>
      <c r="I562" s="212"/>
      <c r="J562" s="5"/>
      <c r="K562" s="212"/>
      <c r="L562" s="5"/>
      <c r="M562" s="212"/>
      <c r="N562" s="5"/>
      <c r="O562" s="212"/>
      <c r="P562" s="5"/>
      <c r="Q562" s="213"/>
      <c r="R562" s="5"/>
      <c r="S562" s="213"/>
      <c r="T562" s="5"/>
      <c r="U562" s="213"/>
      <c r="V562" s="5"/>
      <c r="W562" s="213"/>
      <c r="X562" s="5"/>
      <c r="Y562" s="213"/>
      <c r="Z562" s="5"/>
      <c r="AA562" s="213"/>
      <c r="AB562" s="10"/>
      <c r="AC562" s="10"/>
      <c r="AD562" s="7"/>
      <c r="AE562" s="5"/>
      <c r="AF562" s="5"/>
      <c r="AG562" s="5"/>
      <c r="AH562" s="5"/>
      <c r="AI562" s="5"/>
      <c r="AJ562" s="5"/>
      <c r="AK562" s="5"/>
      <c r="AL562" s="5"/>
      <c r="AM562" s="5"/>
      <c r="AN562" s="5"/>
      <c r="AO562" s="5"/>
      <c r="AP562" s="5"/>
      <c r="AQ562" s="5"/>
      <c r="AR562" s="5"/>
      <c r="AS562" s="5"/>
      <c r="AT562" s="5"/>
      <c r="AU562" s="5"/>
      <c r="AV562" s="5"/>
      <c r="AW562" s="5"/>
      <c r="AX562" s="5"/>
    </row>
    <row r="563" spans="1:50" ht="12" customHeight="1">
      <c r="A563" s="5"/>
      <c r="B563" s="5"/>
      <c r="C563" s="5"/>
      <c r="D563" s="5"/>
      <c r="E563" s="6"/>
      <c r="F563" s="5"/>
      <c r="G563" s="212"/>
      <c r="H563" s="5"/>
      <c r="I563" s="212"/>
      <c r="J563" s="5"/>
      <c r="K563" s="212"/>
      <c r="L563" s="5"/>
      <c r="M563" s="212"/>
      <c r="N563" s="5"/>
      <c r="O563" s="212"/>
      <c r="P563" s="5"/>
      <c r="Q563" s="213"/>
      <c r="R563" s="5"/>
      <c r="S563" s="213"/>
      <c r="T563" s="5"/>
      <c r="U563" s="213"/>
      <c r="V563" s="5"/>
      <c r="W563" s="213"/>
      <c r="X563" s="5"/>
      <c r="Y563" s="213"/>
      <c r="Z563" s="5"/>
      <c r="AA563" s="213"/>
      <c r="AB563" s="10"/>
      <c r="AC563" s="10"/>
      <c r="AD563" s="7"/>
      <c r="AE563" s="5"/>
      <c r="AF563" s="5"/>
      <c r="AG563" s="5"/>
      <c r="AH563" s="5"/>
      <c r="AI563" s="5"/>
      <c r="AJ563" s="5"/>
      <c r="AK563" s="5"/>
      <c r="AL563" s="5"/>
      <c r="AM563" s="5"/>
      <c r="AN563" s="5"/>
      <c r="AO563" s="5"/>
      <c r="AP563" s="5"/>
      <c r="AQ563" s="5"/>
      <c r="AR563" s="5"/>
      <c r="AS563" s="5"/>
      <c r="AT563" s="5"/>
      <c r="AU563" s="5"/>
      <c r="AV563" s="5"/>
      <c r="AW563" s="5"/>
      <c r="AX563" s="5"/>
    </row>
    <row r="564" spans="1:50" ht="12" customHeight="1">
      <c r="A564" s="5"/>
      <c r="B564" s="5"/>
      <c r="C564" s="5"/>
      <c r="D564" s="5"/>
      <c r="E564" s="6"/>
      <c r="F564" s="5"/>
      <c r="G564" s="212"/>
      <c r="H564" s="5"/>
      <c r="I564" s="212"/>
      <c r="J564" s="5"/>
      <c r="K564" s="212"/>
      <c r="L564" s="5"/>
      <c r="M564" s="212"/>
      <c r="N564" s="5"/>
      <c r="O564" s="212"/>
      <c r="P564" s="5"/>
      <c r="Q564" s="213"/>
      <c r="R564" s="5"/>
      <c r="S564" s="213"/>
      <c r="T564" s="5"/>
      <c r="U564" s="213"/>
      <c r="V564" s="5"/>
      <c r="W564" s="213"/>
      <c r="X564" s="5"/>
      <c r="Y564" s="213"/>
      <c r="Z564" s="5"/>
      <c r="AA564" s="213"/>
      <c r="AB564" s="10"/>
      <c r="AC564" s="10"/>
      <c r="AD564" s="7"/>
      <c r="AE564" s="5"/>
      <c r="AF564" s="5"/>
      <c r="AG564" s="5"/>
      <c r="AH564" s="5"/>
      <c r="AI564" s="5"/>
      <c r="AJ564" s="5"/>
      <c r="AK564" s="5"/>
      <c r="AL564" s="5"/>
      <c r="AM564" s="5"/>
      <c r="AN564" s="5"/>
      <c r="AO564" s="5"/>
      <c r="AP564" s="5"/>
      <c r="AQ564" s="5"/>
      <c r="AR564" s="5"/>
      <c r="AS564" s="5"/>
      <c r="AT564" s="5"/>
      <c r="AU564" s="5"/>
      <c r="AV564" s="5"/>
      <c r="AW564" s="5"/>
      <c r="AX564" s="5"/>
    </row>
    <row r="565" spans="1:50" ht="12" customHeight="1">
      <c r="A565" s="5"/>
      <c r="B565" s="5"/>
      <c r="C565" s="5"/>
      <c r="D565" s="5"/>
      <c r="E565" s="6"/>
      <c r="F565" s="5"/>
      <c r="G565" s="212"/>
      <c r="H565" s="5"/>
      <c r="I565" s="212"/>
      <c r="J565" s="5"/>
      <c r="K565" s="212"/>
      <c r="L565" s="5"/>
      <c r="M565" s="212"/>
      <c r="N565" s="5"/>
      <c r="O565" s="212"/>
      <c r="P565" s="5"/>
      <c r="Q565" s="213"/>
      <c r="R565" s="5"/>
      <c r="S565" s="213"/>
      <c r="T565" s="5"/>
      <c r="U565" s="213"/>
      <c r="V565" s="5"/>
      <c r="W565" s="213"/>
      <c r="X565" s="5"/>
      <c r="Y565" s="213"/>
      <c r="Z565" s="5"/>
      <c r="AA565" s="213"/>
      <c r="AB565" s="10"/>
      <c r="AC565" s="10"/>
      <c r="AD565" s="7"/>
      <c r="AE565" s="5"/>
      <c r="AF565" s="5"/>
      <c r="AG565" s="5"/>
      <c r="AH565" s="5"/>
      <c r="AI565" s="5"/>
      <c r="AJ565" s="5"/>
      <c r="AK565" s="5"/>
      <c r="AL565" s="5"/>
      <c r="AM565" s="5"/>
      <c r="AN565" s="5"/>
      <c r="AO565" s="5"/>
      <c r="AP565" s="5"/>
      <c r="AQ565" s="5"/>
      <c r="AR565" s="5"/>
      <c r="AS565" s="5"/>
      <c r="AT565" s="5"/>
      <c r="AU565" s="5"/>
      <c r="AV565" s="5"/>
      <c r="AW565" s="5"/>
      <c r="AX565" s="5"/>
    </row>
    <row r="566" spans="1:50" ht="12" customHeight="1">
      <c r="A566" s="5"/>
      <c r="B566" s="5"/>
      <c r="C566" s="5"/>
      <c r="D566" s="5"/>
      <c r="E566" s="6"/>
      <c r="F566" s="5"/>
      <c r="G566" s="212"/>
      <c r="H566" s="5"/>
      <c r="I566" s="212"/>
      <c r="J566" s="5"/>
      <c r="K566" s="212"/>
      <c r="L566" s="5"/>
      <c r="M566" s="212"/>
      <c r="N566" s="5"/>
      <c r="O566" s="212"/>
      <c r="P566" s="5"/>
      <c r="Q566" s="213"/>
      <c r="R566" s="5"/>
      <c r="S566" s="213"/>
      <c r="T566" s="5"/>
      <c r="U566" s="213"/>
      <c r="V566" s="5"/>
      <c r="W566" s="213"/>
      <c r="X566" s="5"/>
      <c r="Y566" s="213"/>
      <c r="Z566" s="5"/>
      <c r="AA566" s="213"/>
      <c r="AB566" s="10"/>
      <c r="AC566" s="10"/>
      <c r="AD566" s="7"/>
      <c r="AE566" s="5"/>
      <c r="AF566" s="5"/>
      <c r="AG566" s="5"/>
      <c r="AH566" s="5"/>
      <c r="AI566" s="5"/>
      <c r="AJ566" s="5"/>
      <c r="AK566" s="5"/>
      <c r="AL566" s="5"/>
      <c r="AM566" s="5"/>
      <c r="AN566" s="5"/>
      <c r="AO566" s="5"/>
      <c r="AP566" s="5"/>
      <c r="AQ566" s="5"/>
      <c r="AR566" s="5"/>
      <c r="AS566" s="5"/>
      <c r="AT566" s="5"/>
      <c r="AU566" s="5"/>
      <c r="AV566" s="5"/>
      <c r="AW566" s="5"/>
      <c r="AX566" s="5"/>
    </row>
    <row r="567" spans="1:50" ht="12" customHeight="1">
      <c r="A567" s="5"/>
      <c r="B567" s="5"/>
      <c r="C567" s="5"/>
      <c r="D567" s="5"/>
      <c r="E567" s="6"/>
      <c r="F567" s="5"/>
      <c r="G567" s="212"/>
      <c r="H567" s="5"/>
      <c r="I567" s="212"/>
      <c r="J567" s="5"/>
      <c r="K567" s="212"/>
      <c r="L567" s="5"/>
      <c r="M567" s="212"/>
      <c r="N567" s="5"/>
      <c r="O567" s="212"/>
      <c r="P567" s="5"/>
      <c r="Q567" s="213"/>
      <c r="R567" s="5"/>
      <c r="S567" s="213"/>
      <c r="T567" s="5"/>
      <c r="U567" s="213"/>
      <c r="V567" s="5"/>
      <c r="W567" s="213"/>
      <c r="X567" s="5"/>
      <c r="Y567" s="213"/>
      <c r="Z567" s="5"/>
      <c r="AA567" s="213"/>
      <c r="AB567" s="10"/>
      <c r="AC567" s="10"/>
      <c r="AD567" s="7"/>
      <c r="AE567" s="5"/>
      <c r="AF567" s="5"/>
      <c r="AG567" s="5"/>
      <c r="AH567" s="5"/>
      <c r="AI567" s="5"/>
      <c r="AJ567" s="5"/>
      <c r="AK567" s="5"/>
      <c r="AL567" s="5"/>
      <c r="AM567" s="5"/>
      <c r="AN567" s="5"/>
      <c r="AO567" s="5"/>
      <c r="AP567" s="5"/>
      <c r="AQ567" s="5"/>
      <c r="AR567" s="5"/>
      <c r="AS567" s="5"/>
      <c r="AT567" s="5"/>
      <c r="AU567" s="5"/>
      <c r="AV567" s="5"/>
      <c r="AW567" s="5"/>
      <c r="AX567" s="5"/>
    </row>
    <row r="568" spans="1:50" ht="12" customHeight="1">
      <c r="A568" s="5"/>
      <c r="B568" s="5"/>
      <c r="C568" s="5"/>
      <c r="D568" s="5"/>
      <c r="E568" s="6"/>
      <c r="F568" s="5"/>
      <c r="G568" s="212"/>
      <c r="H568" s="5"/>
      <c r="I568" s="212"/>
      <c r="J568" s="5"/>
      <c r="K568" s="212"/>
      <c r="L568" s="5"/>
      <c r="M568" s="212"/>
      <c r="N568" s="5"/>
      <c r="O568" s="212"/>
      <c r="P568" s="5"/>
      <c r="Q568" s="213"/>
      <c r="R568" s="5"/>
      <c r="S568" s="213"/>
      <c r="T568" s="5"/>
      <c r="U568" s="213"/>
      <c r="V568" s="5"/>
      <c r="W568" s="213"/>
      <c r="X568" s="5"/>
      <c r="Y568" s="213"/>
      <c r="Z568" s="5"/>
      <c r="AA568" s="213"/>
      <c r="AB568" s="10"/>
      <c r="AC568" s="10"/>
      <c r="AD568" s="7"/>
      <c r="AE568" s="5"/>
      <c r="AF568" s="5"/>
      <c r="AG568" s="5"/>
      <c r="AH568" s="5"/>
      <c r="AI568" s="5"/>
      <c r="AJ568" s="5"/>
      <c r="AK568" s="5"/>
      <c r="AL568" s="5"/>
      <c r="AM568" s="5"/>
      <c r="AN568" s="5"/>
      <c r="AO568" s="5"/>
      <c r="AP568" s="5"/>
      <c r="AQ568" s="5"/>
      <c r="AR568" s="5"/>
      <c r="AS568" s="5"/>
      <c r="AT568" s="5"/>
      <c r="AU568" s="5"/>
      <c r="AV568" s="5"/>
      <c r="AW568" s="5"/>
      <c r="AX568" s="5"/>
    </row>
    <row r="569" spans="1:50" ht="12" customHeight="1">
      <c r="A569" s="5"/>
      <c r="B569" s="5"/>
      <c r="C569" s="5"/>
      <c r="D569" s="5"/>
      <c r="E569" s="6"/>
      <c r="F569" s="5"/>
      <c r="G569" s="212"/>
      <c r="H569" s="5"/>
      <c r="I569" s="212"/>
      <c r="J569" s="5"/>
      <c r="K569" s="212"/>
      <c r="L569" s="5"/>
      <c r="M569" s="212"/>
      <c r="N569" s="5"/>
      <c r="O569" s="212"/>
      <c r="P569" s="5"/>
      <c r="Q569" s="213"/>
      <c r="R569" s="5"/>
      <c r="S569" s="213"/>
      <c r="T569" s="5"/>
      <c r="U569" s="213"/>
      <c r="V569" s="5"/>
      <c r="W569" s="213"/>
      <c r="X569" s="5"/>
      <c r="Y569" s="213"/>
      <c r="Z569" s="5"/>
      <c r="AA569" s="213"/>
      <c r="AB569" s="10"/>
      <c r="AC569" s="10"/>
      <c r="AD569" s="7"/>
      <c r="AE569" s="5"/>
      <c r="AF569" s="5"/>
      <c r="AG569" s="5"/>
      <c r="AH569" s="5"/>
      <c r="AI569" s="5"/>
      <c r="AJ569" s="5"/>
      <c r="AK569" s="5"/>
      <c r="AL569" s="5"/>
      <c r="AM569" s="5"/>
      <c r="AN569" s="5"/>
      <c r="AO569" s="5"/>
      <c r="AP569" s="5"/>
      <c r="AQ569" s="5"/>
      <c r="AR569" s="5"/>
      <c r="AS569" s="5"/>
      <c r="AT569" s="5"/>
      <c r="AU569" s="5"/>
      <c r="AV569" s="5"/>
      <c r="AW569" s="5"/>
      <c r="AX569" s="5"/>
    </row>
    <row r="570" spans="1:50" ht="12" customHeight="1">
      <c r="A570" s="5"/>
      <c r="B570" s="5"/>
      <c r="C570" s="5"/>
      <c r="D570" s="5"/>
      <c r="E570" s="6"/>
      <c r="F570" s="5"/>
      <c r="G570" s="212"/>
      <c r="H570" s="5"/>
      <c r="I570" s="212"/>
      <c r="J570" s="5"/>
      <c r="K570" s="212"/>
      <c r="L570" s="5"/>
      <c r="M570" s="212"/>
      <c r="N570" s="5"/>
      <c r="O570" s="212"/>
      <c r="P570" s="5"/>
      <c r="Q570" s="213"/>
      <c r="R570" s="5"/>
      <c r="S570" s="213"/>
      <c r="T570" s="5"/>
      <c r="U570" s="213"/>
      <c r="V570" s="5"/>
      <c r="W570" s="213"/>
      <c r="X570" s="5"/>
      <c r="Y570" s="213"/>
      <c r="Z570" s="5"/>
      <c r="AA570" s="213"/>
      <c r="AB570" s="10"/>
      <c r="AC570" s="10"/>
      <c r="AD570" s="7"/>
      <c r="AE570" s="5"/>
      <c r="AF570" s="5"/>
      <c r="AG570" s="5"/>
      <c r="AH570" s="5"/>
      <c r="AI570" s="5"/>
      <c r="AJ570" s="5"/>
      <c r="AK570" s="5"/>
      <c r="AL570" s="5"/>
      <c r="AM570" s="5"/>
      <c r="AN570" s="5"/>
      <c r="AO570" s="5"/>
      <c r="AP570" s="5"/>
      <c r="AQ570" s="5"/>
      <c r="AR570" s="5"/>
      <c r="AS570" s="5"/>
      <c r="AT570" s="5"/>
      <c r="AU570" s="5"/>
      <c r="AV570" s="5"/>
      <c r="AW570" s="5"/>
      <c r="AX570" s="5"/>
    </row>
    <row r="571" spans="1:50" ht="12" customHeight="1">
      <c r="A571" s="5"/>
      <c r="B571" s="5"/>
      <c r="C571" s="5"/>
      <c r="D571" s="5"/>
      <c r="E571" s="6"/>
      <c r="F571" s="5"/>
      <c r="G571" s="212"/>
      <c r="H571" s="5"/>
      <c r="I571" s="212"/>
      <c r="J571" s="5"/>
      <c r="K571" s="212"/>
      <c r="L571" s="5"/>
      <c r="M571" s="212"/>
      <c r="N571" s="5"/>
      <c r="O571" s="212"/>
      <c r="P571" s="5"/>
      <c r="Q571" s="213"/>
      <c r="R571" s="5"/>
      <c r="S571" s="213"/>
      <c r="T571" s="5"/>
      <c r="U571" s="213"/>
      <c r="V571" s="5"/>
      <c r="W571" s="213"/>
      <c r="X571" s="5"/>
      <c r="Y571" s="213"/>
      <c r="Z571" s="5"/>
      <c r="AA571" s="213"/>
      <c r="AB571" s="10"/>
      <c r="AC571" s="10"/>
      <c r="AD571" s="7"/>
      <c r="AE571" s="5"/>
      <c r="AF571" s="5"/>
      <c r="AG571" s="5"/>
      <c r="AH571" s="5"/>
      <c r="AI571" s="5"/>
      <c r="AJ571" s="5"/>
      <c r="AK571" s="5"/>
      <c r="AL571" s="5"/>
      <c r="AM571" s="5"/>
      <c r="AN571" s="5"/>
      <c r="AO571" s="5"/>
      <c r="AP571" s="5"/>
      <c r="AQ571" s="5"/>
      <c r="AR571" s="5"/>
      <c r="AS571" s="5"/>
      <c r="AT571" s="5"/>
      <c r="AU571" s="5"/>
      <c r="AV571" s="5"/>
      <c r="AW571" s="5"/>
      <c r="AX571" s="5"/>
    </row>
    <row r="572" spans="1:50" ht="12" customHeight="1">
      <c r="A572" s="5"/>
      <c r="B572" s="5"/>
      <c r="C572" s="5"/>
      <c r="D572" s="5"/>
      <c r="E572" s="6"/>
      <c r="F572" s="5"/>
      <c r="G572" s="212"/>
      <c r="H572" s="5"/>
      <c r="I572" s="212"/>
      <c r="J572" s="5"/>
      <c r="K572" s="212"/>
      <c r="L572" s="5"/>
      <c r="M572" s="212"/>
      <c r="N572" s="5"/>
      <c r="O572" s="212"/>
      <c r="P572" s="5"/>
      <c r="Q572" s="213"/>
      <c r="R572" s="5"/>
      <c r="S572" s="213"/>
      <c r="T572" s="5"/>
      <c r="U572" s="213"/>
      <c r="V572" s="5"/>
      <c r="W572" s="213"/>
      <c r="X572" s="5"/>
      <c r="Y572" s="213"/>
      <c r="Z572" s="5"/>
      <c r="AA572" s="213"/>
      <c r="AB572" s="10"/>
      <c r="AC572" s="10"/>
      <c r="AD572" s="7"/>
      <c r="AE572" s="5"/>
      <c r="AF572" s="5"/>
      <c r="AG572" s="5"/>
      <c r="AH572" s="5"/>
      <c r="AI572" s="5"/>
      <c r="AJ572" s="5"/>
      <c r="AK572" s="5"/>
      <c r="AL572" s="5"/>
      <c r="AM572" s="5"/>
      <c r="AN572" s="5"/>
      <c r="AO572" s="5"/>
      <c r="AP572" s="5"/>
      <c r="AQ572" s="5"/>
      <c r="AR572" s="5"/>
      <c r="AS572" s="5"/>
      <c r="AT572" s="5"/>
      <c r="AU572" s="5"/>
      <c r="AV572" s="5"/>
      <c r="AW572" s="5"/>
      <c r="AX572" s="5"/>
    </row>
    <row r="573" spans="1:50" ht="12" customHeight="1">
      <c r="A573" s="5"/>
      <c r="B573" s="5"/>
      <c r="C573" s="5"/>
      <c r="D573" s="5"/>
      <c r="E573" s="6"/>
      <c r="F573" s="5"/>
      <c r="G573" s="212"/>
      <c r="H573" s="5"/>
      <c r="I573" s="212"/>
      <c r="J573" s="5"/>
      <c r="K573" s="212"/>
      <c r="L573" s="5"/>
      <c r="M573" s="212"/>
      <c r="N573" s="5"/>
      <c r="O573" s="212"/>
      <c r="P573" s="5"/>
      <c r="Q573" s="213"/>
      <c r="R573" s="5"/>
      <c r="S573" s="213"/>
      <c r="T573" s="5"/>
      <c r="U573" s="213"/>
      <c r="V573" s="5"/>
      <c r="W573" s="213"/>
      <c r="X573" s="5"/>
      <c r="Y573" s="213"/>
      <c r="Z573" s="5"/>
      <c r="AA573" s="213"/>
      <c r="AB573" s="10"/>
      <c r="AC573" s="10"/>
      <c r="AD573" s="7"/>
      <c r="AE573" s="5"/>
      <c r="AF573" s="5"/>
      <c r="AG573" s="5"/>
      <c r="AH573" s="5"/>
      <c r="AI573" s="5"/>
      <c r="AJ573" s="5"/>
      <c r="AK573" s="5"/>
      <c r="AL573" s="5"/>
      <c r="AM573" s="5"/>
      <c r="AN573" s="5"/>
      <c r="AO573" s="5"/>
      <c r="AP573" s="5"/>
      <c r="AQ573" s="5"/>
      <c r="AR573" s="5"/>
      <c r="AS573" s="5"/>
      <c r="AT573" s="5"/>
      <c r="AU573" s="5"/>
      <c r="AV573" s="5"/>
      <c r="AW573" s="5"/>
      <c r="AX573" s="5"/>
    </row>
    <row r="574" spans="1:50" ht="12" customHeight="1">
      <c r="A574" s="5"/>
      <c r="B574" s="5"/>
      <c r="C574" s="5"/>
      <c r="D574" s="5"/>
      <c r="E574" s="6"/>
      <c r="F574" s="5"/>
      <c r="G574" s="212"/>
      <c r="H574" s="5"/>
      <c r="I574" s="212"/>
      <c r="J574" s="5"/>
      <c r="K574" s="212"/>
      <c r="L574" s="5"/>
      <c r="M574" s="212"/>
      <c r="N574" s="5"/>
      <c r="O574" s="212"/>
      <c r="P574" s="5"/>
      <c r="Q574" s="213"/>
      <c r="R574" s="5"/>
      <c r="S574" s="213"/>
      <c r="T574" s="5"/>
      <c r="U574" s="213"/>
      <c r="V574" s="5"/>
      <c r="W574" s="213"/>
      <c r="X574" s="5"/>
      <c r="Y574" s="213"/>
      <c r="Z574" s="5"/>
      <c r="AA574" s="213"/>
      <c r="AB574" s="10"/>
      <c r="AC574" s="10"/>
      <c r="AD574" s="7"/>
      <c r="AE574" s="5"/>
      <c r="AF574" s="5"/>
      <c r="AG574" s="5"/>
      <c r="AH574" s="5"/>
      <c r="AI574" s="5"/>
      <c r="AJ574" s="5"/>
      <c r="AK574" s="5"/>
      <c r="AL574" s="5"/>
      <c r="AM574" s="5"/>
      <c r="AN574" s="5"/>
      <c r="AO574" s="5"/>
      <c r="AP574" s="5"/>
      <c r="AQ574" s="5"/>
      <c r="AR574" s="5"/>
      <c r="AS574" s="5"/>
      <c r="AT574" s="5"/>
      <c r="AU574" s="5"/>
      <c r="AV574" s="5"/>
      <c r="AW574" s="5"/>
      <c r="AX574" s="5"/>
    </row>
    <row r="575" spans="1:50" ht="12" customHeight="1">
      <c r="A575" s="5"/>
      <c r="B575" s="5"/>
      <c r="C575" s="5"/>
      <c r="D575" s="5"/>
      <c r="E575" s="6"/>
      <c r="F575" s="5"/>
      <c r="G575" s="212"/>
      <c r="H575" s="5"/>
      <c r="I575" s="212"/>
      <c r="J575" s="5"/>
      <c r="K575" s="212"/>
      <c r="L575" s="5"/>
      <c r="M575" s="212"/>
      <c r="N575" s="5"/>
      <c r="O575" s="212"/>
      <c r="P575" s="5"/>
      <c r="Q575" s="213"/>
      <c r="R575" s="5"/>
      <c r="S575" s="213"/>
      <c r="T575" s="5"/>
      <c r="U575" s="213"/>
      <c r="V575" s="5"/>
      <c r="W575" s="213"/>
      <c r="X575" s="5"/>
      <c r="Y575" s="213"/>
      <c r="Z575" s="5"/>
      <c r="AA575" s="213"/>
      <c r="AB575" s="10"/>
      <c r="AC575" s="10"/>
      <c r="AD575" s="7"/>
      <c r="AE575" s="5"/>
      <c r="AF575" s="5"/>
      <c r="AG575" s="5"/>
      <c r="AH575" s="5"/>
      <c r="AI575" s="5"/>
      <c r="AJ575" s="5"/>
      <c r="AK575" s="5"/>
      <c r="AL575" s="5"/>
      <c r="AM575" s="5"/>
      <c r="AN575" s="5"/>
      <c r="AO575" s="5"/>
      <c r="AP575" s="5"/>
      <c r="AQ575" s="5"/>
      <c r="AR575" s="5"/>
      <c r="AS575" s="5"/>
      <c r="AT575" s="5"/>
      <c r="AU575" s="5"/>
      <c r="AV575" s="5"/>
      <c r="AW575" s="5"/>
      <c r="AX575" s="5"/>
    </row>
    <row r="576" spans="1:50" ht="12" customHeight="1">
      <c r="A576" s="5"/>
      <c r="B576" s="5"/>
      <c r="C576" s="5"/>
      <c r="D576" s="5"/>
      <c r="E576" s="6"/>
      <c r="F576" s="5"/>
      <c r="G576" s="212"/>
      <c r="H576" s="5"/>
      <c r="I576" s="212"/>
      <c r="J576" s="5"/>
      <c r="K576" s="212"/>
      <c r="L576" s="5"/>
      <c r="M576" s="212"/>
      <c r="N576" s="5"/>
      <c r="O576" s="212"/>
      <c r="P576" s="5"/>
      <c r="Q576" s="213"/>
      <c r="R576" s="5"/>
      <c r="S576" s="213"/>
      <c r="T576" s="5"/>
      <c r="U576" s="213"/>
      <c r="V576" s="5"/>
      <c r="W576" s="213"/>
      <c r="X576" s="5"/>
      <c r="Y576" s="213"/>
      <c r="Z576" s="5"/>
      <c r="AA576" s="213"/>
      <c r="AB576" s="10"/>
      <c r="AC576" s="10"/>
      <c r="AD576" s="7"/>
      <c r="AE576" s="5"/>
      <c r="AF576" s="5"/>
      <c r="AG576" s="5"/>
      <c r="AH576" s="5"/>
      <c r="AI576" s="5"/>
      <c r="AJ576" s="5"/>
      <c r="AK576" s="5"/>
      <c r="AL576" s="5"/>
      <c r="AM576" s="5"/>
      <c r="AN576" s="5"/>
      <c r="AO576" s="5"/>
      <c r="AP576" s="5"/>
      <c r="AQ576" s="5"/>
      <c r="AR576" s="5"/>
      <c r="AS576" s="5"/>
      <c r="AT576" s="5"/>
      <c r="AU576" s="5"/>
      <c r="AV576" s="5"/>
      <c r="AW576" s="5"/>
      <c r="AX576" s="5"/>
    </row>
    <row r="577" spans="1:50" ht="12" customHeight="1">
      <c r="A577" s="5"/>
      <c r="B577" s="5"/>
      <c r="C577" s="5"/>
      <c r="D577" s="5"/>
      <c r="E577" s="6"/>
      <c r="F577" s="5"/>
      <c r="G577" s="212"/>
      <c r="H577" s="5"/>
      <c r="I577" s="212"/>
      <c r="J577" s="5"/>
      <c r="K577" s="212"/>
      <c r="L577" s="5"/>
      <c r="M577" s="212"/>
      <c r="N577" s="5"/>
      <c r="O577" s="212"/>
      <c r="P577" s="5"/>
      <c r="Q577" s="213"/>
      <c r="R577" s="5"/>
      <c r="S577" s="213"/>
      <c r="T577" s="5"/>
      <c r="U577" s="213"/>
      <c r="V577" s="5"/>
      <c r="W577" s="213"/>
      <c r="X577" s="5"/>
      <c r="Y577" s="213"/>
      <c r="Z577" s="5"/>
      <c r="AA577" s="213"/>
      <c r="AB577" s="10"/>
      <c r="AC577" s="10"/>
      <c r="AD577" s="7"/>
      <c r="AE577" s="5"/>
      <c r="AF577" s="5"/>
      <c r="AG577" s="5"/>
      <c r="AH577" s="5"/>
      <c r="AI577" s="5"/>
      <c r="AJ577" s="5"/>
      <c r="AK577" s="5"/>
      <c r="AL577" s="5"/>
      <c r="AM577" s="5"/>
      <c r="AN577" s="5"/>
      <c r="AO577" s="5"/>
      <c r="AP577" s="5"/>
      <c r="AQ577" s="5"/>
      <c r="AR577" s="5"/>
      <c r="AS577" s="5"/>
      <c r="AT577" s="5"/>
      <c r="AU577" s="5"/>
      <c r="AV577" s="5"/>
      <c r="AW577" s="5"/>
      <c r="AX577" s="5"/>
    </row>
    <row r="578" spans="1:50" ht="12" customHeight="1">
      <c r="A578" s="5"/>
      <c r="B578" s="5"/>
      <c r="C578" s="5"/>
      <c r="D578" s="5"/>
      <c r="E578" s="6"/>
      <c r="F578" s="5"/>
      <c r="G578" s="212"/>
      <c r="H578" s="5"/>
      <c r="I578" s="212"/>
      <c r="J578" s="5"/>
      <c r="K578" s="212"/>
      <c r="L578" s="5"/>
      <c r="M578" s="212"/>
      <c r="N578" s="5"/>
      <c r="O578" s="212"/>
      <c r="P578" s="5"/>
      <c r="Q578" s="213"/>
      <c r="R578" s="5"/>
      <c r="S578" s="213"/>
      <c r="T578" s="5"/>
      <c r="U578" s="213"/>
      <c r="V578" s="5"/>
      <c r="W578" s="213"/>
      <c r="X578" s="5"/>
      <c r="Y578" s="213"/>
      <c r="Z578" s="5"/>
      <c r="AA578" s="213"/>
      <c r="AB578" s="10"/>
      <c r="AC578" s="10"/>
      <c r="AD578" s="7"/>
      <c r="AE578" s="5"/>
      <c r="AF578" s="5"/>
      <c r="AG578" s="5"/>
      <c r="AH578" s="5"/>
      <c r="AI578" s="5"/>
      <c r="AJ578" s="5"/>
      <c r="AK578" s="5"/>
      <c r="AL578" s="5"/>
      <c r="AM578" s="5"/>
      <c r="AN578" s="5"/>
      <c r="AO578" s="5"/>
      <c r="AP578" s="5"/>
      <c r="AQ578" s="5"/>
      <c r="AR578" s="5"/>
      <c r="AS578" s="5"/>
      <c r="AT578" s="5"/>
      <c r="AU578" s="5"/>
      <c r="AV578" s="5"/>
      <c r="AW578" s="5"/>
      <c r="AX578" s="5"/>
    </row>
    <row r="579" spans="1:50" ht="12" customHeight="1">
      <c r="A579" s="5"/>
      <c r="B579" s="5"/>
      <c r="C579" s="5"/>
      <c r="D579" s="5"/>
      <c r="E579" s="6"/>
      <c r="F579" s="5"/>
      <c r="G579" s="212"/>
      <c r="H579" s="5"/>
      <c r="I579" s="212"/>
      <c r="J579" s="5"/>
      <c r="K579" s="212"/>
      <c r="L579" s="5"/>
      <c r="M579" s="212"/>
      <c r="N579" s="5"/>
      <c r="O579" s="212"/>
      <c r="P579" s="5"/>
      <c r="Q579" s="213"/>
      <c r="R579" s="5"/>
      <c r="S579" s="213"/>
      <c r="T579" s="5"/>
      <c r="U579" s="213"/>
      <c r="V579" s="5"/>
      <c r="W579" s="213"/>
      <c r="X579" s="5"/>
      <c r="Y579" s="213"/>
      <c r="Z579" s="5"/>
      <c r="AA579" s="213"/>
      <c r="AB579" s="10"/>
      <c r="AC579" s="10"/>
      <c r="AD579" s="7"/>
      <c r="AE579" s="5"/>
      <c r="AF579" s="5"/>
      <c r="AG579" s="5"/>
      <c r="AH579" s="5"/>
      <c r="AI579" s="5"/>
      <c r="AJ579" s="5"/>
      <c r="AK579" s="5"/>
      <c r="AL579" s="5"/>
      <c r="AM579" s="5"/>
      <c r="AN579" s="5"/>
      <c r="AO579" s="5"/>
      <c r="AP579" s="5"/>
      <c r="AQ579" s="5"/>
      <c r="AR579" s="5"/>
      <c r="AS579" s="5"/>
      <c r="AT579" s="5"/>
      <c r="AU579" s="5"/>
      <c r="AV579" s="5"/>
      <c r="AW579" s="5"/>
      <c r="AX579" s="5"/>
    </row>
    <row r="580" spans="1:50" ht="12" customHeight="1">
      <c r="A580" s="5"/>
      <c r="B580" s="5"/>
      <c r="C580" s="5"/>
      <c r="D580" s="5"/>
      <c r="E580" s="6"/>
      <c r="F580" s="5"/>
      <c r="G580" s="212"/>
      <c r="H580" s="5"/>
      <c r="I580" s="212"/>
      <c r="J580" s="5"/>
      <c r="K580" s="212"/>
      <c r="L580" s="5"/>
      <c r="M580" s="212"/>
      <c r="N580" s="5"/>
      <c r="O580" s="212"/>
      <c r="P580" s="5"/>
      <c r="Q580" s="213"/>
      <c r="R580" s="5"/>
      <c r="S580" s="213"/>
      <c r="T580" s="5"/>
      <c r="U580" s="213"/>
      <c r="V580" s="5"/>
      <c r="W580" s="213"/>
      <c r="X580" s="5"/>
      <c r="Y580" s="213"/>
      <c r="Z580" s="5"/>
      <c r="AA580" s="213"/>
      <c r="AB580" s="10"/>
      <c r="AC580" s="10"/>
      <c r="AD580" s="7"/>
      <c r="AE580" s="5"/>
      <c r="AF580" s="5"/>
      <c r="AG580" s="5"/>
      <c r="AH580" s="5"/>
      <c r="AI580" s="5"/>
      <c r="AJ580" s="5"/>
      <c r="AK580" s="5"/>
      <c r="AL580" s="5"/>
      <c r="AM580" s="5"/>
      <c r="AN580" s="5"/>
      <c r="AO580" s="5"/>
      <c r="AP580" s="5"/>
      <c r="AQ580" s="5"/>
      <c r="AR580" s="5"/>
      <c r="AS580" s="5"/>
      <c r="AT580" s="5"/>
      <c r="AU580" s="5"/>
      <c r="AV580" s="5"/>
      <c r="AW580" s="5"/>
      <c r="AX580" s="5"/>
    </row>
    <row r="581" spans="1:50" ht="12" customHeight="1">
      <c r="A581" s="5"/>
      <c r="B581" s="5"/>
      <c r="C581" s="5"/>
      <c r="D581" s="5"/>
      <c r="E581" s="6"/>
      <c r="F581" s="5"/>
      <c r="G581" s="212"/>
      <c r="H581" s="5"/>
      <c r="I581" s="212"/>
      <c r="J581" s="5"/>
      <c r="K581" s="212"/>
      <c r="L581" s="5"/>
      <c r="M581" s="212"/>
      <c r="N581" s="5"/>
      <c r="O581" s="212"/>
      <c r="P581" s="5"/>
      <c r="Q581" s="213"/>
      <c r="R581" s="5"/>
      <c r="S581" s="213"/>
      <c r="T581" s="5"/>
      <c r="U581" s="213"/>
      <c r="V581" s="5"/>
      <c r="W581" s="213"/>
      <c r="X581" s="5"/>
      <c r="Y581" s="213"/>
      <c r="Z581" s="5"/>
      <c r="AA581" s="213"/>
      <c r="AB581" s="10"/>
      <c r="AC581" s="10"/>
      <c r="AD581" s="7"/>
      <c r="AE581" s="5"/>
      <c r="AF581" s="5"/>
      <c r="AG581" s="5"/>
      <c r="AH581" s="5"/>
      <c r="AI581" s="5"/>
      <c r="AJ581" s="5"/>
      <c r="AK581" s="5"/>
      <c r="AL581" s="5"/>
      <c r="AM581" s="5"/>
      <c r="AN581" s="5"/>
      <c r="AO581" s="5"/>
      <c r="AP581" s="5"/>
      <c r="AQ581" s="5"/>
      <c r="AR581" s="5"/>
      <c r="AS581" s="5"/>
      <c r="AT581" s="5"/>
      <c r="AU581" s="5"/>
      <c r="AV581" s="5"/>
      <c r="AW581" s="5"/>
      <c r="AX581" s="5"/>
    </row>
    <row r="582" spans="1:50" ht="12" customHeight="1">
      <c r="A582" s="5"/>
      <c r="B582" s="5"/>
      <c r="C582" s="5"/>
      <c r="D582" s="5"/>
      <c r="E582" s="6"/>
      <c r="F582" s="5"/>
      <c r="G582" s="212"/>
      <c r="H582" s="5"/>
      <c r="I582" s="212"/>
      <c r="J582" s="5"/>
      <c r="K582" s="212"/>
      <c r="L582" s="5"/>
      <c r="M582" s="212"/>
      <c r="N582" s="5"/>
      <c r="O582" s="212"/>
      <c r="P582" s="5"/>
      <c r="Q582" s="213"/>
      <c r="R582" s="5"/>
      <c r="S582" s="213"/>
      <c r="T582" s="5"/>
      <c r="U582" s="213"/>
      <c r="V582" s="5"/>
      <c r="W582" s="213"/>
      <c r="X582" s="5"/>
      <c r="Y582" s="213"/>
      <c r="Z582" s="5"/>
      <c r="AA582" s="213"/>
      <c r="AB582" s="10"/>
      <c r="AC582" s="10"/>
      <c r="AD582" s="7"/>
      <c r="AE582" s="5"/>
      <c r="AF582" s="5"/>
      <c r="AG582" s="5"/>
      <c r="AH582" s="5"/>
      <c r="AI582" s="5"/>
      <c r="AJ582" s="5"/>
      <c r="AK582" s="5"/>
      <c r="AL582" s="5"/>
      <c r="AM582" s="5"/>
      <c r="AN582" s="5"/>
      <c r="AO582" s="5"/>
      <c r="AP582" s="5"/>
      <c r="AQ582" s="5"/>
      <c r="AR582" s="5"/>
      <c r="AS582" s="5"/>
      <c r="AT582" s="5"/>
      <c r="AU582" s="5"/>
      <c r="AV582" s="5"/>
      <c r="AW582" s="5"/>
      <c r="AX582" s="5"/>
    </row>
    <row r="583" spans="1:50" ht="12" customHeight="1">
      <c r="A583" s="5"/>
      <c r="B583" s="5"/>
      <c r="C583" s="5"/>
      <c r="D583" s="5"/>
      <c r="E583" s="6"/>
      <c r="F583" s="5"/>
      <c r="G583" s="212"/>
      <c r="H583" s="5"/>
      <c r="I583" s="212"/>
      <c r="J583" s="5"/>
      <c r="K583" s="212"/>
      <c r="L583" s="5"/>
      <c r="M583" s="212"/>
      <c r="N583" s="5"/>
      <c r="O583" s="212"/>
      <c r="P583" s="5"/>
      <c r="Q583" s="213"/>
      <c r="R583" s="5"/>
      <c r="S583" s="213"/>
      <c r="T583" s="5"/>
      <c r="U583" s="213"/>
      <c r="V583" s="5"/>
      <c r="W583" s="213"/>
      <c r="X583" s="5"/>
      <c r="Y583" s="213"/>
      <c r="Z583" s="5"/>
      <c r="AA583" s="213"/>
      <c r="AB583" s="10"/>
      <c r="AC583" s="10"/>
      <c r="AD583" s="7"/>
      <c r="AE583" s="5"/>
      <c r="AF583" s="5"/>
      <c r="AG583" s="5"/>
      <c r="AH583" s="5"/>
      <c r="AI583" s="5"/>
      <c r="AJ583" s="5"/>
      <c r="AK583" s="5"/>
      <c r="AL583" s="5"/>
      <c r="AM583" s="5"/>
      <c r="AN583" s="5"/>
      <c r="AO583" s="5"/>
      <c r="AP583" s="5"/>
      <c r="AQ583" s="5"/>
      <c r="AR583" s="5"/>
      <c r="AS583" s="5"/>
      <c r="AT583" s="5"/>
      <c r="AU583" s="5"/>
      <c r="AV583" s="5"/>
      <c r="AW583" s="5"/>
      <c r="AX583" s="5"/>
    </row>
    <row r="584" spans="1:50" ht="12" customHeight="1">
      <c r="A584" s="5"/>
      <c r="B584" s="5"/>
      <c r="C584" s="5"/>
      <c r="D584" s="5"/>
      <c r="E584" s="6"/>
      <c r="F584" s="5"/>
      <c r="G584" s="212"/>
      <c r="H584" s="5"/>
      <c r="I584" s="212"/>
      <c r="J584" s="5"/>
      <c r="K584" s="212"/>
      <c r="L584" s="5"/>
      <c r="M584" s="212"/>
      <c r="N584" s="5"/>
      <c r="O584" s="212"/>
      <c r="P584" s="5"/>
      <c r="Q584" s="213"/>
      <c r="R584" s="5"/>
      <c r="S584" s="213"/>
      <c r="T584" s="5"/>
      <c r="U584" s="213"/>
      <c r="V584" s="5"/>
      <c r="W584" s="213"/>
      <c r="X584" s="5"/>
      <c r="Y584" s="213"/>
      <c r="Z584" s="5"/>
      <c r="AA584" s="213"/>
      <c r="AB584" s="10"/>
      <c r="AC584" s="10"/>
      <c r="AD584" s="7"/>
      <c r="AE584" s="5"/>
      <c r="AF584" s="5"/>
      <c r="AG584" s="5"/>
      <c r="AH584" s="5"/>
      <c r="AI584" s="5"/>
      <c r="AJ584" s="5"/>
      <c r="AK584" s="5"/>
      <c r="AL584" s="5"/>
      <c r="AM584" s="5"/>
      <c r="AN584" s="5"/>
      <c r="AO584" s="5"/>
      <c r="AP584" s="5"/>
      <c r="AQ584" s="5"/>
      <c r="AR584" s="5"/>
      <c r="AS584" s="5"/>
      <c r="AT584" s="5"/>
      <c r="AU584" s="5"/>
      <c r="AV584" s="5"/>
      <c r="AW584" s="5"/>
      <c r="AX584" s="5"/>
    </row>
    <row r="585" spans="1:50" ht="12" customHeight="1">
      <c r="A585" s="5"/>
      <c r="B585" s="5"/>
      <c r="C585" s="5"/>
      <c r="D585" s="5"/>
      <c r="E585" s="6"/>
      <c r="F585" s="5"/>
      <c r="G585" s="212"/>
      <c r="H585" s="5"/>
      <c r="I585" s="212"/>
      <c r="J585" s="5"/>
      <c r="K585" s="212"/>
      <c r="L585" s="5"/>
      <c r="M585" s="212"/>
      <c r="N585" s="5"/>
      <c r="O585" s="212"/>
      <c r="P585" s="5"/>
      <c r="Q585" s="213"/>
      <c r="R585" s="5"/>
      <c r="S585" s="213"/>
      <c r="T585" s="5"/>
      <c r="U585" s="213"/>
      <c r="V585" s="5"/>
      <c r="W585" s="213"/>
      <c r="X585" s="5"/>
      <c r="Y585" s="213"/>
      <c r="Z585" s="5"/>
      <c r="AA585" s="213"/>
      <c r="AB585" s="10"/>
      <c r="AC585" s="10"/>
      <c r="AD585" s="7"/>
      <c r="AE585" s="5"/>
      <c r="AF585" s="5"/>
      <c r="AG585" s="5"/>
      <c r="AH585" s="5"/>
      <c r="AI585" s="5"/>
      <c r="AJ585" s="5"/>
      <c r="AK585" s="5"/>
      <c r="AL585" s="5"/>
      <c r="AM585" s="5"/>
      <c r="AN585" s="5"/>
      <c r="AO585" s="5"/>
      <c r="AP585" s="5"/>
      <c r="AQ585" s="5"/>
      <c r="AR585" s="5"/>
      <c r="AS585" s="5"/>
      <c r="AT585" s="5"/>
      <c r="AU585" s="5"/>
      <c r="AV585" s="5"/>
      <c r="AW585" s="5"/>
      <c r="AX585" s="5"/>
    </row>
    <row r="586" spans="1:50" ht="12" customHeight="1">
      <c r="A586" s="5"/>
      <c r="B586" s="5"/>
      <c r="C586" s="5"/>
      <c r="D586" s="5"/>
      <c r="E586" s="6"/>
      <c r="F586" s="5"/>
      <c r="G586" s="212"/>
      <c r="H586" s="5"/>
      <c r="I586" s="212"/>
      <c r="J586" s="5"/>
      <c r="K586" s="212"/>
      <c r="L586" s="5"/>
      <c r="M586" s="212"/>
      <c r="N586" s="5"/>
      <c r="O586" s="212"/>
      <c r="P586" s="5"/>
      <c r="Q586" s="213"/>
      <c r="R586" s="5"/>
      <c r="S586" s="213"/>
      <c r="T586" s="5"/>
      <c r="U586" s="213"/>
      <c r="V586" s="5"/>
      <c r="W586" s="213"/>
      <c r="X586" s="5"/>
      <c r="Y586" s="213"/>
      <c r="Z586" s="5"/>
      <c r="AA586" s="213"/>
      <c r="AB586" s="10"/>
      <c r="AC586" s="10"/>
      <c r="AD586" s="7"/>
      <c r="AE586" s="5"/>
      <c r="AF586" s="5"/>
      <c r="AG586" s="5"/>
      <c r="AH586" s="5"/>
      <c r="AI586" s="5"/>
      <c r="AJ586" s="5"/>
      <c r="AK586" s="5"/>
      <c r="AL586" s="5"/>
      <c r="AM586" s="5"/>
      <c r="AN586" s="5"/>
      <c r="AO586" s="5"/>
      <c r="AP586" s="5"/>
      <c r="AQ586" s="5"/>
      <c r="AR586" s="5"/>
      <c r="AS586" s="5"/>
      <c r="AT586" s="5"/>
      <c r="AU586" s="5"/>
      <c r="AV586" s="5"/>
      <c r="AW586" s="5"/>
      <c r="AX586" s="5"/>
    </row>
    <row r="587" spans="1:50" ht="12" customHeight="1">
      <c r="A587" s="5"/>
      <c r="B587" s="5"/>
      <c r="C587" s="5"/>
      <c r="D587" s="5"/>
      <c r="E587" s="6"/>
      <c r="F587" s="5"/>
      <c r="G587" s="212"/>
      <c r="H587" s="5"/>
      <c r="I587" s="212"/>
      <c r="J587" s="5"/>
      <c r="K587" s="212"/>
      <c r="L587" s="5"/>
      <c r="M587" s="212"/>
      <c r="N587" s="5"/>
      <c r="O587" s="212"/>
      <c r="P587" s="5"/>
      <c r="Q587" s="213"/>
      <c r="R587" s="5"/>
      <c r="S587" s="213"/>
      <c r="T587" s="5"/>
      <c r="U587" s="213"/>
      <c r="V587" s="5"/>
      <c r="W587" s="213"/>
      <c r="X587" s="5"/>
      <c r="Y587" s="213"/>
      <c r="Z587" s="5"/>
      <c r="AA587" s="213"/>
      <c r="AB587" s="10"/>
      <c r="AC587" s="10"/>
      <c r="AD587" s="7"/>
      <c r="AE587" s="5"/>
      <c r="AF587" s="5"/>
      <c r="AG587" s="5"/>
      <c r="AH587" s="5"/>
      <c r="AI587" s="5"/>
      <c r="AJ587" s="5"/>
      <c r="AK587" s="5"/>
      <c r="AL587" s="5"/>
      <c r="AM587" s="5"/>
      <c r="AN587" s="5"/>
      <c r="AO587" s="5"/>
      <c r="AP587" s="5"/>
      <c r="AQ587" s="5"/>
      <c r="AR587" s="5"/>
      <c r="AS587" s="5"/>
      <c r="AT587" s="5"/>
      <c r="AU587" s="5"/>
      <c r="AV587" s="5"/>
      <c r="AW587" s="5"/>
      <c r="AX587" s="5"/>
    </row>
    <row r="588" spans="1:50" ht="12" customHeight="1">
      <c r="A588" s="5"/>
      <c r="B588" s="5"/>
      <c r="C588" s="5"/>
      <c r="D588" s="5"/>
      <c r="E588" s="6"/>
      <c r="F588" s="5"/>
      <c r="G588" s="212"/>
      <c r="H588" s="5"/>
      <c r="I588" s="212"/>
      <c r="J588" s="5"/>
      <c r="K588" s="212"/>
      <c r="L588" s="5"/>
      <c r="M588" s="212"/>
      <c r="N588" s="5"/>
      <c r="O588" s="212"/>
      <c r="P588" s="5"/>
      <c r="Q588" s="213"/>
      <c r="R588" s="5"/>
      <c r="S588" s="213"/>
      <c r="T588" s="5"/>
      <c r="U588" s="213"/>
      <c r="V588" s="5"/>
      <c r="W588" s="213"/>
      <c r="X588" s="5"/>
      <c r="Y588" s="213"/>
      <c r="Z588" s="5"/>
      <c r="AA588" s="213"/>
      <c r="AB588" s="10"/>
      <c r="AC588" s="10"/>
      <c r="AD588" s="7"/>
      <c r="AE588" s="5"/>
      <c r="AF588" s="5"/>
      <c r="AG588" s="5"/>
      <c r="AH588" s="5"/>
      <c r="AI588" s="5"/>
      <c r="AJ588" s="5"/>
      <c r="AK588" s="5"/>
      <c r="AL588" s="5"/>
      <c r="AM588" s="5"/>
      <c r="AN588" s="5"/>
      <c r="AO588" s="5"/>
      <c r="AP588" s="5"/>
      <c r="AQ588" s="5"/>
      <c r="AR588" s="5"/>
      <c r="AS588" s="5"/>
      <c r="AT588" s="5"/>
      <c r="AU588" s="5"/>
      <c r="AV588" s="5"/>
      <c r="AW588" s="5"/>
      <c r="AX588" s="5"/>
    </row>
    <row r="589" spans="1:50" ht="12" customHeight="1">
      <c r="A589" s="5"/>
      <c r="B589" s="5"/>
      <c r="C589" s="5"/>
      <c r="D589" s="5"/>
      <c r="E589" s="6"/>
      <c r="F589" s="5"/>
      <c r="G589" s="212"/>
      <c r="H589" s="5"/>
      <c r="I589" s="212"/>
      <c r="J589" s="5"/>
      <c r="K589" s="212"/>
      <c r="L589" s="5"/>
      <c r="M589" s="212"/>
      <c r="N589" s="5"/>
      <c r="O589" s="212"/>
      <c r="P589" s="5"/>
      <c r="Q589" s="213"/>
      <c r="R589" s="5"/>
      <c r="S589" s="213"/>
      <c r="T589" s="5"/>
      <c r="U589" s="213"/>
      <c r="V589" s="5"/>
      <c r="W589" s="213"/>
      <c r="X589" s="5"/>
      <c r="Y589" s="213"/>
      <c r="Z589" s="5"/>
      <c r="AA589" s="213"/>
      <c r="AB589" s="10"/>
      <c r="AC589" s="10"/>
      <c r="AD589" s="7"/>
      <c r="AE589" s="5"/>
      <c r="AF589" s="5"/>
      <c r="AG589" s="5"/>
      <c r="AH589" s="5"/>
      <c r="AI589" s="5"/>
      <c r="AJ589" s="5"/>
      <c r="AK589" s="5"/>
      <c r="AL589" s="5"/>
      <c r="AM589" s="5"/>
      <c r="AN589" s="5"/>
      <c r="AO589" s="5"/>
      <c r="AP589" s="5"/>
      <c r="AQ589" s="5"/>
      <c r="AR589" s="5"/>
      <c r="AS589" s="5"/>
      <c r="AT589" s="5"/>
      <c r="AU589" s="5"/>
      <c r="AV589" s="5"/>
      <c r="AW589" s="5"/>
      <c r="AX589" s="5"/>
    </row>
    <row r="590" spans="1:50" ht="12" customHeight="1">
      <c r="A590" s="5"/>
      <c r="B590" s="5"/>
      <c r="C590" s="5"/>
      <c r="D590" s="5"/>
      <c r="E590" s="6"/>
      <c r="F590" s="5"/>
      <c r="G590" s="212"/>
      <c r="H590" s="5"/>
      <c r="I590" s="212"/>
      <c r="J590" s="5"/>
      <c r="K590" s="212"/>
      <c r="L590" s="5"/>
      <c r="M590" s="212"/>
      <c r="N590" s="5"/>
      <c r="O590" s="212"/>
      <c r="P590" s="5"/>
      <c r="Q590" s="213"/>
      <c r="R590" s="5"/>
      <c r="S590" s="213"/>
      <c r="T590" s="5"/>
      <c r="U590" s="213"/>
      <c r="V590" s="5"/>
      <c r="W590" s="213"/>
      <c r="X590" s="5"/>
      <c r="Y590" s="213"/>
      <c r="Z590" s="5"/>
      <c r="AA590" s="213"/>
      <c r="AB590" s="10"/>
      <c r="AC590" s="10"/>
      <c r="AD590" s="7"/>
      <c r="AE590" s="5"/>
      <c r="AF590" s="5"/>
      <c r="AG590" s="5"/>
      <c r="AH590" s="5"/>
      <c r="AI590" s="5"/>
      <c r="AJ590" s="5"/>
      <c r="AK590" s="5"/>
      <c r="AL590" s="5"/>
      <c r="AM590" s="5"/>
      <c r="AN590" s="5"/>
      <c r="AO590" s="5"/>
      <c r="AP590" s="5"/>
      <c r="AQ590" s="5"/>
      <c r="AR590" s="5"/>
      <c r="AS590" s="5"/>
      <c r="AT590" s="5"/>
      <c r="AU590" s="5"/>
      <c r="AV590" s="5"/>
      <c r="AW590" s="5"/>
      <c r="AX590" s="5"/>
    </row>
    <row r="591" spans="1:50" ht="12" customHeight="1">
      <c r="A591" s="5"/>
      <c r="B591" s="5"/>
      <c r="C591" s="5"/>
      <c r="D591" s="5"/>
      <c r="E591" s="6"/>
      <c r="F591" s="5"/>
      <c r="G591" s="212"/>
      <c r="H591" s="5"/>
      <c r="I591" s="212"/>
      <c r="J591" s="5"/>
      <c r="K591" s="212"/>
      <c r="L591" s="5"/>
      <c r="M591" s="212"/>
      <c r="N591" s="5"/>
      <c r="O591" s="212"/>
      <c r="P591" s="5"/>
      <c r="Q591" s="213"/>
      <c r="R591" s="5"/>
      <c r="S591" s="213"/>
      <c r="T591" s="5"/>
      <c r="U591" s="213"/>
      <c r="V591" s="5"/>
      <c r="W591" s="213"/>
      <c r="X591" s="5"/>
      <c r="Y591" s="213"/>
      <c r="Z591" s="5"/>
      <c r="AA591" s="213"/>
      <c r="AB591" s="10"/>
      <c r="AC591" s="10"/>
      <c r="AD591" s="7"/>
      <c r="AE591" s="5"/>
      <c r="AF591" s="5"/>
      <c r="AG591" s="5"/>
      <c r="AH591" s="5"/>
      <c r="AI591" s="5"/>
      <c r="AJ591" s="5"/>
      <c r="AK591" s="5"/>
      <c r="AL591" s="5"/>
      <c r="AM591" s="5"/>
      <c r="AN591" s="5"/>
      <c r="AO591" s="5"/>
      <c r="AP591" s="5"/>
      <c r="AQ591" s="5"/>
      <c r="AR591" s="5"/>
      <c r="AS591" s="5"/>
      <c r="AT591" s="5"/>
      <c r="AU591" s="5"/>
      <c r="AV591" s="5"/>
      <c r="AW591" s="5"/>
      <c r="AX591" s="5"/>
    </row>
    <row r="592" spans="1:50" ht="12" customHeight="1">
      <c r="A592" s="5"/>
      <c r="B592" s="5"/>
      <c r="C592" s="5"/>
      <c r="D592" s="5"/>
      <c r="E592" s="6"/>
      <c r="F592" s="5"/>
      <c r="G592" s="212"/>
      <c r="H592" s="5"/>
      <c r="I592" s="212"/>
      <c r="J592" s="5"/>
      <c r="K592" s="212"/>
      <c r="L592" s="5"/>
      <c r="M592" s="212"/>
      <c r="N592" s="5"/>
      <c r="O592" s="212"/>
      <c r="P592" s="5"/>
      <c r="Q592" s="213"/>
      <c r="R592" s="5"/>
      <c r="S592" s="213"/>
      <c r="T592" s="5"/>
      <c r="U592" s="213"/>
      <c r="V592" s="5"/>
      <c r="W592" s="213"/>
      <c r="X592" s="5"/>
      <c r="Y592" s="213"/>
      <c r="Z592" s="5"/>
      <c r="AA592" s="213"/>
      <c r="AB592" s="10"/>
      <c r="AC592" s="10"/>
      <c r="AD592" s="7"/>
      <c r="AE592" s="5"/>
      <c r="AF592" s="5"/>
      <c r="AG592" s="5"/>
      <c r="AH592" s="5"/>
      <c r="AI592" s="5"/>
      <c r="AJ592" s="5"/>
      <c r="AK592" s="5"/>
      <c r="AL592" s="5"/>
      <c r="AM592" s="5"/>
      <c r="AN592" s="5"/>
      <c r="AO592" s="5"/>
      <c r="AP592" s="5"/>
      <c r="AQ592" s="5"/>
      <c r="AR592" s="5"/>
      <c r="AS592" s="5"/>
      <c r="AT592" s="5"/>
      <c r="AU592" s="5"/>
      <c r="AV592" s="5"/>
      <c r="AW592" s="5"/>
      <c r="AX592" s="5"/>
    </row>
    <row r="593" spans="1:50" ht="12" customHeight="1">
      <c r="A593" s="5"/>
      <c r="B593" s="5"/>
      <c r="C593" s="5"/>
      <c r="D593" s="5"/>
      <c r="E593" s="6"/>
      <c r="F593" s="5"/>
      <c r="G593" s="212"/>
      <c r="H593" s="5"/>
      <c r="I593" s="212"/>
      <c r="J593" s="5"/>
      <c r="K593" s="212"/>
      <c r="L593" s="5"/>
      <c r="M593" s="212"/>
      <c r="N593" s="5"/>
      <c r="O593" s="212"/>
      <c r="P593" s="5"/>
      <c r="Q593" s="213"/>
      <c r="R593" s="5"/>
      <c r="S593" s="213"/>
      <c r="T593" s="5"/>
      <c r="U593" s="213"/>
      <c r="V593" s="5"/>
      <c r="W593" s="213"/>
      <c r="X593" s="5"/>
      <c r="Y593" s="213"/>
      <c r="Z593" s="5"/>
      <c r="AA593" s="213"/>
      <c r="AB593" s="10"/>
      <c r="AC593" s="10"/>
      <c r="AD593" s="7"/>
      <c r="AE593" s="5"/>
      <c r="AF593" s="5"/>
      <c r="AG593" s="5"/>
      <c r="AH593" s="5"/>
      <c r="AI593" s="5"/>
      <c r="AJ593" s="5"/>
      <c r="AK593" s="5"/>
      <c r="AL593" s="5"/>
      <c r="AM593" s="5"/>
      <c r="AN593" s="5"/>
      <c r="AO593" s="5"/>
      <c r="AP593" s="5"/>
      <c r="AQ593" s="5"/>
      <c r="AR593" s="5"/>
      <c r="AS593" s="5"/>
      <c r="AT593" s="5"/>
      <c r="AU593" s="5"/>
      <c r="AV593" s="5"/>
      <c r="AW593" s="5"/>
      <c r="AX593" s="5"/>
    </row>
    <row r="594" spans="1:50" ht="12" customHeight="1">
      <c r="A594" s="5"/>
      <c r="B594" s="5"/>
      <c r="C594" s="5"/>
      <c r="D594" s="5"/>
      <c r="E594" s="6"/>
      <c r="F594" s="5"/>
      <c r="G594" s="212"/>
      <c r="H594" s="5"/>
      <c r="I594" s="212"/>
      <c r="J594" s="5"/>
      <c r="K594" s="212"/>
      <c r="L594" s="5"/>
      <c r="M594" s="212"/>
      <c r="N594" s="5"/>
      <c r="O594" s="212"/>
      <c r="P594" s="5"/>
      <c r="Q594" s="213"/>
      <c r="R594" s="5"/>
      <c r="S594" s="213"/>
      <c r="T594" s="5"/>
      <c r="U594" s="213"/>
      <c r="V594" s="5"/>
      <c r="W594" s="213"/>
      <c r="X594" s="5"/>
      <c r="Y594" s="213"/>
      <c r="Z594" s="5"/>
      <c r="AA594" s="213"/>
      <c r="AB594" s="10"/>
      <c r="AC594" s="10"/>
      <c r="AD594" s="7"/>
      <c r="AE594" s="5"/>
      <c r="AF594" s="5"/>
      <c r="AG594" s="5"/>
      <c r="AH594" s="5"/>
      <c r="AI594" s="5"/>
      <c r="AJ594" s="5"/>
      <c r="AK594" s="5"/>
      <c r="AL594" s="5"/>
      <c r="AM594" s="5"/>
      <c r="AN594" s="5"/>
      <c r="AO594" s="5"/>
      <c r="AP594" s="5"/>
      <c r="AQ594" s="5"/>
      <c r="AR594" s="5"/>
      <c r="AS594" s="5"/>
      <c r="AT594" s="5"/>
      <c r="AU594" s="5"/>
      <c r="AV594" s="5"/>
      <c r="AW594" s="5"/>
      <c r="AX594" s="5"/>
    </row>
    <row r="595" spans="1:50" ht="12" customHeight="1">
      <c r="A595" s="5"/>
      <c r="B595" s="5"/>
      <c r="C595" s="5"/>
      <c r="D595" s="5"/>
      <c r="E595" s="6"/>
      <c r="F595" s="5"/>
      <c r="G595" s="212"/>
      <c r="H595" s="5"/>
      <c r="I595" s="212"/>
      <c r="J595" s="5"/>
      <c r="K595" s="212"/>
      <c r="L595" s="5"/>
      <c r="M595" s="212"/>
      <c r="N595" s="5"/>
      <c r="O595" s="212"/>
      <c r="P595" s="5"/>
      <c r="Q595" s="213"/>
      <c r="R595" s="5"/>
      <c r="S595" s="213"/>
      <c r="T595" s="5"/>
      <c r="U595" s="213"/>
      <c r="V595" s="5"/>
      <c r="W595" s="213"/>
      <c r="X595" s="5"/>
      <c r="Y595" s="213"/>
      <c r="Z595" s="5"/>
      <c r="AA595" s="213"/>
      <c r="AB595" s="10"/>
      <c r="AC595" s="10"/>
      <c r="AD595" s="7"/>
      <c r="AE595" s="5"/>
      <c r="AF595" s="5"/>
      <c r="AG595" s="5"/>
      <c r="AH595" s="5"/>
      <c r="AI595" s="5"/>
      <c r="AJ595" s="5"/>
      <c r="AK595" s="5"/>
      <c r="AL595" s="5"/>
      <c r="AM595" s="5"/>
      <c r="AN595" s="5"/>
      <c r="AO595" s="5"/>
      <c r="AP595" s="5"/>
      <c r="AQ595" s="5"/>
      <c r="AR595" s="5"/>
      <c r="AS595" s="5"/>
      <c r="AT595" s="5"/>
      <c r="AU595" s="5"/>
      <c r="AV595" s="5"/>
      <c r="AW595" s="5"/>
      <c r="AX595" s="5"/>
    </row>
    <row r="596" spans="1:50" ht="12" customHeight="1">
      <c r="A596" s="5"/>
      <c r="B596" s="5"/>
      <c r="C596" s="5"/>
      <c r="D596" s="5"/>
      <c r="E596" s="6"/>
      <c r="F596" s="5"/>
      <c r="G596" s="212"/>
      <c r="H596" s="5"/>
      <c r="I596" s="212"/>
      <c r="J596" s="5"/>
      <c r="K596" s="212"/>
      <c r="L596" s="5"/>
      <c r="M596" s="212"/>
      <c r="N596" s="5"/>
      <c r="O596" s="212"/>
      <c r="P596" s="5"/>
      <c r="Q596" s="213"/>
      <c r="R596" s="5"/>
      <c r="S596" s="213"/>
      <c r="T596" s="5"/>
      <c r="U596" s="213"/>
      <c r="V596" s="5"/>
      <c r="W596" s="213"/>
      <c r="X596" s="5"/>
      <c r="Y596" s="213"/>
      <c r="Z596" s="5"/>
      <c r="AA596" s="213"/>
      <c r="AB596" s="10"/>
      <c r="AC596" s="10"/>
      <c r="AD596" s="7"/>
      <c r="AE596" s="5"/>
      <c r="AF596" s="5"/>
      <c r="AG596" s="5"/>
      <c r="AH596" s="5"/>
      <c r="AI596" s="5"/>
      <c r="AJ596" s="5"/>
      <c r="AK596" s="5"/>
      <c r="AL596" s="5"/>
      <c r="AM596" s="5"/>
      <c r="AN596" s="5"/>
      <c r="AO596" s="5"/>
      <c r="AP596" s="5"/>
      <c r="AQ596" s="5"/>
      <c r="AR596" s="5"/>
      <c r="AS596" s="5"/>
      <c r="AT596" s="5"/>
      <c r="AU596" s="5"/>
      <c r="AV596" s="5"/>
      <c r="AW596" s="5"/>
      <c r="AX596" s="5"/>
    </row>
    <row r="597" spans="1:50" ht="12" customHeight="1">
      <c r="A597" s="5"/>
      <c r="B597" s="5"/>
      <c r="C597" s="5"/>
      <c r="D597" s="5"/>
      <c r="E597" s="6"/>
      <c r="F597" s="5"/>
      <c r="G597" s="212"/>
      <c r="H597" s="5"/>
      <c r="I597" s="212"/>
      <c r="J597" s="5"/>
      <c r="K597" s="212"/>
      <c r="L597" s="5"/>
      <c r="M597" s="212"/>
      <c r="N597" s="5"/>
      <c r="O597" s="212"/>
      <c r="P597" s="5"/>
      <c r="Q597" s="213"/>
      <c r="R597" s="5"/>
      <c r="S597" s="213"/>
      <c r="T597" s="5"/>
      <c r="U597" s="213"/>
      <c r="V597" s="5"/>
      <c r="W597" s="213"/>
      <c r="X597" s="5"/>
      <c r="Y597" s="213"/>
      <c r="Z597" s="5"/>
      <c r="AA597" s="213"/>
      <c r="AB597" s="10"/>
      <c r="AC597" s="10"/>
      <c r="AD597" s="7"/>
      <c r="AE597" s="5"/>
      <c r="AF597" s="5"/>
      <c r="AG597" s="5"/>
      <c r="AH597" s="5"/>
      <c r="AI597" s="5"/>
      <c r="AJ597" s="5"/>
      <c r="AK597" s="5"/>
      <c r="AL597" s="5"/>
      <c r="AM597" s="5"/>
      <c r="AN597" s="5"/>
      <c r="AO597" s="5"/>
      <c r="AP597" s="5"/>
      <c r="AQ597" s="5"/>
      <c r="AR597" s="5"/>
      <c r="AS597" s="5"/>
      <c r="AT597" s="5"/>
      <c r="AU597" s="5"/>
      <c r="AV597" s="5"/>
      <c r="AW597" s="5"/>
      <c r="AX597" s="5"/>
    </row>
    <row r="598" spans="1:50" ht="12" customHeight="1">
      <c r="A598" s="5"/>
      <c r="B598" s="5"/>
      <c r="C598" s="5"/>
      <c r="D598" s="5"/>
      <c r="E598" s="6"/>
      <c r="F598" s="5"/>
      <c r="G598" s="212"/>
      <c r="H598" s="5"/>
      <c r="I598" s="212"/>
      <c r="J598" s="5"/>
      <c r="K598" s="212"/>
      <c r="L598" s="5"/>
      <c r="M598" s="212"/>
      <c r="N598" s="5"/>
      <c r="O598" s="212"/>
      <c r="P598" s="5"/>
      <c r="Q598" s="213"/>
      <c r="R598" s="5"/>
      <c r="S598" s="213"/>
      <c r="T598" s="5"/>
      <c r="U598" s="213"/>
      <c r="V598" s="5"/>
      <c r="W598" s="213"/>
      <c r="X598" s="5"/>
      <c r="Y598" s="213"/>
      <c r="Z598" s="5"/>
      <c r="AA598" s="213"/>
      <c r="AB598" s="10"/>
      <c r="AC598" s="10"/>
      <c r="AD598" s="7"/>
      <c r="AE598" s="5"/>
      <c r="AF598" s="5"/>
      <c r="AG598" s="5"/>
      <c r="AH598" s="5"/>
      <c r="AI598" s="5"/>
      <c r="AJ598" s="5"/>
      <c r="AK598" s="5"/>
      <c r="AL598" s="5"/>
      <c r="AM598" s="5"/>
      <c r="AN598" s="5"/>
      <c r="AO598" s="5"/>
      <c r="AP598" s="5"/>
      <c r="AQ598" s="5"/>
      <c r="AR598" s="5"/>
      <c r="AS598" s="5"/>
      <c r="AT598" s="5"/>
      <c r="AU598" s="5"/>
      <c r="AV598" s="5"/>
      <c r="AW598" s="5"/>
      <c r="AX598" s="5"/>
    </row>
    <row r="599" spans="1:50" ht="12" customHeight="1">
      <c r="A599" s="5"/>
      <c r="B599" s="5"/>
      <c r="C599" s="5"/>
      <c r="D599" s="5"/>
      <c r="E599" s="6"/>
      <c r="F599" s="5"/>
      <c r="G599" s="212"/>
      <c r="H599" s="5"/>
      <c r="I599" s="212"/>
      <c r="J599" s="5"/>
      <c r="K599" s="212"/>
      <c r="L599" s="5"/>
      <c r="M599" s="212"/>
      <c r="N599" s="5"/>
      <c r="O599" s="212"/>
      <c r="P599" s="5"/>
      <c r="Q599" s="213"/>
      <c r="R599" s="5"/>
      <c r="S599" s="213"/>
      <c r="T599" s="5"/>
      <c r="U599" s="213"/>
      <c r="V599" s="5"/>
      <c r="W599" s="213"/>
      <c r="X599" s="5"/>
      <c r="Y599" s="213"/>
      <c r="Z599" s="5"/>
      <c r="AA599" s="213"/>
      <c r="AB599" s="10"/>
      <c r="AC599" s="10"/>
      <c r="AD599" s="7"/>
      <c r="AE599" s="5"/>
      <c r="AF599" s="5"/>
      <c r="AG599" s="5"/>
      <c r="AH599" s="5"/>
      <c r="AI599" s="5"/>
      <c r="AJ599" s="5"/>
      <c r="AK599" s="5"/>
      <c r="AL599" s="5"/>
      <c r="AM599" s="5"/>
      <c r="AN599" s="5"/>
      <c r="AO599" s="5"/>
      <c r="AP599" s="5"/>
      <c r="AQ599" s="5"/>
      <c r="AR599" s="5"/>
      <c r="AS599" s="5"/>
      <c r="AT599" s="5"/>
      <c r="AU599" s="5"/>
      <c r="AV599" s="5"/>
      <c r="AW599" s="5"/>
      <c r="AX599" s="5"/>
    </row>
    <row r="600" spans="1:50" ht="12" customHeight="1">
      <c r="A600" s="5"/>
      <c r="B600" s="5"/>
      <c r="C600" s="5"/>
      <c r="D600" s="5"/>
      <c r="E600" s="6"/>
      <c r="F600" s="5"/>
      <c r="G600" s="212"/>
      <c r="H600" s="5"/>
      <c r="I600" s="212"/>
      <c r="J600" s="5"/>
      <c r="K600" s="212"/>
      <c r="L600" s="5"/>
      <c r="M600" s="212"/>
      <c r="N600" s="5"/>
      <c r="O600" s="212"/>
      <c r="P600" s="5"/>
      <c r="Q600" s="213"/>
      <c r="R600" s="5"/>
      <c r="S600" s="213"/>
      <c r="T600" s="5"/>
      <c r="U600" s="213"/>
      <c r="V600" s="5"/>
      <c r="W600" s="213"/>
      <c r="X600" s="5"/>
      <c r="Y600" s="213"/>
      <c r="Z600" s="5"/>
      <c r="AA600" s="213"/>
      <c r="AB600" s="10"/>
      <c r="AC600" s="10"/>
      <c r="AD600" s="7"/>
      <c r="AE600" s="5"/>
      <c r="AF600" s="5"/>
      <c r="AG600" s="5"/>
      <c r="AH600" s="5"/>
      <c r="AI600" s="5"/>
      <c r="AJ600" s="5"/>
      <c r="AK600" s="5"/>
      <c r="AL600" s="5"/>
      <c r="AM600" s="5"/>
      <c r="AN600" s="5"/>
      <c r="AO600" s="5"/>
      <c r="AP600" s="5"/>
      <c r="AQ600" s="5"/>
      <c r="AR600" s="5"/>
      <c r="AS600" s="5"/>
      <c r="AT600" s="5"/>
      <c r="AU600" s="5"/>
      <c r="AV600" s="5"/>
      <c r="AW600" s="5"/>
      <c r="AX600" s="5"/>
    </row>
    <row r="601" spans="1:50" ht="12" customHeight="1">
      <c r="A601" s="5"/>
      <c r="B601" s="5"/>
      <c r="C601" s="5"/>
      <c r="D601" s="5"/>
      <c r="E601" s="6"/>
      <c r="F601" s="5"/>
      <c r="G601" s="212"/>
      <c r="H601" s="5"/>
      <c r="I601" s="212"/>
      <c r="J601" s="5"/>
      <c r="K601" s="212"/>
      <c r="L601" s="5"/>
      <c r="M601" s="212"/>
      <c r="N601" s="5"/>
      <c r="O601" s="212"/>
      <c r="P601" s="5"/>
      <c r="Q601" s="213"/>
      <c r="R601" s="5"/>
      <c r="S601" s="213"/>
      <c r="T601" s="5"/>
      <c r="U601" s="213"/>
      <c r="V601" s="5"/>
      <c r="W601" s="213"/>
      <c r="X601" s="5"/>
      <c r="Y601" s="213"/>
      <c r="Z601" s="5"/>
      <c r="AA601" s="213"/>
      <c r="AB601" s="10"/>
      <c r="AC601" s="10"/>
      <c r="AD601" s="7"/>
      <c r="AE601" s="5"/>
      <c r="AF601" s="5"/>
      <c r="AG601" s="5"/>
      <c r="AH601" s="5"/>
      <c r="AI601" s="5"/>
      <c r="AJ601" s="5"/>
      <c r="AK601" s="5"/>
      <c r="AL601" s="5"/>
      <c r="AM601" s="5"/>
      <c r="AN601" s="5"/>
      <c r="AO601" s="5"/>
      <c r="AP601" s="5"/>
      <c r="AQ601" s="5"/>
      <c r="AR601" s="5"/>
      <c r="AS601" s="5"/>
      <c r="AT601" s="5"/>
      <c r="AU601" s="5"/>
      <c r="AV601" s="5"/>
      <c r="AW601" s="5"/>
      <c r="AX601" s="5"/>
    </row>
    <row r="602" spans="1:50" ht="12" customHeight="1">
      <c r="A602" s="5"/>
      <c r="B602" s="5"/>
      <c r="C602" s="5"/>
      <c r="D602" s="5"/>
      <c r="E602" s="6"/>
      <c r="F602" s="5"/>
      <c r="G602" s="212"/>
      <c r="H602" s="5"/>
      <c r="I602" s="212"/>
      <c r="J602" s="5"/>
      <c r="K602" s="212"/>
      <c r="L602" s="5"/>
      <c r="M602" s="212"/>
      <c r="N602" s="5"/>
      <c r="O602" s="212"/>
      <c r="P602" s="5"/>
      <c r="Q602" s="213"/>
      <c r="R602" s="5"/>
      <c r="S602" s="213"/>
      <c r="T602" s="5"/>
      <c r="U602" s="213"/>
      <c r="V602" s="5"/>
      <c r="W602" s="213"/>
      <c r="X602" s="5"/>
      <c r="Y602" s="213"/>
      <c r="Z602" s="5"/>
      <c r="AA602" s="213"/>
      <c r="AB602" s="10"/>
      <c r="AC602" s="10"/>
      <c r="AD602" s="7"/>
      <c r="AE602" s="5"/>
      <c r="AF602" s="5"/>
      <c r="AG602" s="5"/>
      <c r="AH602" s="5"/>
      <c r="AI602" s="5"/>
      <c r="AJ602" s="5"/>
      <c r="AK602" s="5"/>
      <c r="AL602" s="5"/>
      <c r="AM602" s="5"/>
      <c r="AN602" s="5"/>
      <c r="AO602" s="5"/>
      <c r="AP602" s="5"/>
      <c r="AQ602" s="5"/>
      <c r="AR602" s="5"/>
      <c r="AS602" s="5"/>
      <c r="AT602" s="5"/>
      <c r="AU602" s="5"/>
      <c r="AV602" s="5"/>
      <c r="AW602" s="5"/>
      <c r="AX602" s="5"/>
    </row>
    <row r="603" spans="1:50" ht="12" customHeight="1">
      <c r="A603" s="5"/>
      <c r="B603" s="5"/>
      <c r="C603" s="5"/>
      <c r="D603" s="5"/>
      <c r="E603" s="6"/>
      <c r="F603" s="5"/>
      <c r="G603" s="212"/>
      <c r="H603" s="5"/>
      <c r="I603" s="212"/>
      <c r="J603" s="5"/>
      <c r="K603" s="212"/>
      <c r="L603" s="5"/>
      <c r="M603" s="212"/>
      <c r="N603" s="5"/>
      <c r="O603" s="212"/>
      <c r="P603" s="5"/>
      <c r="Q603" s="213"/>
      <c r="R603" s="5"/>
      <c r="S603" s="213"/>
      <c r="T603" s="5"/>
      <c r="U603" s="213"/>
      <c r="V603" s="5"/>
      <c r="W603" s="213"/>
      <c r="X603" s="5"/>
      <c r="Y603" s="213"/>
      <c r="Z603" s="5"/>
      <c r="AA603" s="213"/>
      <c r="AB603" s="10"/>
      <c r="AC603" s="10"/>
      <c r="AD603" s="7"/>
      <c r="AE603" s="5"/>
      <c r="AF603" s="5"/>
      <c r="AG603" s="5"/>
      <c r="AH603" s="5"/>
      <c r="AI603" s="5"/>
      <c r="AJ603" s="5"/>
      <c r="AK603" s="5"/>
      <c r="AL603" s="5"/>
      <c r="AM603" s="5"/>
      <c r="AN603" s="5"/>
      <c r="AO603" s="5"/>
      <c r="AP603" s="5"/>
      <c r="AQ603" s="5"/>
      <c r="AR603" s="5"/>
      <c r="AS603" s="5"/>
      <c r="AT603" s="5"/>
      <c r="AU603" s="5"/>
      <c r="AV603" s="5"/>
      <c r="AW603" s="5"/>
      <c r="AX603" s="5"/>
    </row>
    <row r="604" spans="1:50" ht="12" customHeight="1">
      <c r="A604" s="5"/>
      <c r="B604" s="5"/>
      <c r="C604" s="5"/>
      <c r="D604" s="5"/>
      <c r="E604" s="6"/>
      <c r="F604" s="5"/>
      <c r="G604" s="212"/>
      <c r="H604" s="5"/>
      <c r="I604" s="212"/>
      <c r="J604" s="5"/>
      <c r="K604" s="212"/>
      <c r="L604" s="5"/>
      <c r="M604" s="212"/>
      <c r="N604" s="5"/>
      <c r="O604" s="212"/>
      <c r="P604" s="5"/>
      <c r="Q604" s="213"/>
      <c r="R604" s="5"/>
      <c r="S604" s="213"/>
      <c r="T604" s="5"/>
      <c r="U604" s="213"/>
      <c r="V604" s="5"/>
      <c r="W604" s="213"/>
      <c r="X604" s="5"/>
      <c r="Y604" s="213"/>
      <c r="Z604" s="5"/>
      <c r="AA604" s="213"/>
      <c r="AB604" s="10"/>
      <c r="AC604" s="10"/>
      <c r="AD604" s="7"/>
      <c r="AE604" s="5"/>
      <c r="AF604" s="5"/>
      <c r="AG604" s="5"/>
      <c r="AH604" s="5"/>
      <c r="AI604" s="5"/>
      <c r="AJ604" s="5"/>
      <c r="AK604" s="5"/>
      <c r="AL604" s="5"/>
      <c r="AM604" s="5"/>
      <c r="AN604" s="5"/>
      <c r="AO604" s="5"/>
      <c r="AP604" s="5"/>
      <c r="AQ604" s="5"/>
      <c r="AR604" s="5"/>
      <c r="AS604" s="5"/>
      <c r="AT604" s="5"/>
      <c r="AU604" s="5"/>
      <c r="AV604" s="5"/>
      <c r="AW604" s="5"/>
      <c r="AX604" s="5"/>
    </row>
    <row r="605" spans="1:50" ht="12" customHeight="1">
      <c r="A605" s="5"/>
      <c r="B605" s="5"/>
      <c r="C605" s="5"/>
      <c r="D605" s="5"/>
      <c r="E605" s="6"/>
      <c r="F605" s="5"/>
      <c r="G605" s="212"/>
      <c r="H605" s="5"/>
      <c r="I605" s="212"/>
      <c r="J605" s="5"/>
      <c r="K605" s="212"/>
      <c r="L605" s="5"/>
      <c r="M605" s="212"/>
      <c r="N605" s="5"/>
      <c r="O605" s="212"/>
      <c r="P605" s="5"/>
      <c r="Q605" s="213"/>
      <c r="R605" s="5"/>
      <c r="S605" s="213"/>
      <c r="T605" s="5"/>
      <c r="U605" s="213"/>
      <c r="V605" s="5"/>
      <c r="W605" s="213"/>
      <c r="X605" s="5"/>
      <c r="Y605" s="213"/>
      <c r="Z605" s="5"/>
      <c r="AA605" s="213"/>
      <c r="AB605" s="10"/>
      <c r="AC605" s="10"/>
      <c r="AD605" s="7"/>
      <c r="AE605" s="5"/>
      <c r="AF605" s="5"/>
      <c r="AG605" s="5"/>
      <c r="AH605" s="5"/>
      <c r="AI605" s="5"/>
      <c r="AJ605" s="5"/>
      <c r="AK605" s="5"/>
      <c r="AL605" s="5"/>
      <c r="AM605" s="5"/>
      <c r="AN605" s="5"/>
      <c r="AO605" s="5"/>
      <c r="AP605" s="5"/>
      <c r="AQ605" s="5"/>
      <c r="AR605" s="5"/>
      <c r="AS605" s="5"/>
      <c r="AT605" s="5"/>
      <c r="AU605" s="5"/>
      <c r="AV605" s="5"/>
      <c r="AW605" s="5"/>
      <c r="AX605" s="5"/>
    </row>
    <row r="606" spans="1:50" ht="12" customHeight="1">
      <c r="A606" s="5"/>
      <c r="B606" s="5"/>
      <c r="C606" s="5"/>
      <c r="D606" s="5"/>
      <c r="E606" s="6"/>
      <c r="F606" s="5"/>
      <c r="G606" s="212"/>
      <c r="H606" s="5"/>
      <c r="I606" s="212"/>
      <c r="J606" s="5"/>
      <c r="K606" s="212"/>
      <c r="L606" s="5"/>
      <c r="M606" s="212"/>
      <c r="N606" s="5"/>
      <c r="O606" s="212"/>
      <c r="P606" s="5"/>
      <c r="Q606" s="213"/>
      <c r="R606" s="5"/>
      <c r="S606" s="213"/>
      <c r="T606" s="5"/>
      <c r="U606" s="213"/>
      <c r="V606" s="5"/>
      <c r="W606" s="213"/>
      <c r="X606" s="5"/>
      <c r="Y606" s="213"/>
      <c r="Z606" s="5"/>
      <c r="AA606" s="213"/>
      <c r="AB606" s="10"/>
      <c r="AC606" s="10"/>
      <c r="AD606" s="7"/>
      <c r="AE606" s="5"/>
      <c r="AF606" s="5"/>
      <c r="AG606" s="5"/>
      <c r="AH606" s="5"/>
      <c r="AI606" s="5"/>
      <c r="AJ606" s="5"/>
      <c r="AK606" s="5"/>
      <c r="AL606" s="5"/>
      <c r="AM606" s="5"/>
      <c r="AN606" s="5"/>
      <c r="AO606" s="5"/>
      <c r="AP606" s="5"/>
      <c r="AQ606" s="5"/>
      <c r="AR606" s="5"/>
      <c r="AS606" s="5"/>
      <c r="AT606" s="5"/>
      <c r="AU606" s="5"/>
      <c r="AV606" s="5"/>
      <c r="AW606" s="5"/>
      <c r="AX606" s="5"/>
    </row>
    <row r="607" spans="1:50" ht="12" customHeight="1">
      <c r="A607" s="5"/>
      <c r="B607" s="5"/>
      <c r="C607" s="5"/>
      <c r="D607" s="5"/>
      <c r="E607" s="6"/>
      <c r="F607" s="5"/>
      <c r="G607" s="212"/>
      <c r="H607" s="5"/>
      <c r="I607" s="212"/>
      <c r="J607" s="5"/>
      <c r="K607" s="212"/>
      <c r="L607" s="5"/>
      <c r="M607" s="212"/>
      <c r="N607" s="5"/>
      <c r="O607" s="212"/>
      <c r="P607" s="5"/>
      <c r="Q607" s="213"/>
      <c r="R607" s="5"/>
      <c r="S607" s="213"/>
      <c r="T607" s="5"/>
      <c r="U607" s="213"/>
      <c r="V607" s="5"/>
      <c r="W607" s="213"/>
      <c r="X607" s="5"/>
      <c r="Y607" s="213"/>
      <c r="Z607" s="5"/>
      <c r="AA607" s="213"/>
      <c r="AB607" s="10"/>
      <c r="AC607" s="10"/>
      <c r="AD607" s="7"/>
      <c r="AE607" s="5"/>
      <c r="AF607" s="5"/>
      <c r="AG607" s="5"/>
      <c r="AH607" s="5"/>
      <c r="AI607" s="5"/>
      <c r="AJ607" s="5"/>
      <c r="AK607" s="5"/>
      <c r="AL607" s="5"/>
      <c r="AM607" s="5"/>
      <c r="AN607" s="5"/>
      <c r="AO607" s="5"/>
      <c r="AP607" s="5"/>
      <c r="AQ607" s="5"/>
      <c r="AR607" s="5"/>
      <c r="AS607" s="5"/>
      <c r="AT607" s="5"/>
      <c r="AU607" s="5"/>
      <c r="AV607" s="5"/>
      <c r="AW607" s="5"/>
      <c r="AX607" s="5"/>
    </row>
    <row r="608" spans="1:50" ht="12" customHeight="1">
      <c r="A608" s="5"/>
      <c r="B608" s="5"/>
      <c r="C608" s="5"/>
      <c r="D608" s="5"/>
      <c r="E608" s="6"/>
      <c r="F608" s="5"/>
      <c r="G608" s="212"/>
      <c r="H608" s="5"/>
      <c r="I608" s="212"/>
      <c r="J608" s="5"/>
      <c r="K608" s="212"/>
      <c r="L608" s="5"/>
      <c r="M608" s="212"/>
      <c r="N608" s="5"/>
      <c r="O608" s="212"/>
      <c r="P608" s="5"/>
      <c r="Q608" s="213"/>
      <c r="R608" s="5"/>
      <c r="S608" s="213"/>
      <c r="T608" s="5"/>
      <c r="U608" s="213"/>
      <c r="V608" s="5"/>
      <c r="W608" s="213"/>
      <c r="X608" s="5"/>
      <c r="Y608" s="213"/>
      <c r="Z608" s="5"/>
      <c r="AA608" s="213"/>
      <c r="AB608" s="10"/>
      <c r="AC608" s="10"/>
      <c r="AD608" s="7"/>
      <c r="AE608" s="5"/>
      <c r="AF608" s="5"/>
      <c r="AG608" s="5"/>
      <c r="AH608" s="5"/>
      <c r="AI608" s="5"/>
      <c r="AJ608" s="5"/>
      <c r="AK608" s="5"/>
      <c r="AL608" s="5"/>
      <c r="AM608" s="5"/>
      <c r="AN608" s="5"/>
      <c r="AO608" s="5"/>
      <c r="AP608" s="5"/>
      <c r="AQ608" s="5"/>
      <c r="AR608" s="5"/>
      <c r="AS608" s="5"/>
      <c r="AT608" s="5"/>
      <c r="AU608" s="5"/>
      <c r="AV608" s="5"/>
      <c r="AW608" s="5"/>
      <c r="AX608" s="5"/>
    </row>
    <row r="609" spans="1:50" ht="12" customHeight="1">
      <c r="A609" s="5"/>
      <c r="B609" s="5"/>
      <c r="C609" s="5"/>
      <c r="D609" s="5"/>
      <c r="E609" s="6"/>
      <c r="F609" s="5"/>
      <c r="G609" s="212"/>
      <c r="H609" s="5"/>
      <c r="I609" s="212"/>
      <c r="J609" s="5"/>
      <c r="K609" s="212"/>
      <c r="L609" s="5"/>
      <c r="M609" s="212"/>
      <c r="N609" s="5"/>
      <c r="O609" s="212"/>
      <c r="P609" s="5"/>
      <c r="Q609" s="213"/>
      <c r="R609" s="5"/>
      <c r="S609" s="213"/>
      <c r="T609" s="5"/>
      <c r="U609" s="213"/>
      <c r="V609" s="5"/>
      <c r="W609" s="213"/>
      <c r="X609" s="5"/>
      <c r="Y609" s="213"/>
      <c r="Z609" s="5"/>
      <c r="AA609" s="213"/>
      <c r="AB609" s="10"/>
      <c r="AC609" s="10"/>
      <c r="AD609" s="7"/>
      <c r="AE609" s="5"/>
      <c r="AF609" s="5"/>
      <c r="AG609" s="5"/>
      <c r="AH609" s="5"/>
      <c r="AI609" s="5"/>
      <c r="AJ609" s="5"/>
      <c r="AK609" s="5"/>
      <c r="AL609" s="5"/>
      <c r="AM609" s="5"/>
      <c r="AN609" s="5"/>
      <c r="AO609" s="5"/>
      <c r="AP609" s="5"/>
      <c r="AQ609" s="5"/>
      <c r="AR609" s="5"/>
      <c r="AS609" s="5"/>
      <c r="AT609" s="5"/>
      <c r="AU609" s="5"/>
      <c r="AV609" s="5"/>
      <c r="AW609" s="5"/>
      <c r="AX609" s="5"/>
    </row>
    <row r="610" spans="1:50" ht="12" customHeight="1">
      <c r="A610" s="5"/>
      <c r="B610" s="5"/>
      <c r="C610" s="5"/>
      <c r="D610" s="5"/>
      <c r="E610" s="6"/>
      <c r="F610" s="5"/>
      <c r="G610" s="212"/>
      <c r="H610" s="5"/>
      <c r="I610" s="212"/>
      <c r="J610" s="5"/>
      <c r="K610" s="212"/>
      <c r="L610" s="5"/>
      <c r="M610" s="212"/>
      <c r="N610" s="5"/>
      <c r="O610" s="212"/>
      <c r="P610" s="5"/>
      <c r="Q610" s="213"/>
      <c r="R610" s="5"/>
      <c r="S610" s="213"/>
      <c r="T610" s="5"/>
      <c r="U610" s="213"/>
      <c r="V610" s="5"/>
      <c r="W610" s="213"/>
      <c r="X610" s="5"/>
      <c r="Y610" s="213"/>
      <c r="Z610" s="5"/>
      <c r="AA610" s="213"/>
      <c r="AB610" s="10"/>
      <c r="AC610" s="10"/>
      <c r="AD610" s="7"/>
      <c r="AE610" s="5"/>
      <c r="AF610" s="5"/>
      <c r="AG610" s="5"/>
      <c r="AH610" s="5"/>
      <c r="AI610" s="5"/>
      <c r="AJ610" s="5"/>
      <c r="AK610" s="5"/>
      <c r="AL610" s="5"/>
      <c r="AM610" s="5"/>
      <c r="AN610" s="5"/>
      <c r="AO610" s="5"/>
      <c r="AP610" s="5"/>
      <c r="AQ610" s="5"/>
      <c r="AR610" s="5"/>
      <c r="AS610" s="5"/>
      <c r="AT610" s="5"/>
      <c r="AU610" s="5"/>
      <c r="AV610" s="5"/>
      <c r="AW610" s="5"/>
      <c r="AX610" s="5"/>
    </row>
    <row r="611" spans="1:50" ht="12" customHeight="1">
      <c r="A611" s="5"/>
      <c r="B611" s="5"/>
      <c r="C611" s="5"/>
      <c r="D611" s="5"/>
      <c r="E611" s="6"/>
      <c r="F611" s="5"/>
      <c r="G611" s="212"/>
      <c r="H611" s="5"/>
      <c r="I611" s="212"/>
      <c r="J611" s="5"/>
      <c r="K611" s="212"/>
      <c r="L611" s="5"/>
      <c r="M611" s="212"/>
      <c r="N611" s="5"/>
      <c r="O611" s="212"/>
      <c r="P611" s="5"/>
      <c r="Q611" s="213"/>
      <c r="R611" s="5"/>
      <c r="S611" s="213"/>
      <c r="T611" s="5"/>
      <c r="U611" s="213"/>
      <c r="V611" s="5"/>
      <c r="W611" s="213"/>
      <c r="X611" s="5"/>
      <c r="Y611" s="213"/>
      <c r="Z611" s="5"/>
      <c r="AA611" s="213"/>
      <c r="AB611" s="10"/>
      <c r="AC611" s="10"/>
      <c r="AD611" s="7"/>
      <c r="AE611" s="5"/>
      <c r="AF611" s="5"/>
      <c r="AG611" s="5"/>
      <c r="AH611" s="5"/>
      <c r="AI611" s="5"/>
      <c r="AJ611" s="5"/>
      <c r="AK611" s="5"/>
      <c r="AL611" s="5"/>
      <c r="AM611" s="5"/>
      <c r="AN611" s="5"/>
      <c r="AO611" s="5"/>
      <c r="AP611" s="5"/>
      <c r="AQ611" s="5"/>
      <c r="AR611" s="5"/>
      <c r="AS611" s="5"/>
      <c r="AT611" s="5"/>
      <c r="AU611" s="5"/>
      <c r="AV611" s="5"/>
      <c r="AW611" s="5"/>
      <c r="AX611" s="5"/>
    </row>
    <row r="612" spans="1:50" ht="12" customHeight="1">
      <c r="A612" s="5"/>
      <c r="B612" s="5"/>
      <c r="C612" s="5"/>
      <c r="D612" s="5"/>
      <c r="E612" s="6"/>
      <c r="F612" s="5"/>
      <c r="G612" s="212"/>
      <c r="H612" s="5"/>
      <c r="I612" s="212"/>
      <c r="J612" s="5"/>
      <c r="K612" s="212"/>
      <c r="L612" s="5"/>
      <c r="M612" s="212"/>
      <c r="N612" s="5"/>
      <c r="O612" s="212"/>
      <c r="P612" s="5"/>
      <c r="Q612" s="213"/>
      <c r="R612" s="5"/>
      <c r="S612" s="213"/>
      <c r="T612" s="5"/>
      <c r="U612" s="213"/>
      <c r="V612" s="5"/>
      <c r="W612" s="213"/>
      <c r="X612" s="5"/>
      <c r="Y612" s="213"/>
      <c r="Z612" s="5"/>
      <c r="AA612" s="213"/>
      <c r="AB612" s="10"/>
      <c r="AC612" s="10"/>
      <c r="AD612" s="7"/>
      <c r="AE612" s="5"/>
      <c r="AF612" s="5"/>
      <c r="AG612" s="5"/>
      <c r="AH612" s="5"/>
      <c r="AI612" s="5"/>
      <c r="AJ612" s="5"/>
      <c r="AK612" s="5"/>
      <c r="AL612" s="5"/>
      <c r="AM612" s="5"/>
      <c r="AN612" s="5"/>
      <c r="AO612" s="5"/>
      <c r="AP612" s="5"/>
      <c r="AQ612" s="5"/>
      <c r="AR612" s="5"/>
      <c r="AS612" s="5"/>
      <c r="AT612" s="5"/>
      <c r="AU612" s="5"/>
      <c r="AV612" s="5"/>
      <c r="AW612" s="5"/>
      <c r="AX612" s="5"/>
    </row>
    <row r="613" spans="1:50" ht="12" customHeight="1">
      <c r="A613" s="5"/>
      <c r="B613" s="5"/>
      <c r="C613" s="5"/>
      <c r="D613" s="5"/>
      <c r="E613" s="6"/>
      <c r="F613" s="5"/>
      <c r="G613" s="212"/>
      <c r="H613" s="5"/>
      <c r="I613" s="212"/>
      <c r="J613" s="5"/>
      <c r="K613" s="212"/>
      <c r="L613" s="5"/>
      <c r="M613" s="212"/>
      <c r="N613" s="5"/>
      <c r="O613" s="212"/>
      <c r="P613" s="5"/>
      <c r="Q613" s="213"/>
      <c r="R613" s="5"/>
      <c r="S613" s="213"/>
      <c r="T613" s="5"/>
      <c r="U613" s="213"/>
      <c r="V613" s="5"/>
      <c r="W613" s="213"/>
      <c r="X613" s="5"/>
      <c r="Y613" s="213"/>
      <c r="Z613" s="5"/>
      <c r="AA613" s="213"/>
      <c r="AB613" s="10"/>
      <c r="AC613" s="10"/>
      <c r="AD613" s="7"/>
      <c r="AE613" s="5"/>
      <c r="AF613" s="5"/>
      <c r="AG613" s="5"/>
      <c r="AH613" s="5"/>
      <c r="AI613" s="5"/>
      <c r="AJ613" s="5"/>
      <c r="AK613" s="5"/>
      <c r="AL613" s="5"/>
      <c r="AM613" s="5"/>
      <c r="AN613" s="5"/>
      <c r="AO613" s="5"/>
      <c r="AP613" s="5"/>
      <c r="AQ613" s="5"/>
      <c r="AR613" s="5"/>
      <c r="AS613" s="5"/>
      <c r="AT613" s="5"/>
      <c r="AU613" s="5"/>
      <c r="AV613" s="5"/>
      <c r="AW613" s="5"/>
      <c r="AX613" s="5"/>
    </row>
    <row r="614" spans="1:50" ht="12" customHeight="1">
      <c r="A614" s="5"/>
      <c r="B614" s="5"/>
      <c r="C614" s="5"/>
      <c r="D614" s="5"/>
      <c r="E614" s="6"/>
      <c r="F614" s="5"/>
      <c r="G614" s="212"/>
      <c r="H614" s="5"/>
      <c r="I614" s="212"/>
      <c r="J614" s="5"/>
      <c r="K614" s="212"/>
      <c r="L614" s="5"/>
      <c r="M614" s="212"/>
      <c r="N614" s="5"/>
      <c r="O614" s="212"/>
      <c r="P614" s="5"/>
      <c r="Q614" s="213"/>
      <c r="R614" s="5"/>
      <c r="S614" s="213"/>
      <c r="T614" s="5"/>
      <c r="U614" s="213"/>
      <c r="V614" s="5"/>
      <c r="W614" s="213"/>
      <c r="X614" s="5"/>
      <c r="Y614" s="213"/>
      <c r="Z614" s="5"/>
      <c r="AA614" s="213"/>
      <c r="AB614" s="10"/>
      <c r="AC614" s="10"/>
      <c r="AD614" s="7"/>
      <c r="AE614" s="5"/>
      <c r="AF614" s="5"/>
      <c r="AG614" s="5"/>
      <c r="AH614" s="5"/>
      <c r="AI614" s="5"/>
      <c r="AJ614" s="5"/>
      <c r="AK614" s="5"/>
      <c r="AL614" s="5"/>
      <c r="AM614" s="5"/>
      <c r="AN614" s="5"/>
      <c r="AO614" s="5"/>
      <c r="AP614" s="5"/>
      <c r="AQ614" s="5"/>
      <c r="AR614" s="5"/>
      <c r="AS614" s="5"/>
      <c r="AT614" s="5"/>
      <c r="AU614" s="5"/>
      <c r="AV614" s="5"/>
      <c r="AW614" s="5"/>
      <c r="AX614" s="5"/>
    </row>
    <row r="615" spans="1:50" ht="12" customHeight="1">
      <c r="A615" s="5"/>
      <c r="B615" s="5"/>
      <c r="C615" s="5"/>
      <c r="D615" s="5"/>
      <c r="E615" s="6"/>
      <c r="F615" s="5"/>
      <c r="G615" s="212"/>
      <c r="H615" s="5"/>
      <c r="I615" s="212"/>
      <c r="J615" s="5"/>
      <c r="K615" s="212"/>
      <c r="L615" s="5"/>
      <c r="M615" s="212"/>
      <c r="N615" s="5"/>
      <c r="O615" s="212"/>
      <c r="P615" s="5"/>
      <c r="Q615" s="213"/>
      <c r="R615" s="5"/>
      <c r="S615" s="213"/>
      <c r="T615" s="5"/>
      <c r="U615" s="213"/>
      <c r="V615" s="5"/>
      <c r="W615" s="213"/>
      <c r="X615" s="5"/>
      <c r="Y615" s="213"/>
      <c r="Z615" s="5"/>
      <c r="AA615" s="213"/>
      <c r="AB615" s="10"/>
      <c r="AC615" s="10"/>
      <c r="AD615" s="7"/>
      <c r="AE615" s="5"/>
      <c r="AF615" s="5"/>
      <c r="AG615" s="5"/>
      <c r="AH615" s="5"/>
      <c r="AI615" s="5"/>
      <c r="AJ615" s="5"/>
      <c r="AK615" s="5"/>
      <c r="AL615" s="5"/>
      <c r="AM615" s="5"/>
      <c r="AN615" s="5"/>
      <c r="AO615" s="5"/>
      <c r="AP615" s="5"/>
      <c r="AQ615" s="5"/>
      <c r="AR615" s="5"/>
      <c r="AS615" s="5"/>
      <c r="AT615" s="5"/>
      <c r="AU615" s="5"/>
      <c r="AV615" s="5"/>
      <c r="AW615" s="5"/>
      <c r="AX615" s="5"/>
    </row>
    <row r="616" spans="1:50" ht="12" customHeight="1">
      <c r="A616" s="5"/>
      <c r="B616" s="5"/>
      <c r="C616" s="5"/>
      <c r="D616" s="5"/>
      <c r="E616" s="6"/>
      <c r="F616" s="5"/>
      <c r="G616" s="212"/>
      <c r="H616" s="5"/>
      <c r="I616" s="212"/>
      <c r="J616" s="5"/>
      <c r="K616" s="212"/>
      <c r="L616" s="5"/>
      <c r="M616" s="212"/>
      <c r="N616" s="5"/>
      <c r="O616" s="212"/>
      <c r="P616" s="5"/>
      <c r="Q616" s="213"/>
      <c r="R616" s="5"/>
      <c r="S616" s="213"/>
      <c r="T616" s="5"/>
      <c r="U616" s="213"/>
      <c r="V616" s="5"/>
      <c r="W616" s="213"/>
      <c r="X616" s="5"/>
      <c r="Y616" s="213"/>
      <c r="Z616" s="5"/>
      <c r="AA616" s="213"/>
      <c r="AB616" s="10"/>
      <c r="AC616" s="10"/>
      <c r="AD616" s="7"/>
      <c r="AE616" s="5"/>
      <c r="AF616" s="5"/>
      <c r="AG616" s="5"/>
      <c r="AH616" s="5"/>
      <c r="AI616" s="5"/>
      <c r="AJ616" s="5"/>
      <c r="AK616" s="5"/>
      <c r="AL616" s="5"/>
      <c r="AM616" s="5"/>
      <c r="AN616" s="5"/>
      <c r="AO616" s="5"/>
      <c r="AP616" s="5"/>
      <c r="AQ616" s="5"/>
      <c r="AR616" s="5"/>
      <c r="AS616" s="5"/>
      <c r="AT616" s="5"/>
      <c r="AU616" s="5"/>
      <c r="AV616" s="5"/>
      <c r="AW616" s="5"/>
      <c r="AX616" s="5"/>
    </row>
    <row r="617" spans="1:50" ht="12" customHeight="1">
      <c r="A617" s="5"/>
      <c r="B617" s="5"/>
      <c r="C617" s="5"/>
      <c r="D617" s="5"/>
      <c r="E617" s="6"/>
      <c r="F617" s="5"/>
      <c r="G617" s="212"/>
      <c r="H617" s="5"/>
      <c r="I617" s="212"/>
      <c r="J617" s="5"/>
      <c r="K617" s="212"/>
      <c r="L617" s="5"/>
      <c r="M617" s="212"/>
      <c r="N617" s="5"/>
      <c r="O617" s="212"/>
      <c r="P617" s="5"/>
      <c r="Q617" s="213"/>
      <c r="R617" s="5"/>
      <c r="S617" s="213"/>
      <c r="T617" s="5"/>
      <c r="U617" s="213"/>
      <c r="V617" s="5"/>
      <c r="W617" s="213"/>
      <c r="X617" s="5"/>
      <c r="Y617" s="213"/>
      <c r="Z617" s="5"/>
      <c r="AA617" s="213"/>
      <c r="AB617" s="10"/>
      <c r="AC617" s="10"/>
      <c r="AD617" s="7"/>
      <c r="AE617" s="5"/>
      <c r="AF617" s="5"/>
      <c r="AG617" s="5"/>
      <c r="AH617" s="5"/>
      <c r="AI617" s="5"/>
      <c r="AJ617" s="5"/>
      <c r="AK617" s="5"/>
      <c r="AL617" s="5"/>
      <c r="AM617" s="5"/>
      <c r="AN617" s="5"/>
      <c r="AO617" s="5"/>
      <c r="AP617" s="5"/>
      <c r="AQ617" s="5"/>
      <c r="AR617" s="5"/>
      <c r="AS617" s="5"/>
      <c r="AT617" s="5"/>
      <c r="AU617" s="5"/>
      <c r="AV617" s="5"/>
      <c r="AW617" s="5"/>
      <c r="AX617" s="5"/>
    </row>
    <row r="618" spans="1:50" ht="12" customHeight="1">
      <c r="A618" s="5"/>
      <c r="B618" s="5"/>
      <c r="C618" s="5"/>
      <c r="D618" s="5"/>
      <c r="E618" s="6"/>
      <c r="F618" s="5"/>
      <c r="G618" s="212"/>
      <c r="H618" s="5"/>
      <c r="I618" s="212"/>
      <c r="J618" s="5"/>
      <c r="K618" s="212"/>
      <c r="L618" s="5"/>
      <c r="M618" s="212"/>
      <c r="N618" s="5"/>
      <c r="O618" s="212"/>
      <c r="P618" s="5"/>
      <c r="Q618" s="213"/>
      <c r="R618" s="5"/>
      <c r="S618" s="213"/>
      <c r="T618" s="5"/>
      <c r="U618" s="213"/>
      <c r="V618" s="5"/>
      <c r="W618" s="213"/>
      <c r="X618" s="5"/>
      <c r="Y618" s="213"/>
      <c r="Z618" s="5"/>
      <c r="AA618" s="213"/>
      <c r="AB618" s="10"/>
      <c r="AC618" s="10"/>
      <c r="AD618" s="7"/>
      <c r="AE618" s="5"/>
      <c r="AF618" s="5"/>
      <c r="AG618" s="5"/>
      <c r="AH618" s="5"/>
      <c r="AI618" s="5"/>
      <c r="AJ618" s="5"/>
      <c r="AK618" s="5"/>
      <c r="AL618" s="5"/>
      <c r="AM618" s="5"/>
      <c r="AN618" s="5"/>
      <c r="AO618" s="5"/>
      <c r="AP618" s="5"/>
      <c r="AQ618" s="5"/>
      <c r="AR618" s="5"/>
      <c r="AS618" s="5"/>
      <c r="AT618" s="5"/>
      <c r="AU618" s="5"/>
      <c r="AV618" s="5"/>
      <c r="AW618" s="5"/>
      <c r="AX618" s="5"/>
    </row>
    <row r="619" spans="1:50" ht="12" customHeight="1">
      <c r="A619" s="5"/>
      <c r="B619" s="5"/>
      <c r="C619" s="5"/>
      <c r="D619" s="5"/>
      <c r="E619" s="6"/>
      <c r="F619" s="5"/>
      <c r="G619" s="212"/>
      <c r="H619" s="5"/>
      <c r="I619" s="212"/>
      <c r="J619" s="5"/>
      <c r="K619" s="212"/>
      <c r="L619" s="5"/>
      <c r="M619" s="212"/>
      <c r="N619" s="5"/>
      <c r="O619" s="212"/>
      <c r="P619" s="5"/>
      <c r="Q619" s="213"/>
      <c r="R619" s="5"/>
      <c r="S619" s="213"/>
      <c r="T619" s="5"/>
      <c r="U619" s="213"/>
      <c r="V619" s="5"/>
      <c r="W619" s="213"/>
      <c r="X619" s="5"/>
      <c r="Y619" s="213"/>
      <c r="Z619" s="5"/>
      <c r="AA619" s="213"/>
      <c r="AB619" s="10"/>
      <c r="AC619" s="10"/>
      <c r="AD619" s="7"/>
      <c r="AE619" s="5"/>
      <c r="AF619" s="5"/>
      <c r="AG619" s="5"/>
      <c r="AH619" s="5"/>
      <c r="AI619" s="5"/>
      <c r="AJ619" s="5"/>
      <c r="AK619" s="5"/>
      <c r="AL619" s="5"/>
      <c r="AM619" s="5"/>
      <c r="AN619" s="5"/>
      <c r="AO619" s="5"/>
      <c r="AP619" s="5"/>
      <c r="AQ619" s="5"/>
      <c r="AR619" s="5"/>
      <c r="AS619" s="5"/>
      <c r="AT619" s="5"/>
      <c r="AU619" s="5"/>
      <c r="AV619" s="5"/>
      <c r="AW619" s="5"/>
      <c r="AX619" s="5"/>
    </row>
    <row r="620" spans="1:50" ht="12" customHeight="1">
      <c r="A620" s="5"/>
      <c r="B620" s="5"/>
      <c r="C620" s="5"/>
      <c r="D620" s="5"/>
      <c r="E620" s="6"/>
      <c r="F620" s="5"/>
      <c r="G620" s="212"/>
      <c r="H620" s="5"/>
      <c r="I620" s="212"/>
      <c r="J620" s="5"/>
      <c r="K620" s="212"/>
      <c r="L620" s="5"/>
      <c r="M620" s="212"/>
      <c r="N620" s="5"/>
      <c r="O620" s="212"/>
      <c r="P620" s="5"/>
      <c r="Q620" s="213"/>
      <c r="R620" s="5"/>
      <c r="S620" s="213"/>
      <c r="T620" s="5"/>
      <c r="U620" s="213"/>
      <c r="V620" s="5"/>
      <c r="W620" s="213"/>
      <c r="X620" s="5"/>
      <c r="Y620" s="213"/>
      <c r="Z620" s="5"/>
      <c r="AA620" s="213"/>
      <c r="AB620" s="10"/>
      <c r="AC620" s="10"/>
      <c r="AD620" s="7"/>
      <c r="AE620" s="5"/>
      <c r="AF620" s="5"/>
      <c r="AG620" s="5"/>
      <c r="AH620" s="5"/>
      <c r="AI620" s="5"/>
      <c r="AJ620" s="5"/>
      <c r="AK620" s="5"/>
      <c r="AL620" s="5"/>
      <c r="AM620" s="5"/>
      <c r="AN620" s="5"/>
      <c r="AO620" s="5"/>
      <c r="AP620" s="5"/>
      <c r="AQ620" s="5"/>
      <c r="AR620" s="5"/>
      <c r="AS620" s="5"/>
      <c r="AT620" s="5"/>
      <c r="AU620" s="5"/>
      <c r="AV620" s="5"/>
      <c r="AW620" s="5"/>
      <c r="AX620" s="5"/>
    </row>
    <row r="621" spans="1:50" ht="12" customHeight="1">
      <c r="A621" s="5"/>
      <c r="B621" s="5"/>
      <c r="C621" s="5"/>
      <c r="D621" s="5"/>
      <c r="E621" s="6"/>
      <c r="F621" s="5"/>
      <c r="G621" s="212"/>
      <c r="H621" s="5"/>
      <c r="I621" s="212"/>
      <c r="J621" s="5"/>
      <c r="K621" s="212"/>
      <c r="L621" s="5"/>
      <c r="M621" s="212"/>
      <c r="N621" s="5"/>
      <c r="O621" s="212"/>
      <c r="P621" s="5"/>
      <c r="Q621" s="213"/>
      <c r="R621" s="5"/>
      <c r="S621" s="213"/>
      <c r="T621" s="5"/>
      <c r="U621" s="213"/>
      <c r="V621" s="5"/>
      <c r="W621" s="213"/>
      <c r="X621" s="5"/>
      <c r="Y621" s="213"/>
      <c r="Z621" s="5"/>
      <c r="AA621" s="213"/>
      <c r="AB621" s="10"/>
      <c r="AC621" s="10"/>
      <c r="AD621" s="7"/>
      <c r="AE621" s="5"/>
      <c r="AF621" s="5"/>
      <c r="AG621" s="5"/>
      <c r="AH621" s="5"/>
      <c r="AI621" s="5"/>
      <c r="AJ621" s="5"/>
      <c r="AK621" s="5"/>
      <c r="AL621" s="5"/>
      <c r="AM621" s="5"/>
      <c r="AN621" s="5"/>
      <c r="AO621" s="5"/>
      <c r="AP621" s="5"/>
      <c r="AQ621" s="5"/>
      <c r="AR621" s="5"/>
      <c r="AS621" s="5"/>
      <c r="AT621" s="5"/>
      <c r="AU621" s="5"/>
      <c r="AV621" s="5"/>
      <c r="AW621" s="5"/>
      <c r="AX621" s="5"/>
    </row>
    <row r="622" spans="1:50" ht="12" customHeight="1">
      <c r="A622" s="5"/>
      <c r="B622" s="5"/>
      <c r="C622" s="5"/>
      <c r="D622" s="5"/>
      <c r="E622" s="6"/>
      <c r="F622" s="5"/>
      <c r="G622" s="212"/>
      <c r="H622" s="5"/>
      <c r="I622" s="212"/>
      <c r="J622" s="5"/>
      <c r="K622" s="212"/>
      <c r="L622" s="5"/>
      <c r="M622" s="212"/>
      <c r="N622" s="5"/>
      <c r="O622" s="212"/>
      <c r="P622" s="5"/>
      <c r="Q622" s="213"/>
      <c r="R622" s="5"/>
      <c r="S622" s="213"/>
      <c r="T622" s="5"/>
      <c r="U622" s="213"/>
      <c r="V622" s="5"/>
      <c r="W622" s="213"/>
      <c r="X622" s="5"/>
      <c r="Y622" s="213"/>
      <c r="Z622" s="5"/>
      <c r="AA622" s="213"/>
      <c r="AB622" s="10"/>
      <c r="AC622" s="10"/>
      <c r="AD622" s="7"/>
      <c r="AE622" s="5"/>
      <c r="AF622" s="5"/>
      <c r="AG622" s="5"/>
      <c r="AH622" s="5"/>
      <c r="AI622" s="5"/>
      <c r="AJ622" s="5"/>
      <c r="AK622" s="5"/>
      <c r="AL622" s="5"/>
      <c r="AM622" s="5"/>
      <c r="AN622" s="5"/>
      <c r="AO622" s="5"/>
      <c r="AP622" s="5"/>
      <c r="AQ622" s="5"/>
      <c r="AR622" s="5"/>
      <c r="AS622" s="5"/>
      <c r="AT622" s="5"/>
      <c r="AU622" s="5"/>
      <c r="AV622" s="5"/>
      <c r="AW622" s="5"/>
      <c r="AX622" s="5"/>
    </row>
    <row r="623" spans="1:50" ht="12" customHeight="1">
      <c r="A623" s="5"/>
      <c r="B623" s="5"/>
      <c r="C623" s="5"/>
      <c r="D623" s="5"/>
      <c r="E623" s="6"/>
      <c r="F623" s="5"/>
      <c r="G623" s="212"/>
      <c r="H623" s="5"/>
      <c r="I623" s="212"/>
      <c r="J623" s="5"/>
      <c r="K623" s="212"/>
      <c r="L623" s="5"/>
      <c r="M623" s="212"/>
      <c r="N623" s="5"/>
      <c r="O623" s="212"/>
      <c r="P623" s="5"/>
      <c r="Q623" s="213"/>
      <c r="R623" s="5"/>
      <c r="S623" s="213"/>
      <c r="T623" s="5"/>
      <c r="U623" s="213"/>
      <c r="V623" s="5"/>
      <c r="W623" s="213"/>
      <c r="X623" s="5"/>
      <c r="Y623" s="213"/>
      <c r="Z623" s="5"/>
      <c r="AA623" s="213"/>
      <c r="AB623" s="10"/>
      <c r="AC623" s="10"/>
      <c r="AD623" s="7"/>
      <c r="AE623" s="5"/>
      <c r="AF623" s="5"/>
      <c r="AG623" s="5"/>
      <c r="AH623" s="5"/>
      <c r="AI623" s="5"/>
      <c r="AJ623" s="5"/>
      <c r="AK623" s="5"/>
      <c r="AL623" s="5"/>
      <c r="AM623" s="5"/>
      <c r="AN623" s="5"/>
      <c r="AO623" s="5"/>
      <c r="AP623" s="5"/>
      <c r="AQ623" s="5"/>
      <c r="AR623" s="5"/>
      <c r="AS623" s="5"/>
      <c r="AT623" s="5"/>
      <c r="AU623" s="5"/>
      <c r="AV623" s="5"/>
      <c r="AW623" s="5"/>
      <c r="AX623" s="5"/>
    </row>
    <row r="624" spans="1:50" ht="12" customHeight="1">
      <c r="A624" s="5"/>
      <c r="B624" s="5"/>
      <c r="C624" s="5"/>
      <c r="D624" s="5"/>
      <c r="E624" s="6"/>
      <c r="F624" s="5"/>
      <c r="G624" s="212"/>
      <c r="H624" s="5"/>
      <c r="I624" s="212"/>
      <c r="J624" s="5"/>
      <c r="K624" s="212"/>
      <c r="L624" s="5"/>
      <c r="M624" s="212"/>
      <c r="N624" s="5"/>
      <c r="O624" s="212"/>
      <c r="P624" s="5"/>
      <c r="Q624" s="213"/>
      <c r="R624" s="5"/>
      <c r="S624" s="213"/>
      <c r="T624" s="5"/>
      <c r="U624" s="213"/>
      <c r="V624" s="5"/>
      <c r="W624" s="213"/>
      <c r="X624" s="5"/>
      <c r="Y624" s="213"/>
      <c r="Z624" s="5"/>
      <c r="AA624" s="213"/>
      <c r="AB624" s="10"/>
      <c r="AC624" s="10"/>
      <c r="AD624" s="7"/>
      <c r="AE624" s="5"/>
      <c r="AF624" s="5"/>
      <c r="AG624" s="5"/>
      <c r="AH624" s="5"/>
      <c r="AI624" s="5"/>
      <c r="AJ624" s="5"/>
      <c r="AK624" s="5"/>
      <c r="AL624" s="5"/>
      <c r="AM624" s="5"/>
      <c r="AN624" s="5"/>
      <c r="AO624" s="5"/>
      <c r="AP624" s="5"/>
      <c r="AQ624" s="5"/>
      <c r="AR624" s="5"/>
      <c r="AS624" s="5"/>
      <c r="AT624" s="5"/>
      <c r="AU624" s="5"/>
      <c r="AV624" s="5"/>
      <c r="AW624" s="5"/>
      <c r="AX624" s="5"/>
    </row>
    <row r="625" spans="1:50" ht="12" customHeight="1">
      <c r="A625" s="5"/>
      <c r="B625" s="5"/>
      <c r="C625" s="5"/>
      <c r="D625" s="5"/>
      <c r="E625" s="6"/>
      <c r="F625" s="5"/>
      <c r="G625" s="212"/>
      <c r="H625" s="5"/>
      <c r="I625" s="212"/>
      <c r="J625" s="5"/>
      <c r="K625" s="212"/>
      <c r="L625" s="5"/>
      <c r="M625" s="212"/>
      <c r="N625" s="5"/>
      <c r="O625" s="212"/>
      <c r="P625" s="5"/>
      <c r="Q625" s="213"/>
      <c r="R625" s="5"/>
      <c r="S625" s="213"/>
      <c r="T625" s="5"/>
      <c r="U625" s="213"/>
      <c r="V625" s="5"/>
      <c r="W625" s="213"/>
      <c r="X625" s="5"/>
      <c r="Y625" s="213"/>
      <c r="Z625" s="5"/>
      <c r="AA625" s="213"/>
      <c r="AB625" s="10"/>
      <c r="AC625" s="10"/>
      <c r="AD625" s="7"/>
      <c r="AE625" s="5"/>
      <c r="AF625" s="5"/>
      <c r="AG625" s="5"/>
      <c r="AH625" s="5"/>
      <c r="AI625" s="5"/>
      <c r="AJ625" s="5"/>
      <c r="AK625" s="5"/>
      <c r="AL625" s="5"/>
      <c r="AM625" s="5"/>
      <c r="AN625" s="5"/>
      <c r="AO625" s="5"/>
      <c r="AP625" s="5"/>
      <c r="AQ625" s="5"/>
      <c r="AR625" s="5"/>
      <c r="AS625" s="5"/>
      <c r="AT625" s="5"/>
      <c r="AU625" s="5"/>
      <c r="AV625" s="5"/>
      <c r="AW625" s="5"/>
      <c r="AX625" s="5"/>
    </row>
    <row r="626" spans="1:50" ht="12" customHeight="1">
      <c r="A626" s="5"/>
      <c r="B626" s="5"/>
      <c r="C626" s="5"/>
      <c r="D626" s="5"/>
      <c r="E626" s="6"/>
      <c r="F626" s="5"/>
      <c r="G626" s="212"/>
      <c r="H626" s="5"/>
      <c r="I626" s="212"/>
      <c r="J626" s="5"/>
      <c r="K626" s="212"/>
      <c r="L626" s="5"/>
      <c r="M626" s="212"/>
      <c r="N626" s="5"/>
      <c r="O626" s="212"/>
      <c r="P626" s="5"/>
      <c r="Q626" s="213"/>
      <c r="R626" s="5"/>
      <c r="S626" s="213"/>
      <c r="T626" s="5"/>
      <c r="U626" s="213"/>
      <c r="V626" s="5"/>
      <c r="W626" s="213"/>
      <c r="X626" s="5"/>
      <c r="Y626" s="213"/>
      <c r="Z626" s="5"/>
      <c r="AA626" s="213"/>
      <c r="AB626" s="10"/>
      <c r="AC626" s="10"/>
      <c r="AD626" s="7"/>
      <c r="AE626" s="5"/>
      <c r="AF626" s="5"/>
      <c r="AG626" s="5"/>
      <c r="AH626" s="5"/>
      <c r="AI626" s="5"/>
      <c r="AJ626" s="5"/>
      <c r="AK626" s="5"/>
      <c r="AL626" s="5"/>
      <c r="AM626" s="5"/>
      <c r="AN626" s="5"/>
      <c r="AO626" s="5"/>
      <c r="AP626" s="5"/>
      <c r="AQ626" s="5"/>
      <c r="AR626" s="5"/>
      <c r="AS626" s="5"/>
      <c r="AT626" s="5"/>
      <c r="AU626" s="5"/>
      <c r="AV626" s="5"/>
      <c r="AW626" s="5"/>
      <c r="AX626" s="5"/>
    </row>
    <row r="627" spans="1:50" ht="12" customHeight="1">
      <c r="A627" s="5"/>
      <c r="B627" s="5"/>
      <c r="C627" s="5"/>
      <c r="D627" s="5"/>
      <c r="E627" s="6"/>
      <c r="F627" s="5"/>
      <c r="G627" s="212"/>
      <c r="H627" s="5"/>
      <c r="I627" s="212"/>
      <c r="J627" s="5"/>
      <c r="K627" s="212"/>
      <c r="L627" s="5"/>
      <c r="M627" s="212"/>
      <c r="N627" s="5"/>
      <c r="O627" s="212"/>
      <c r="P627" s="5"/>
      <c r="Q627" s="213"/>
      <c r="R627" s="5"/>
      <c r="S627" s="213"/>
      <c r="T627" s="5"/>
      <c r="U627" s="213"/>
      <c r="V627" s="5"/>
      <c r="W627" s="213"/>
      <c r="X627" s="5"/>
      <c r="Y627" s="213"/>
      <c r="Z627" s="5"/>
      <c r="AA627" s="213"/>
      <c r="AB627" s="10"/>
      <c r="AC627" s="10"/>
      <c r="AD627" s="7"/>
      <c r="AE627" s="5"/>
      <c r="AF627" s="5"/>
      <c r="AG627" s="5"/>
      <c r="AH627" s="5"/>
      <c r="AI627" s="5"/>
      <c r="AJ627" s="5"/>
      <c r="AK627" s="5"/>
      <c r="AL627" s="5"/>
      <c r="AM627" s="5"/>
      <c r="AN627" s="5"/>
      <c r="AO627" s="5"/>
      <c r="AP627" s="5"/>
      <c r="AQ627" s="5"/>
      <c r="AR627" s="5"/>
      <c r="AS627" s="5"/>
      <c r="AT627" s="5"/>
      <c r="AU627" s="5"/>
      <c r="AV627" s="5"/>
      <c r="AW627" s="5"/>
      <c r="AX627" s="5"/>
    </row>
    <row r="628" spans="1:50" ht="12" customHeight="1">
      <c r="A628" s="5"/>
      <c r="B628" s="5"/>
      <c r="C628" s="5"/>
      <c r="D628" s="5"/>
      <c r="E628" s="6"/>
      <c r="F628" s="5"/>
      <c r="G628" s="212"/>
      <c r="H628" s="5"/>
      <c r="I628" s="212"/>
      <c r="J628" s="5"/>
      <c r="K628" s="212"/>
      <c r="L628" s="5"/>
      <c r="M628" s="212"/>
      <c r="N628" s="5"/>
      <c r="O628" s="212"/>
      <c r="P628" s="5"/>
      <c r="Q628" s="213"/>
      <c r="R628" s="5"/>
      <c r="S628" s="213"/>
      <c r="T628" s="5"/>
      <c r="U628" s="213"/>
      <c r="V628" s="5"/>
      <c r="W628" s="213"/>
      <c r="X628" s="5"/>
      <c r="Y628" s="213"/>
      <c r="Z628" s="5"/>
      <c r="AA628" s="213"/>
      <c r="AB628" s="10"/>
      <c r="AC628" s="10"/>
      <c r="AD628" s="7"/>
      <c r="AE628" s="5"/>
      <c r="AF628" s="5"/>
      <c r="AG628" s="5"/>
      <c r="AH628" s="5"/>
      <c r="AI628" s="5"/>
      <c r="AJ628" s="5"/>
      <c r="AK628" s="5"/>
      <c r="AL628" s="5"/>
      <c r="AM628" s="5"/>
      <c r="AN628" s="5"/>
      <c r="AO628" s="5"/>
      <c r="AP628" s="5"/>
      <c r="AQ628" s="5"/>
      <c r="AR628" s="5"/>
      <c r="AS628" s="5"/>
      <c r="AT628" s="5"/>
      <c r="AU628" s="5"/>
      <c r="AV628" s="5"/>
      <c r="AW628" s="5"/>
      <c r="AX628" s="5"/>
    </row>
    <row r="629" spans="1:50" ht="12" customHeight="1">
      <c r="A629" s="5"/>
      <c r="B629" s="5"/>
      <c r="C629" s="5"/>
      <c r="D629" s="5"/>
      <c r="E629" s="6"/>
      <c r="F629" s="5"/>
      <c r="G629" s="212"/>
      <c r="H629" s="5"/>
      <c r="I629" s="212"/>
      <c r="J629" s="5"/>
      <c r="K629" s="212"/>
      <c r="L629" s="5"/>
      <c r="M629" s="212"/>
      <c r="N629" s="5"/>
      <c r="O629" s="212"/>
      <c r="P629" s="5"/>
      <c r="Q629" s="213"/>
      <c r="R629" s="5"/>
      <c r="S629" s="213"/>
      <c r="T629" s="5"/>
      <c r="U629" s="213"/>
      <c r="V629" s="5"/>
      <c r="W629" s="213"/>
      <c r="X629" s="5"/>
      <c r="Y629" s="213"/>
      <c r="Z629" s="5"/>
      <c r="AA629" s="213"/>
      <c r="AB629" s="10"/>
      <c r="AC629" s="10"/>
      <c r="AD629" s="7"/>
      <c r="AE629" s="5"/>
      <c r="AF629" s="5"/>
      <c r="AG629" s="5"/>
      <c r="AH629" s="5"/>
      <c r="AI629" s="5"/>
      <c r="AJ629" s="5"/>
      <c r="AK629" s="5"/>
      <c r="AL629" s="5"/>
      <c r="AM629" s="5"/>
      <c r="AN629" s="5"/>
      <c r="AO629" s="5"/>
      <c r="AP629" s="5"/>
      <c r="AQ629" s="5"/>
      <c r="AR629" s="5"/>
      <c r="AS629" s="5"/>
      <c r="AT629" s="5"/>
      <c r="AU629" s="5"/>
      <c r="AV629" s="5"/>
      <c r="AW629" s="5"/>
      <c r="AX629" s="5"/>
    </row>
    <row r="630" spans="1:50" ht="12" customHeight="1">
      <c r="A630" s="5"/>
      <c r="B630" s="5"/>
      <c r="C630" s="5"/>
      <c r="D630" s="5"/>
      <c r="E630" s="6"/>
      <c r="F630" s="5"/>
      <c r="G630" s="212"/>
      <c r="H630" s="5"/>
      <c r="I630" s="212"/>
      <c r="J630" s="5"/>
      <c r="K630" s="212"/>
      <c r="L630" s="5"/>
      <c r="M630" s="212"/>
      <c r="N630" s="5"/>
      <c r="O630" s="212"/>
      <c r="P630" s="5"/>
      <c r="Q630" s="213"/>
      <c r="R630" s="5"/>
      <c r="S630" s="213"/>
      <c r="T630" s="5"/>
      <c r="U630" s="213"/>
      <c r="V630" s="5"/>
      <c r="W630" s="213"/>
      <c r="X630" s="5"/>
      <c r="Y630" s="213"/>
      <c r="Z630" s="5"/>
      <c r="AA630" s="213"/>
      <c r="AB630" s="10"/>
      <c r="AC630" s="10"/>
      <c r="AD630" s="7"/>
      <c r="AE630" s="5"/>
      <c r="AF630" s="5"/>
      <c r="AG630" s="5"/>
      <c r="AH630" s="5"/>
      <c r="AI630" s="5"/>
      <c r="AJ630" s="5"/>
      <c r="AK630" s="5"/>
      <c r="AL630" s="5"/>
      <c r="AM630" s="5"/>
      <c r="AN630" s="5"/>
      <c r="AO630" s="5"/>
      <c r="AP630" s="5"/>
      <c r="AQ630" s="5"/>
      <c r="AR630" s="5"/>
      <c r="AS630" s="5"/>
      <c r="AT630" s="5"/>
      <c r="AU630" s="5"/>
      <c r="AV630" s="5"/>
      <c r="AW630" s="5"/>
      <c r="AX630" s="5"/>
    </row>
    <row r="631" spans="1:50" ht="12" customHeight="1">
      <c r="A631" s="5"/>
      <c r="B631" s="5"/>
      <c r="C631" s="5"/>
      <c r="D631" s="5"/>
      <c r="E631" s="6"/>
      <c r="F631" s="5"/>
      <c r="G631" s="212"/>
      <c r="H631" s="5"/>
      <c r="I631" s="212"/>
      <c r="J631" s="5"/>
      <c r="K631" s="212"/>
      <c r="L631" s="5"/>
      <c r="M631" s="212"/>
      <c r="N631" s="5"/>
      <c r="O631" s="212"/>
      <c r="P631" s="5"/>
      <c r="Q631" s="213"/>
      <c r="R631" s="5"/>
      <c r="S631" s="213"/>
      <c r="T631" s="5"/>
      <c r="U631" s="213"/>
      <c r="V631" s="5"/>
      <c r="W631" s="213"/>
      <c r="X631" s="5"/>
      <c r="Y631" s="213"/>
      <c r="Z631" s="5"/>
      <c r="AA631" s="213"/>
      <c r="AB631" s="10"/>
      <c r="AC631" s="10"/>
      <c r="AD631" s="7"/>
      <c r="AE631" s="5"/>
      <c r="AF631" s="5"/>
      <c r="AG631" s="5"/>
      <c r="AH631" s="5"/>
      <c r="AI631" s="5"/>
      <c r="AJ631" s="5"/>
      <c r="AK631" s="5"/>
      <c r="AL631" s="5"/>
      <c r="AM631" s="5"/>
      <c r="AN631" s="5"/>
      <c r="AO631" s="5"/>
      <c r="AP631" s="5"/>
      <c r="AQ631" s="5"/>
      <c r="AR631" s="5"/>
      <c r="AS631" s="5"/>
      <c r="AT631" s="5"/>
      <c r="AU631" s="5"/>
      <c r="AV631" s="5"/>
      <c r="AW631" s="5"/>
      <c r="AX631" s="5"/>
    </row>
    <row r="632" spans="1:50" ht="12" customHeight="1">
      <c r="A632" s="5"/>
      <c r="B632" s="5"/>
      <c r="C632" s="5"/>
      <c r="D632" s="5"/>
      <c r="E632" s="6"/>
      <c r="F632" s="5"/>
      <c r="G632" s="212"/>
      <c r="H632" s="5"/>
      <c r="I632" s="212"/>
      <c r="J632" s="5"/>
      <c r="K632" s="212"/>
      <c r="L632" s="5"/>
      <c r="M632" s="212"/>
      <c r="N632" s="5"/>
      <c r="O632" s="212"/>
      <c r="P632" s="5"/>
      <c r="Q632" s="213"/>
      <c r="R632" s="5"/>
      <c r="S632" s="213"/>
      <c r="T632" s="5"/>
      <c r="U632" s="213"/>
      <c r="V632" s="5"/>
      <c r="W632" s="213"/>
      <c r="X632" s="5"/>
      <c r="Y632" s="213"/>
      <c r="Z632" s="5"/>
      <c r="AA632" s="213"/>
      <c r="AB632" s="10"/>
      <c r="AC632" s="10"/>
      <c r="AD632" s="7"/>
      <c r="AE632" s="5"/>
      <c r="AF632" s="5"/>
      <c r="AG632" s="5"/>
      <c r="AH632" s="5"/>
      <c r="AI632" s="5"/>
      <c r="AJ632" s="5"/>
      <c r="AK632" s="5"/>
      <c r="AL632" s="5"/>
      <c r="AM632" s="5"/>
      <c r="AN632" s="5"/>
      <c r="AO632" s="5"/>
      <c r="AP632" s="5"/>
      <c r="AQ632" s="5"/>
      <c r="AR632" s="5"/>
      <c r="AS632" s="5"/>
      <c r="AT632" s="5"/>
      <c r="AU632" s="5"/>
      <c r="AV632" s="5"/>
      <c r="AW632" s="5"/>
      <c r="AX632" s="5"/>
    </row>
    <row r="633" spans="1:50" ht="12" customHeight="1">
      <c r="A633" s="5"/>
      <c r="B633" s="5"/>
      <c r="C633" s="5"/>
      <c r="D633" s="5"/>
      <c r="E633" s="6"/>
      <c r="F633" s="5"/>
      <c r="G633" s="212"/>
      <c r="H633" s="5"/>
      <c r="I633" s="212"/>
      <c r="J633" s="5"/>
      <c r="K633" s="212"/>
      <c r="L633" s="5"/>
      <c r="M633" s="212"/>
      <c r="N633" s="5"/>
      <c r="O633" s="212"/>
      <c r="P633" s="5"/>
      <c r="Q633" s="213"/>
      <c r="R633" s="5"/>
      <c r="S633" s="213"/>
      <c r="T633" s="5"/>
      <c r="U633" s="213"/>
      <c r="V633" s="5"/>
      <c r="W633" s="213"/>
      <c r="X633" s="5"/>
      <c r="Y633" s="213"/>
      <c r="Z633" s="5"/>
      <c r="AA633" s="213"/>
      <c r="AB633" s="10"/>
      <c r="AC633" s="10"/>
      <c r="AD633" s="7"/>
      <c r="AE633" s="5"/>
      <c r="AF633" s="5"/>
      <c r="AG633" s="5"/>
      <c r="AH633" s="5"/>
      <c r="AI633" s="5"/>
      <c r="AJ633" s="5"/>
      <c r="AK633" s="5"/>
      <c r="AL633" s="5"/>
      <c r="AM633" s="5"/>
      <c r="AN633" s="5"/>
      <c r="AO633" s="5"/>
      <c r="AP633" s="5"/>
      <c r="AQ633" s="5"/>
      <c r="AR633" s="5"/>
      <c r="AS633" s="5"/>
      <c r="AT633" s="5"/>
      <c r="AU633" s="5"/>
      <c r="AV633" s="5"/>
      <c r="AW633" s="5"/>
      <c r="AX633" s="5"/>
    </row>
    <row r="634" spans="1:50" ht="12" customHeight="1">
      <c r="A634" s="5"/>
      <c r="B634" s="5"/>
      <c r="C634" s="5"/>
      <c r="D634" s="5"/>
      <c r="E634" s="6"/>
      <c r="F634" s="5"/>
      <c r="G634" s="212"/>
      <c r="H634" s="5"/>
      <c r="I634" s="212"/>
      <c r="J634" s="5"/>
      <c r="K634" s="212"/>
      <c r="L634" s="5"/>
      <c r="M634" s="212"/>
      <c r="N634" s="5"/>
      <c r="O634" s="212"/>
      <c r="P634" s="5"/>
      <c r="Q634" s="213"/>
      <c r="R634" s="5"/>
      <c r="S634" s="213"/>
      <c r="T634" s="5"/>
      <c r="U634" s="213"/>
      <c r="V634" s="5"/>
      <c r="W634" s="213"/>
      <c r="X634" s="5"/>
      <c r="Y634" s="213"/>
      <c r="Z634" s="5"/>
      <c r="AA634" s="213"/>
      <c r="AB634" s="10"/>
      <c r="AC634" s="10"/>
      <c r="AD634" s="7"/>
      <c r="AE634" s="5"/>
      <c r="AF634" s="5"/>
      <c r="AG634" s="5"/>
      <c r="AH634" s="5"/>
      <c r="AI634" s="5"/>
      <c r="AJ634" s="5"/>
      <c r="AK634" s="5"/>
      <c r="AL634" s="5"/>
      <c r="AM634" s="5"/>
      <c r="AN634" s="5"/>
      <c r="AO634" s="5"/>
      <c r="AP634" s="5"/>
      <c r="AQ634" s="5"/>
      <c r="AR634" s="5"/>
      <c r="AS634" s="5"/>
      <c r="AT634" s="5"/>
      <c r="AU634" s="5"/>
      <c r="AV634" s="5"/>
      <c r="AW634" s="5"/>
      <c r="AX634" s="5"/>
    </row>
    <row r="635" spans="1:50" ht="12" customHeight="1">
      <c r="A635" s="5"/>
      <c r="B635" s="5"/>
      <c r="C635" s="5"/>
      <c r="D635" s="5"/>
      <c r="E635" s="6"/>
      <c r="F635" s="5"/>
      <c r="G635" s="212"/>
      <c r="H635" s="5"/>
      <c r="I635" s="212"/>
      <c r="J635" s="5"/>
      <c r="K635" s="212"/>
      <c r="L635" s="5"/>
      <c r="M635" s="212"/>
      <c r="N635" s="5"/>
      <c r="O635" s="212"/>
      <c r="P635" s="5"/>
      <c r="Q635" s="213"/>
      <c r="R635" s="5"/>
      <c r="S635" s="213"/>
      <c r="T635" s="5"/>
      <c r="U635" s="213"/>
      <c r="V635" s="5"/>
      <c r="W635" s="213"/>
      <c r="X635" s="5"/>
      <c r="Y635" s="213"/>
      <c r="Z635" s="5"/>
      <c r="AA635" s="213"/>
      <c r="AB635" s="10"/>
      <c r="AC635" s="10"/>
      <c r="AD635" s="7"/>
      <c r="AE635" s="5"/>
      <c r="AF635" s="5"/>
      <c r="AG635" s="5"/>
      <c r="AH635" s="5"/>
      <c r="AI635" s="5"/>
      <c r="AJ635" s="5"/>
      <c r="AK635" s="5"/>
      <c r="AL635" s="5"/>
      <c r="AM635" s="5"/>
      <c r="AN635" s="5"/>
      <c r="AO635" s="5"/>
      <c r="AP635" s="5"/>
      <c r="AQ635" s="5"/>
      <c r="AR635" s="5"/>
      <c r="AS635" s="5"/>
      <c r="AT635" s="5"/>
      <c r="AU635" s="5"/>
      <c r="AV635" s="5"/>
      <c r="AW635" s="5"/>
      <c r="AX635" s="5"/>
    </row>
    <row r="636" spans="1:50" ht="12" customHeight="1">
      <c r="A636" s="5"/>
      <c r="B636" s="5"/>
      <c r="C636" s="5"/>
      <c r="D636" s="5"/>
      <c r="E636" s="6"/>
      <c r="F636" s="5"/>
      <c r="G636" s="212"/>
      <c r="H636" s="5"/>
      <c r="I636" s="212"/>
      <c r="J636" s="5"/>
      <c r="K636" s="212"/>
      <c r="L636" s="5"/>
      <c r="M636" s="212"/>
      <c r="N636" s="5"/>
      <c r="O636" s="212"/>
      <c r="P636" s="5"/>
      <c r="Q636" s="213"/>
      <c r="R636" s="5"/>
      <c r="S636" s="213"/>
      <c r="T636" s="5"/>
      <c r="U636" s="213"/>
      <c r="V636" s="5"/>
      <c r="W636" s="213"/>
      <c r="X636" s="5"/>
      <c r="Y636" s="213"/>
      <c r="Z636" s="5"/>
      <c r="AA636" s="213"/>
      <c r="AB636" s="10"/>
      <c r="AC636" s="10"/>
      <c r="AD636" s="7"/>
      <c r="AE636" s="5"/>
      <c r="AF636" s="5"/>
      <c r="AG636" s="5"/>
      <c r="AH636" s="5"/>
      <c r="AI636" s="5"/>
      <c r="AJ636" s="5"/>
      <c r="AK636" s="5"/>
      <c r="AL636" s="5"/>
      <c r="AM636" s="5"/>
      <c r="AN636" s="5"/>
      <c r="AO636" s="5"/>
      <c r="AP636" s="5"/>
      <c r="AQ636" s="5"/>
      <c r="AR636" s="5"/>
      <c r="AS636" s="5"/>
      <c r="AT636" s="5"/>
      <c r="AU636" s="5"/>
      <c r="AV636" s="5"/>
      <c r="AW636" s="5"/>
      <c r="AX636" s="5"/>
    </row>
    <row r="637" spans="1:50" ht="12" customHeight="1">
      <c r="A637" s="5"/>
      <c r="B637" s="5"/>
      <c r="C637" s="5"/>
      <c r="D637" s="5"/>
      <c r="E637" s="6"/>
      <c r="F637" s="5"/>
      <c r="G637" s="212"/>
      <c r="H637" s="5"/>
      <c r="I637" s="212"/>
      <c r="J637" s="5"/>
      <c r="K637" s="212"/>
      <c r="L637" s="5"/>
      <c r="M637" s="212"/>
      <c r="N637" s="5"/>
      <c r="O637" s="212"/>
      <c r="P637" s="5"/>
      <c r="Q637" s="213"/>
      <c r="R637" s="5"/>
      <c r="S637" s="213"/>
      <c r="T637" s="5"/>
      <c r="U637" s="213"/>
      <c r="V637" s="5"/>
      <c r="W637" s="213"/>
      <c r="X637" s="5"/>
      <c r="Y637" s="213"/>
      <c r="Z637" s="5"/>
      <c r="AA637" s="213"/>
      <c r="AB637" s="10"/>
      <c r="AC637" s="10"/>
      <c r="AD637" s="7"/>
      <c r="AE637" s="5"/>
      <c r="AF637" s="5"/>
      <c r="AG637" s="5"/>
      <c r="AH637" s="5"/>
      <c r="AI637" s="5"/>
      <c r="AJ637" s="5"/>
      <c r="AK637" s="5"/>
      <c r="AL637" s="5"/>
      <c r="AM637" s="5"/>
      <c r="AN637" s="5"/>
      <c r="AO637" s="5"/>
      <c r="AP637" s="5"/>
      <c r="AQ637" s="5"/>
      <c r="AR637" s="5"/>
      <c r="AS637" s="5"/>
      <c r="AT637" s="5"/>
      <c r="AU637" s="5"/>
      <c r="AV637" s="5"/>
      <c r="AW637" s="5"/>
      <c r="AX637" s="5"/>
    </row>
    <row r="638" spans="1:50" ht="12" customHeight="1">
      <c r="A638" s="5"/>
      <c r="B638" s="5"/>
      <c r="C638" s="5"/>
      <c r="D638" s="5"/>
      <c r="E638" s="6"/>
      <c r="F638" s="5"/>
      <c r="G638" s="212"/>
      <c r="H638" s="5"/>
      <c r="I638" s="212"/>
      <c r="J638" s="5"/>
      <c r="K638" s="212"/>
      <c r="L638" s="5"/>
      <c r="M638" s="212"/>
      <c r="N638" s="5"/>
      <c r="O638" s="212"/>
      <c r="P638" s="5"/>
      <c r="Q638" s="213"/>
      <c r="R638" s="5"/>
      <c r="S638" s="213"/>
      <c r="T638" s="5"/>
      <c r="U638" s="213"/>
      <c r="V638" s="5"/>
      <c r="W638" s="213"/>
      <c r="X638" s="5"/>
      <c r="Y638" s="213"/>
      <c r="Z638" s="5"/>
      <c r="AA638" s="213"/>
      <c r="AB638" s="10"/>
      <c r="AC638" s="10"/>
      <c r="AD638" s="7"/>
      <c r="AE638" s="5"/>
      <c r="AF638" s="5"/>
      <c r="AG638" s="5"/>
      <c r="AH638" s="5"/>
      <c r="AI638" s="5"/>
      <c r="AJ638" s="5"/>
      <c r="AK638" s="5"/>
      <c r="AL638" s="5"/>
      <c r="AM638" s="5"/>
      <c r="AN638" s="5"/>
      <c r="AO638" s="5"/>
      <c r="AP638" s="5"/>
      <c r="AQ638" s="5"/>
      <c r="AR638" s="5"/>
      <c r="AS638" s="5"/>
      <c r="AT638" s="5"/>
      <c r="AU638" s="5"/>
      <c r="AV638" s="5"/>
      <c r="AW638" s="5"/>
      <c r="AX638" s="5"/>
    </row>
    <row r="639" spans="1:50" ht="12" customHeight="1">
      <c r="A639" s="5"/>
      <c r="B639" s="5"/>
      <c r="C639" s="5"/>
      <c r="D639" s="5"/>
      <c r="E639" s="6"/>
      <c r="F639" s="5"/>
      <c r="G639" s="212"/>
      <c r="H639" s="5"/>
      <c r="I639" s="212"/>
      <c r="J639" s="5"/>
      <c r="K639" s="212"/>
      <c r="L639" s="5"/>
      <c r="M639" s="212"/>
      <c r="N639" s="5"/>
      <c r="O639" s="212"/>
      <c r="P639" s="5"/>
      <c r="Q639" s="213"/>
      <c r="R639" s="5"/>
      <c r="S639" s="213"/>
      <c r="T639" s="5"/>
      <c r="U639" s="213"/>
      <c r="V639" s="5"/>
      <c r="W639" s="213"/>
      <c r="X639" s="5"/>
      <c r="Y639" s="213"/>
      <c r="Z639" s="5"/>
      <c r="AA639" s="213"/>
      <c r="AB639" s="10"/>
      <c r="AC639" s="10"/>
      <c r="AD639" s="7"/>
      <c r="AE639" s="5"/>
      <c r="AF639" s="5"/>
      <c r="AG639" s="5"/>
      <c r="AH639" s="5"/>
      <c r="AI639" s="5"/>
      <c r="AJ639" s="5"/>
      <c r="AK639" s="5"/>
      <c r="AL639" s="5"/>
      <c r="AM639" s="5"/>
      <c r="AN639" s="5"/>
      <c r="AO639" s="5"/>
      <c r="AP639" s="5"/>
      <c r="AQ639" s="5"/>
      <c r="AR639" s="5"/>
      <c r="AS639" s="5"/>
      <c r="AT639" s="5"/>
      <c r="AU639" s="5"/>
      <c r="AV639" s="5"/>
      <c r="AW639" s="5"/>
      <c r="AX639" s="5"/>
    </row>
    <row r="640" spans="1:50" ht="12" customHeight="1">
      <c r="A640" s="5"/>
      <c r="B640" s="5"/>
      <c r="C640" s="5"/>
      <c r="D640" s="5"/>
      <c r="E640" s="6"/>
      <c r="F640" s="5"/>
      <c r="G640" s="212"/>
      <c r="H640" s="5"/>
      <c r="I640" s="212"/>
      <c r="J640" s="5"/>
      <c r="K640" s="212"/>
      <c r="L640" s="5"/>
      <c r="M640" s="212"/>
      <c r="N640" s="5"/>
      <c r="O640" s="212"/>
      <c r="P640" s="5"/>
      <c r="Q640" s="213"/>
      <c r="R640" s="5"/>
      <c r="S640" s="213"/>
      <c r="T640" s="5"/>
      <c r="U640" s="213"/>
      <c r="V640" s="5"/>
      <c r="W640" s="213"/>
      <c r="X640" s="5"/>
      <c r="Y640" s="213"/>
      <c r="Z640" s="5"/>
      <c r="AA640" s="213"/>
      <c r="AB640" s="10"/>
      <c r="AC640" s="10"/>
      <c r="AD640" s="7"/>
      <c r="AE640" s="5"/>
      <c r="AF640" s="5"/>
      <c r="AG640" s="5"/>
      <c r="AH640" s="5"/>
      <c r="AI640" s="5"/>
      <c r="AJ640" s="5"/>
      <c r="AK640" s="5"/>
      <c r="AL640" s="5"/>
      <c r="AM640" s="5"/>
      <c r="AN640" s="5"/>
      <c r="AO640" s="5"/>
      <c r="AP640" s="5"/>
      <c r="AQ640" s="5"/>
      <c r="AR640" s="5"/>
      <c r="AS640" s="5"/>
      <c r="AT640" s="5"/>
      <c r="AU640" s="5"/>
      <c r="AV640" s="5"/>
      <c r="AW640" s="5"/>
      <c r="AX640" s="5"/>
    </row>
    <row r="641" spans="1:50" ht="12" customHeight="1">
      <c r="A641" s="5"/>
      <c r="B641" s="5"/>
      <c r="C641" s="5"/>
      <c r="D641" s="5"/>
      <c r="E641" s="6"/>
      <c r="F641" s="5"/>
      <c r="G641" s="212"/>
      <c r="H641" s="5"/>
      <c r="I641" s="212"/>
      <c r="J641" s="5"/>
      <c r="K641" s="212"/>
      <c r="L641" s="5"/>
      <c r="M641" s="212"/>
      <c r="N641" s="5"/>
      <c r="O641" s="212"/>
      <c r="P641" s="5"/>
      <c r="Q641" s="213"/>
      <c r="R641" s="5"/>
      <c r="S641" s="213"/>
      <c r="T641" s="5"/>
      <c r="U641" s="213"/>
      <c r="V641" s="5"/>
      <c r="W641" s="213"/>
      <c r="X641" s="5"/>
      <c r="Y641" s="213"/>
      <c r="Z641" s="5"/>
      <c r="AA641" s="213"/>
      <c r="AB641" s="10"/>
      <c r="AC641" s="10"/>
      <c r="AD641" s="7"/>
      <c r="AE641" s="5"/>
      <c r="AF641" s="5"/>
      <c r="AG641" s="5"/>
      <c r="AH641" s="5"/>
      <c r="AI641" s="5"/>
      <c r="AJ641" s="5"/>
      <c r="AK641" s="5"/>
      <c r="AL641" s="5"/>
      <c r="AM641" s="5"/>
      <c r="AN641" s="5"/>
      <c r="AO641" s="5"/>
      <c r="AP641" s="5"/>
      <c r="AQ641" s="5"/>
      <c r="AR641" s="5"/>
      <c r="AS641" s="5"/>
      <c r="AT641" s="5"/>
      <c r="AU641" s="5"/>
      <c r="AV641" s="5"/>
      <c r="AW641" s="5"/>
      <c r="AX641" s="5"/>
    </row>
    <row r="642" spans="1:50" ht="12" customHeight="1">
      <c r="A642" s="5"/>
      <c r="B642" s="5"/>
      <c r="C642" s="5"/>
      <c r="D642" s="5"/>
      <c r="E642" s="6"/>
      <c r="F642" s="5"/>
      <c r="G642" s="212"/>
      <c r="H642" s="5"/>
      <c r="I642" s="212"/>
      <c r="J642" s="5"/>
      <c r="K642" s="212"/>
      <c r="L642" s="5"/>
      <c r="M642" s="212"/>
      <c r="N642" s="5"/>
      <c r="O642" s="212"/>
      <c r="P642" s="5"/>
      <c r="Q642" s="213"/>
      <c r="R642" s="5"/>
      <c r="S642" s="213"/>
      <c r="T642" s="5"/>
      <c r="U642" s="213"/>
      <c r="V642" s="5"/>
      <c r="W642" s="213"/>
      <c r="X642" s="5"/>
      <c r="Y642" s="213"/>
      <c r="Z642" s="5"/>
      <c r="AA642" s="213"/>
      <c r="AB642" s="10"/>
      <c r="AC642" s="10"/>
      <c r="AD642" s="7"/>
      <c r="AE642" s="5"/>
      <c r="AF642" s="5"/>
      <c r="AG642" s="5"/>
      <c r="AH642" s="5"/>
      <c r="AI642" s="5"/>
      <c r="AJ642" s="5"/>
      <c r="AK642" s="5"/>
      <c r="AL642" s="5"/>
      <c r="AM642" s="5"/>
      <c r="AN642" s="5"/>
      <c r="AO642" s="5"/>
      <c r="AP642" s="5"/>
      <c r="AQ642" s="5"/>
      <c r="AR642" s="5"/>
      <c r="AS642" s="5"/>
      <c r="AT642" s="5"/>
      <c r="AU642" s="5"/>
      <c r="AV642" s="5"/>
      <c r="AW642" s="5"/>
      <c r="AX642" s="5"/>
    </row>
    <row r="643" spans="1:50" ht="12" customHeight="1">
      <c r="A643" s="5"/>
      <c r="B643" s="5"/>
      <c r="C643" s="5"/>
      <c r="D643" s="5"/>
      <c r="E643" s="6"/>
      <c r="F643" s="5"/>
      <c r="G643" s="212"/>
      <c r="H643" s="5"/>
      <c r="I643" s="212"/>
      <c r="J643" s="5"/>
      <c r="K643" s="212"/>
      <c r="L643" s="5"/>
      <c r="M643" s="212"/>
      <c r="N643" s="5"/>
      <c r="O643" s="212"/>
      <c r="P643" s="5"/>
      <c r="Q643" s="213"/>
      <c r="R643" s="5"/>
      <c r="S643" s="213"/>
      <c r="T643" s="5"/>
      <c r="U643" s="213"/>
      <c r="V643" s="5"/>
      <c r="W643" s="213"/>
      <c r="X643" s="5"/>
      <c r="Y643" s="213"/>
      <c r="Z643" s="5"/>
      <c r="AA643" s="213"/>
      <c r="AB643" s="10"/>
      <c r="AC643" s="10"/>
      <c r="AD643" s="7"/>
      <c r="AE643" s="5"/>
      <c r="AF643" s="5"/>
      <c r="AG643" s="5"/>
      <c r="AH643" s="5"/>
      <c r="AI643" s="5"/>
      <c r="AJ643" s="5"/>
      <c r="AK643" s="5"/>
      <c r="AL643" s="5"/>
      <c r="AM643" s="5"/>
      <c r="AN643" s="5"/>
      <c r="AO643" s="5"/>
      <c r="AP643" s="5"/>
      <c r="AQ643" s="5"/>
      <c r="AR643" s="5"/>
      <c r="AS643" s="5"/>
      <c r="AT643" s="5"/>
      <c r="AU643" s="5"/>
      <c r="AV643" s="5"/>
      <c r="AW643" s="5"/>
      <c r="AX643" s="5"/>
    </row>
    <row r="644" spans="1:50" ht="12" customHeight="1">
      <c r="A644" s="5"/>
      <c r="B644" s="5"/>
      <c r="C644" s="5"/>
      <c r="D644" s="5"/>
      <c r="E644" s="6"/>
      <c r="F644" s="5"/>
      <c r="G644" s="212"/>
      <c r="H644" s="5"/>
      <c r="I644" s="212"/>
      <c r="J644" s="5"/>
      <c r="K644" s="212"/>
      <c r="L644" s="5"/>
      <c r="M644" s="212"/>
      <c r="N644" s="5"/>
      <c r="O644" s="212"/>
      <c r="P644" s="5"/>
      <c r="Q644" s="213"/>
      <c r="R644" s="5"/>
      <c r="S644" s="213"/>
      <c r="T644" s="5"/>
      <c r="U644" s="213"/>
      <c r="V644" s="5"/>
      <c r="W644" s="213"/>
      <c r="X644" s="5"/>
      <c r="Y644" s="213"/>
      <c r="Z644" s="5"/>
      <c r="AA644" s="213"/>
      <c r="AB644" s="10"/>
      <c r="AC644" s="10"/>
      <c r="AD644" s="7"/>
      <c r="AE644" s="5"/>
      <c r="AF644" s="5"/>
      <c r="AG644" s="5"/>
      <c r="AH644" s="5"/>
      <c r="AI644" s="5"/>
      <c r="AJ644" s="5"/>
      <c r="AK644" s="5"/>
      <c r="AL644" s="5"/>
      <c r="AM644" s="5"/>
      <c r="AN644" s="5"/>
      <c r="AO644" s="5"/>
      <c r="AP644" s="5"/>
      <c r="AQ644" s="5"/>
      <c r="AR644" s="5"/>
      <c r="AS644" s="5"/>
      <c r="AT644" s="5"/>
      <c r="AU644" s="5"/>
      <c r="AV644" s="5"/>
      <c r="AW644" s="5"/>
      <c r="AX644" s="5"/>
    </row>
    <row r="645" spans="1:50" ht="12" customHeight="1">
      <c r="A645" s="5"/>
      <c r="B645" s="5"/>
      <c r="C645" s="5"/>
      <c r="D645" s="5"/>
      <c r="E645" s="6"/>
      <c r="F645" s="5"/>
      <c r="G645" s="212"/>
      <c r="H645" s="5"/>
      <c r="I645" s="212"/>
      <c r="J645" s="5"/>
      <c r="K645" s="212"/>
      <c r="L645" s="5"/>
      <c r="M645" s="212"/>
      <c r="N645" s="5"/>
      <c r="O645" s="212"/>
      <c r="P645" s="5"/>
      <c r="Q645" s="213"/>
      <c r="R645" s="5"/>
      <c r="S645" s="213"/>
      <c r="T645" s="5"/>
      <c r="U645" s="213"/>
      <c r="V645" s="5"/>
      <c r="W645" s="213"/>
      <c r="X645" s="5"/>
      <c r="Y645" s="213"/>
      <c r="Z645" s="5"/>
      <c r="AA645" s="213"/>
      <c r="AB645" s="10"/>
      <c r="AC645" s="10"/>
      <c r="AD645" s="7"/>
      <c r="AE645" s="5"/>
      <c r="AF645" s="5"/>
      <c r="AG645" s="5"/>
      <c r="AH645" s="5"/>
      <c r="AI645" s="5"/>
      <c r="AJ645" s="5"/>
      <c r="AK645" s="5"/>
      <c r="AL645" s="5"/>
      <c r="AM645" s="5"/>
      <c r="AN645" s="5"/>
      <c r="AO645" s="5"/>
      <c r="AP645" s="5"/>
      <c r="AQ645" s="5"/>
      <c r="AR645" s="5"/>
      <c r="AS645" s="5"/>
      <c r="AT645" s="5"/>
      <c r="AU645" s="5"/>
      <c r="AV645" s="5"/>
      <c r="AW645" s="5"/>
      <c r="AX645" s="5"/>
    </row>
    <row r="646" spans="1:50" ht="12" customHeight="1">
      <c r="A646" s="5"/>
      <c r="B646" s="5"/>
      <c r="C646" s="5"/>
      <c r="D646" s="5"/>
      <c r="E646" s="6"/>
      <c r="F646" s="5"/>
      <c r="G646" s="212"/>
      <c r="H646" s="5"/>
      <c r="I646" s="212"/>
      <c r="J646" s="5"/>
      <c r="K646" s="212"/>
      <c r="L646" s="5"/>
      <c r="M646" s="212"/>
      <c r="N646" s="5"/>
      <c r="O646" s="212"/>
      <c r="P646" s="5"/>
      <c r="Q646" s="213"/>
      <c r="R646" s="5"/>
      <c r="S646" s="213"/>
      <c r="T646" s="5"/>
      <c r="U646" s="213"/>
      <c r="V646" s="5"/>
      <c r="W646" s="213"/>
      <c r="X646" s="5"/>
      <c r="Y646" s="213"/>
      <c r="Z646" s="5"/>
      <c r="AA646" s="213"/>
      <c r="AB646" s="10"/>
      <c r="AC646" s="10"/>
      <c r="AD646" s="7"/>
      <c r="AE646" s="5"/>
      <c r="AF646" s="5"/>
      <c r="AG646" s="5"/>
      <c r="AH646" s="5"/>
      <c r="AI646" s="5"/>
      <c r="AJ646" s="5"/>
      <c r="AK646" s="5"/>
      <c r="AL646" s="5"/>
      <c r="AM646" s="5"/>
      <c r="AN646" s="5"/>
      <c r="AO646" s="5"/>
      <c r="AP646" s="5"/>
      <c r="AQ646" s="5"/>
      <c r="AR646" s="5"/>
      <c r="AS646" s="5"/>
      <c r="AT646" s="5"/>
      <c r="AU646" s="5"/>
      <c r="AV646" s="5"/>
      <c r="AW646" s="5"/>
      <c r="AX646" s="5"/>
    </row>
    <row r="647" spans="1:50" ht="12" customHeight="1">
      <c r="A647" s="5"/>
      <c r="B647" s="5"/>
      <c r="C647" s="5"/>
      <c r="D647" s="5"/>
      <c r="E647" s="6"/>
      <c r="F647" s="5"/>
      <c r="G647" s="212"/>
      <c r="H647" s="5"/>
      <c r="I647" s="212"/>
      <c r="J647" s="5"/>
      <c r="K647" s="212"/>
      <c r="L647" s="5"/>
      <c r="M647" s="212"/>
      <c r="N647" s="5"/>
      <c r="O647" s="212"/>
      <c r="P647" s="5"/>
      <c r="Q647" s="213"/>
      <c r="R647" s="5"/>
      <c r="S647" s="213"/>
      <c r="T647" s="5"/>
      <c r="U647" s="213"/>
      <c r="V647" s="5"/>
      <c r="W647" s="213"/>
      <c r="X647" s="5"/>
      <c r="Y647" s="213"/>
      <c r="Z647" s="5"/>
      <c r="AA647" s="213"/>
      <c r="AB647" s="10"/>
      <c r="AC647" s="10"/>
      <c r="AD647" s="7"/>
      <c r="AE647" s="5"/>
      <c r="AF647" s="5"/>
      <c r="AG647" s="5"/>
      <c r="AH647" s="5"/>
      <c r="AI647" s="5"/>
      <c r="AJ647" s="5"/>
      <c r="AK647" s="5"/>
      <c r="AL647" s="5"/>
      <c r="AM647" s="5"/>
      <c r="AN647" s="5"/>
      <c r="AO647" s="5"/>
      <c r="AP647" s="5"/>
      <c r="AQ647" s="5"/>
      <c r="AR647" s="5"/>
      <c r="AS647" s="5"/>
      <c r="AT647" s="5"/>
      <c r="AU647" s="5"/>
      <c r="AV647" s="5"/>
      <c r="AW647" s="5"/>
      <c r="AX647" s="5"/>
    </row>
    <row r="648" spans="1:50" ht="12" customHeight="1">
      <c r="A648" s="5"/>
      <c r="B648" s="5"/>
      <c r="C648" s="5"/>
      <c r="D648" s="5"/>
      <c r="E648" s="6"/>
      <c r="F648" s="5"/>
      <c r="G648" s="212"/>
      <c r="H648" s="5"/>
      <c r="I648" s="212"/>
      <c r="J648" s="5"/>
      <c r="K648" s="212"/>
      <c r="L648" s="5"/>
      <c r="M648" s="212"/>
      <c r="N648" s="5"/>
      <c r="O648" s="212"/>
      <c r="P648" s="5"/>
      <c r="Q648" s="213"/>
      <c r="R648" s="5"/>
      <c r="S648" s="213"/>
      <c r="T648" s="5"/>
      <c r="U648" s="213"/>
      <c r="V648" s="5"/>
      <c r="W648" s="213"/>
      <c r="X648" s="5"/>
      <c r="Y648" s="213"/>
      <c r="Z648" s="5"/>
      <c r="AA648" s="213"/>
      <c r="AB648" s="10"/>
      <c r="AC648" s="10"/>
      <c r="AD648" s="7"/>
      <c r="AE648" s="5"/>
      <c r="AF648" s="5"/>
      <c r="AG648" s="5"/>
      <c r="AH648" s="5"/>
      <c r="AI648" s="5"/>
      <c r="AJ648" s="5"/>
      <c r="AK648" s="5"/>
      <c r="AL648" s="5"/>
      <c r="AM648" s="5"/>
      <c r="AN648" s="5"/>
      <c r="AO648" s="5"/>
      <c r="AP648" s="5"/>
      <c r="AQ648" s="5"/>
      <c r="AR648" s="5"/>
      <c r="AS648" s="5"/>
      <c r="AT648" s="5"/>
      <c r="AU648" s="5"/>
      <c r="AV648" s="5"/>
      <c r="AW648" s="5"/>
      <c r="AX648" s="5"/>
    </row>
    <row r="649" spans="1:50" ht="12" customHeight="1">
      <c r="A649" s="5"/>
      <c r="B649" s="5"/>
      <c r="C649" s="5"/>
      <c r="D649" s="5"/>
      <c r="E649" s="6"/>
      <c r="F649" s="5"/>
      <c r="G649" s="212"/>
      <c r="H649" s="5"/>
      <c r="I649" s="212"/>
      <c r="J649" s="5"/>
      <c r="K649" s="212"/>
      <c r="L649" s="5"/>
      <c r="M649" s="212"/>
      <c r="N649" s="5"/>
      <c r="O649" s="212"/>
      <c r="P649" s="5"/>
      <c r="Q649" s="213"/>
      <c r="R649" s="5"/>
      <c r="S649" s="213"/>
      <c r="T649" s="5"/>
      <c r="U649" s="213"/>
      <c r="V649" s="5"/>
      <c r="W649" s="213"/>
      <c r="X649" s="5"/>
      <c r="Y649" s="213"/>
      <c r="Z649" s="5"/>
      <c r="AA649" s="213"/>
      <c r="AB649" s="10"/>
      <c r="AC649" s="10"/>
      <c r="AD649" s="7"/>
      <c r="AE649" s="5"/>
      <c r="AF649" s="5"/>
      <c r="AG649" s="5"/>
      <c r="AH649" s="5"/>
      <c r="AI649" s="5"/>
      <c r="AJ649" s="5"/>
      <c r="AK649" s="5"/>
      <c r="AL649" s="5"/>
      <c r="AM649" s="5"/>
      <c r="AN649" s="5"/>
      <c r="AO649" s="5"/>
      <c r="AP649" s="5"/>
      <c r="AQ649" s="5"/>
      <c r="AR649" s="5"/>
      <c r="AS649" s="5"/>
      <c r="AT649" s="5"/>
      <c r="AU649" s="5"/>
      <c r="AV649" s="5"/>
      <c r="AW649" s="5"/>
      <c r="AX649" s="5"/>
    </row>
    <row r="650" spans="1:50" ht="12" customHeight="1">
      <c r="A650" s="5"/>
      <c r="B650" s="5"/>
      <c r="C650" s="5"/>
      <c r="D650" s="5"/>
      <c r="E650" s="6"/>
      <c r="F650" s="5"/>
      <c r="G650" s="212"/>
      <c r="H650" s="5"/>
      <c r="I650" s="212"/>
      <c r="J650" s="5"/>
      <c r="K650" s="212"/>
      <c r="L650" s="5"/>
      <c r="M650" s="212"/>
      <c r="N650" s="5"/>
      <c r="O650" s="212"/>
      <c r="P650" s="5"/>
      <c r="Q650" s="213"/>
      <c r="R650" s="5"/>
      <c r="S650" s="213"/>
      <c r="T650" s="5"/>
      <c r="U650" s="213"/>
      <c r="V650" s="5"/>
      <c r="W650" s="213"/>
      <c r="X650" s="5"/>
      <c r="Y650" s="213"/>
      <c r="Z650" s="5"/>
      <c r="AA650" s="213"/>
      <c r="AB650" s="10"/>
      <c r="AC650" s="10"/>
      <c r="AD650" s="7"/>
      <c r="AE650" s="5"/>
      <c r="AF650" s="5"/>
      <c r="AG650" s="5"/>
      <c r="AH650" s="5"/>
      <c r="AI650" s="5"/>
      <c r="AJ650" s="5"/>
      <c r="AK650" s="5"/>
      <c r="AL650" s="5"/>
      <c r="AM650" s="5"/>
      <c r="AN650" s="5"/>
      <c r="AO650" s="5"/>
      <c r="AP650" s="5"/>
      <c r="AQ650" s="5"/>
      <c r="AR650" s="5"/>
      <c r="AS650" s="5"/>
      <c r="AT650" s="5"/>
      <c r="AU650" s="5"/>
      <c r="AV650" s="5"/>
      <c r="AW650" s="5"/>
      <c r="AX650" s="5"/>
    </row>
    <row r="651" spans="1:50" ht="12" customHeight="1">
      <c r="A651" s="5"/>
      <c r="B651" s="5"/>
      <c r="C651" s="5"/>
      <c r="D651" s="5"/>
      <c r="E651" s="6"/>
      <c r="F651" s="5"/>
      <c r="G651" s="212"/>
      <c r="H651" s="5"/>
      <c r="I651" s="212"/>
      <c r="J651" s="5"/>
      <c r="K651" s="212"/>
      <c r="L651" s="5"/>
      <c r="M651" s="212"/>
      <c r="N651" s="5"/>
      <c r="O651" s="212"/>
      <c r="P651" s="5"/>
      <c r="Q651" s="213"/>
      <c r="R651" s="5"/>
      <c r="S651" s="213"/>
      <c r="T651" s="5"/>
      <c r="U651" s="213"/>
      <c r="V651" s="5"/>
      <c r="W651" s="213"/>
      <c r="X651" s="5"/>
      <c r="Y651" s="213"/>
      <c r="Z651" s="5"/>
      <c r="AA651" s="213"/>
      <c r="AB651" s="10"/>
      <c r="AC651" s="10"/>
      <c r="AD651" s="7"/>
      <c r="AE651" s="5"/>
      <c r="AF651" s="5"/>
      <c r="AG651" s="5"/>
      <c r="AH651" s="5"/>
      <c r="AI651" s="5"/>
      <c r="AJ651" s="5"/>
      <c r="AK651" s="5"/>
      <c r="AL651" s="5"/>
      <c r="AM651" s="5"/>
      <c r="AN651" s="5"/>
      <c r="AO651" s="5"/>
      <c r="AP651" s="5"/>
      <c r="AQ651" s="5"/>
      <c r="AR651" s="5"/>
      <c r="AS651" s="5"/>
      <c r="AT651" s="5"/>
      <c r="AU651" s="5"/>
      <c r="AV651" s="5"/>
      <c r="AW651" s="5"/>
      <c r="AX651" s="5"/>
    </row>
    <row r="652" spans="1:50" ht="12" customHeight="1">
      <c r="A652" s="5"/>
      <c r="B652" s="5"/>
      <c r="C652" s="5"/>
      <c r="D652" s="5"/>
      <c r="E652" s="6"/>
      <c r="F652" s="5"/>
      <c r="G652" s="212"/>
      <c r="H652" s="5"/>
      <c r="I652" s="212"/>
      <c r="J652" s="5"/>
      <c r="K652" s="212"/>
      <c r="L652" s="5"/>
      <c r="M652" s="212"/>
      <c r="N652" s="5"/>
      <c r="O652" s="212"/>
      <c r="P652" s="5"/>
      <c r="Q652" s="213"/>
      <c r="R652" s="5"/>
      <c r="S652" s="213"/>
      <c r="T652" s="5"/>
      <c r="U652" s="213"/>
      <c r="V652" s="5"/>
      <c r="W652" s="213"/>
      <c r="X652" s="5"/>
      <c r="Y652" s="213"/>
      <c r="Z652" s="5"/>
      <c r="AA652" s="213"/>
      <c r="AB652" s="10"/>
      <c r="AC652" s="10"/>
      <c r="AD652" s="7"/>
      <c r="AE652" s="5"/>
      <c r="AF652" s="5"/>
      <c r="AG652" s="5"/>
      <c r="AH652" s="5"/>
      <c r="AI652" s="5"/>
      <c r="AJ652" s="5"/>
      <c r="AK652" s="5"/>
      <c r="AL652" s="5"/>
      <c r="AM652" s="5"/>
      <c r="AN652" s="5"/>
      <c r="AO652" s="5"/>
      <c r="AP652" s="5"/>
      <c r="AQ652" s="5"/>
      <c r="AR652" s="5"/>
      <c r="AS652" s="5"/>
      <c r="AT652" s="5"/>
      <c r="AU652" s="5"/>
      <c r="AV652" s="5"/>
      <c r="AW652" s="5"/>
      <c r="AX652" s="5"/>
    </row>
    <row r="653" spans="1:50" ht="12" customHeight="1">
      <c r="A653" s="5"/>
      <c r="B653" s="5"/>
      <c r="C653" s="5"/>
      <c r="D653" s="5"/>
      <c r="E653" s="6"/>
      <c r="F653" s="5"/>
      <c r="G653" s="212"/>
      <c r="H653" s="5"/>
      <c r="I653" s="212"/>
      <c r="J653" s="5"/>
      <c r="K653" s="212"/>
      <c r="L653" s="5"/>
      <c r="M653" s="212"/>
      <c r="N653" s="5"/>
      <c r="O653" s="212"/>
      <c r="P653" s="5"/>
      <c r="Q653" s="213"/>
      <c r="R653" s="5"/>
      <c r="S653" s="213"/>
      <c r="T653" s="5"/>
      <c r="U653" s="213"/>
      <c r="V653" s="5"/>
      <c r="W653" s="213"/>
      <c r="X653" s="5"/>
      <c r="Y653" s="213"/>
      <c r="Z653" s="5"/>
      <c r="AA653" s="213"/>
      <c r="AB653" s="10"/>
      <c r="AC653" s="10"/>
      <c r="AD653" s="7"/>
      <c r="AE653" s="5"/>
      <c r="AF653" s="5"/>
      <c r="AG653" s="5"/>
      <c r="AH653" s="5"/>
      <c r="AI653" s="5"/>
      <c r="AJ653" s="5"/>
      <c r="AK653" s="5"/>
      <c r="AL653" s="5"/>
      <c r="AM653" s="5"/>
      <c r="AN653" s="5"/>
      <c r="AO653" s="5"/>
      <c r="AP653" s="5"/>
      <c r="AQ653" s="5"/>
      <c r="AR653" s="5"/>
      <c r="AS653" s="5"/>
      <c r="AT653" s="5"/>
      <c r="AU653" s="5"/>
      <c r="AV653" s="5"/>
      <c r="AW653" s="5"/>
      <c r="AX653" s="5"/>
    </row>
    <row r="654" spans="1:50" ht="12" customHeight="1">
      <c r="A654" s="5"/>
      <c r="B654" s="5"/>
      <c r="C654" s="5"/>
      <c r="D654" s="5"/>
      <c r="E654" s="6"/>
      <c r="F654" s="5"/>
      <c r="G654" s="212"/>
      <c r="H654" s="5"/>
      <c r="I654" s="212"/>
      <c r="J654" s="5"/>
      <c r="K654" s="212"/>
      <c r="L654" s="5"/>
      <c r="M654" s="212"/>
      <c r="N654" s="5"/>
      <c r="O654" s="212"/>
      <c r="P654" s="5"/>
      <c r="Q654" s="213"/>
      <c r="R654" s="5"/>
      <c r="S654" s="213"/>
      <c r="T654" s="5"/>
      <c r="U654" s="213"/>
      <c r="V654" s="5"/>
      <c r="W654" s="213"/>
      <c r="X654" s="5"/>
      <c r="Y654" s="213"/>
      <c r="Z654" s="5"/>
      <c r="AA654" s="213"/>
      <c r="AB654" s="10"/>
      <c r="AC654" s="10"/>
      <c r="AD654" s="7"/>
      <c r="AE654" s="5"/>
      <c r="AF654" s="5"/>
      <c r="AG654" s="5"/>
      <c r="AH654" s="5"/>
      <c r="AI654" s="5"/>
      <c r="AJ654" s="5"/>
      <c r="AK654" s="5"/>
      <c r="AL654" s="5"/>
      <c r="AM654" s="5"/>
      <c r="AN654" s="5"/>
      <c r="AO654" s="5"/>
      <c r="AP654" s="5"/>
      <c r="AQ654" s="5"/>
      <c r="AR654" s="5"/>
      <c r="AS654" s="5"/>
      <c r="AT654" s="5"/>
      <c r="AU654" s="5"/>
      <c r="AV654" s="5"/>
      <c r="AW654" s="5"/>
      <c r="AX654" s="5"/>
    </row>
    <row r="655" spans="1:50" ht="12" customHeight="1">
      <c r="A655" s="5"/>
      <c r="B655" s="5"/>
      <c r="C655" s="5"/>
      <c r="D655" s="5"/>
      <c r="E655" s="6"/>
      <c r="F655" s="5"/>
      <c r="G655" s="212"/>
      <c r="H655" s="5"/>
      <c r="I655" s="212"/>
      <c r="J655" s="5"/>
      <c r="K655" s="212"/>
      <c r="L655" s="5"/>
      <c r="M655" s="212"/>
      <c r="N655" s="5"/>
      <c r="O655" s="212"/>
      <c r="P655" s="5"/>
      <c r="Q655" s="213"/>
      <c r="R655" s="5"/>
      <c r="S655" s="213"/>
      <c r="T655" s="5"/>
      <c r="U655" s="213"/>
      <c r="V655" s="5"/>
      <c r="W655" s="213"/>
      <c r="X655" s="5"/>
      <c r="Y655" s="213"/>
      <c r="Z655" s="5"/>
      <c r="AA655" s="213"/>
      <c r="AB655" s="10"/>
      <c r="AC655" s="10"/>
      <c r="AD655" s="7"/>
      <c r="AE655" s="5"/>
      <c r="AF655" s="5"/>
      <c r="AG655" s="5"/>
      <c r="AH655" s="5"/>
      <c r="AI655" s="5"/>
      <c r="AJ655" s="5"/>
      <c r="AK655" s="5"/>
      <c r="AL655" s="5"/>
      <c r="AM655" s="5"/>
      <c r="AN655" s="5"/>
      <c r="AO655" s="5"/>
      <c r="AP655" s="5"/>
      <c r="AQ655" s="5"/>
      <c r="AR655" s="5"/>
      <c r="AS655" s="5"/>
      <c r="AT655" s="5"/>
      <c r="AU655" s="5"/>
      <c r="AV655" s="5"/>
      <c r="AW655" s="5"/>
      <c r="AX655" s="5"/>
    </row>
    <row r="656" spans="1:50" ht="12" customHeight="1">
      <c r="A656" s="5"/>
      <c r="B656" s="5"/>
      <c r="C656" s="5"/>
      <c r="D656" s="5"/>
      <c r="E656" s="6"/>
      <c r="F656" s="5"/>
      <c r="G656" s="212"/>
      <c r="H656" s="5"/>
      <c r="I656" s="212"/>
      <c r="J656" s="5"/>
      <c r="K656" s="212"/>
      <c r="L656" s="5"/>
      <c r="M656" s="212"/>
      <c r="N656" s="5"/>
      <c r="O656" s="212"/>
      <c r="P656" s="5"/>
      <c r="Q656" s="213"/>
      <c r="R656" s="5"/>
      <c r="S656" s="213"/>
      <c r="T656" s="5"/>
      <c r="U656" s="213"/>
      <c r="V656" s="5"/>
      <c r="W656" s="213"/>
      <c r="X656" s="5"/>
      <c r="Y656" s="213"/>
      <c r="Z656" s="5"/>
      <c r="AA656" s="213"/>
      <c r="AB656" s="10"/>
      <c r="AC656" s="10"/>
      <c r="AD656" s="7"/>
      <c r="AE656" s="5"/>
      <c r="AF656" s="5"/>
      <c r="AG656" s="5"/>
      <c r="AH656" s="5"/>
      <c r="AI656" s="5"/>
      <c r="AJ656" s="5"/>
      <c r="AK656" s="5"/>
      <c r="AL656" s="5"/>
      <c r="AM656" s="5"/>
      <c r="AN656" s="5"/>
      <c r="AO656" s="5"/>
      <c r="AP656" s="5"/>
      <c r="AQ656" s="5"/>
      <c r="AR656" s="5"/>
      <c r="AS656" s="5"/>
      <c r="AT656" s="5"/>
      <c r="AU656" s="5"/>
      <c r="AV656" s="5"/>
      <c r="AW656" s="5"/>
      <c r="AX656" s="5"/>
    </row>
    <row r="657" spans="1:50" ht="12" customHeight="1">
      <c r="A657" s="5"/>
      <c r="B657" s="5"/>
      <c r="C657" s="5"/>
      <c r="D657" s="5"/>
      <c r="E657" s="6"/>
      <c r="F657" s="5"/>
      <c r="G657" s="212"/>
      <c r="H657" s="5"/>
      <c r="I657" s="212"/>
      <c r="J657" s="5"/>
      <c r="K657" s="212"/>
      <c r="L657" s="5"/>
      <c r="M657" s="212"/>
      <c r="N657" s="5"/>
      <c r="O657" s="212"/>
      <c r="P657" s="5"/>
      <c r="Q657" s="213"/>
      <c r="R657" s="5"/>
      <c r="S657" s="213"/>
      <c r="T657" s="5"/>
      <c r="U657" s="213"/>
      <c r="V657" s="5"/>
      <c r="W657" s="213"/>
      <c r="X657" s="5"/>
      <c r="Y657" s="213"/>
      <c r="Z657" s="5"/>
      <c r="AA657" s="213"/>
      <c r="AB657" s="10"/>
      <c r="AC657" s="10"/>
      <c r="AD657" s="7"/>
      <c r="AE657" s="5"/>
      <c r="AF657" s="5"/>
      <c r="AG657" s="5"/>
      <c r="AH657" s="5"/>
      <c r="AI657" s="5"/>
      <c r="AJ657" s="5"/>
      <c r="AK657" s="5"/>
      <c r="AL657" s="5"/>
      <c r="AM657" s="5"/>
      <c r="AN657" s="5"/>
      <c r="AO657" s="5"/>
      <c r="AP657" s="5"/>
      <c r="AQ657" s="5"/>
      <c r="AR657" s="5"/>
      <c r="AS657" s="5"/>
      <c r="AT657" s="5"/>
      <c r="AU657" s="5"/>
      <c r="AV657" s="5"/>
      <c r="AW657" s="5"/>
      <c r="AX657" s="5"/>
    </row>
    <row r="658" spans="1:50" ht="12" customHeight="1">
      <c r="A658" s="5"/>
      <c r="B658" s="5"/>
      <c r="C658" s="5"/>
      <c r="D658" s="5"/>
      <c r="E658" s="6"/>
      <c r="F658" s="5"/>
      <c r="G658" s="212"/>
      <c r="H658" s="5"/>
      <c r="I658" s="212"/>
      <c r="J658" s="5"/>
      <c r="K658" s="212"/>
      <c r="L658" s="5"/>
      <c r="M658" s="212"/>
      <c r="N658" s="5"/>
      <c r="O658" s="212"/>
      <c r="P658" s="5"/>
      <c r="Q658" s="213"/>
      <c r="R658" s="5"/>
      <c r="S658" s="213"/>
      <c r="T658" s="5"/>
      <c r="U658" s="213"/>
      <c r="V658" s="5"/>
      <c r="W658" s="213"/>
      <c r="X658" s="5"/>
      <c r="Y658" s="213"/>
      <c r="Z658" s="5"/>
      <c r="AA658" s="213"/>
      <c r="AB658" s="10"/>
      <c r="AC658" s="10"/>
      <c r="AD658" s="7"/>
      <c r="AE658" s="5"/>
      <c r="AF658" s="5"/>
      <c r="AG658" s="5"/>
      <c r="AH658" s="5"/>
      <c r="AI658" s="5"/>
      <c r="AJ658" s="5"/>
      <c r="AK658" s="5"/>
      <c r="AL658" s="5"/>
      <c r="AM658" s="5"/>
      <c r="AN658" s="5"/>
      <c r="AO658" s="5"/>
      <c r="AP658" s="5"/>
      <c r="AQ658" s="5"/>
      <c r="AR658" s="5"/>
      <c r="AS658" s="5"/>
      <c r="AT658" s="5"/>
      <c r="AU658" s="5"/>
      <c r="AV658" s="5"/>
      <c r="AW658" s="5"/>
      <c r="AX658" s="5"/>
    </row>
    <row r="659" spans="1:50" ht="12" customHeight="1">
      <c r="A659" s="5"/>
      <c r="B659" s="5"/>
      <c r="C659" s="5"/>
      <c r="D659" s="5"/>
      <c r="E659" s="6"/>
      <c r="F659" s="5"/>
      <c r="G659" s="212"/>
      <c r="H659" s="5"/>
      <c r="I659" s="212"/>
      <c r="J659" s="5"/>
      <c r="K659" s="212"/>
      <c r="L659" s="5"/>
      <c r="M659" s="212"/>
      <c r="N659" s="5"/>
      <c r="O659" s="212"/>
      <c r="P659" s="5"/>
      <c r="Q659" s="213"/>
      <c r="R659" s="5"/>
      <c r="S659" s="213"/>
      <c r="T659" s="5"/>
      <c r="U659" s="213"/>
      <c r="V659" s="5"/>
      <c r="W659" s="213"/>
      <c r="X659" s="5"/>
      <c r="Y659" s="213"/>
      <c r="Z659" s="5"/>
      <c r="AA659" s="213"/>
      <c r="AB659" s="10"/>
      <c r="AC659" s="10"/>
      <c r="AD659" s="7"/>
      <c r="AE659" s="5"/>
      <c r="AF659" s="5"/>
      <c r="AG659" s="5"/>
      <c r="AH659" s="5"/>
      <c r="AI659" s="5"/>
      <c r="AJ659" s="5"/>
      <c r="AK659" s="5"/>
      <c r="AL659" s="5"/>
      <c r="AM659" s="5"/>
      <c r="AN659" s="5"/>
      <c r="AO659" s="5"/>
      <c r="AP659" s="5"/>
      <c r="AQ659" s="5"/>
      <c r="AR659" s="5"/>
      <c r="AS659" s="5"/>
      <c r="AT659" s="5"/>
      <c r="AU659" s="5"/>
      <c r="AV659" s="5"/>
      <c r="AW659" s="5"/>
      <c r="AX659" s="5"/>
    </row>
    <row r="660" spans="1:50" ht="12" customHeight="1">
      <c r="A660" s="5"/>
      <c r="B660" s="5"/>
      <c r="C660" s="5"/>
      <c r="D660" s="5"/>
      <c r="E660" s="6"/>
      <c r="F660" s="5"/>
      <c r="G660" s="212"/>
      <c r="H660" s="5"/>
      <c r="I660" s="212"/>
      <c r="J660" s="5"/>
      <c r="K660" s="212"/>
      <c r="L660" s="5"/>
      <c r="M660" s="212"/>
      <c r="N660" s="5"/>
      <c r="O660" s="212"/>
      <c r="P660" s="5"/>
      <c r="Q660" s="213"/>
      <c r="R660" s="5"/>
      <c r="S660" s="213"/>
      <c r="T660" s="5"/>
      <c r="U660" s="213"/>
      <c r="V660" s="5"/>
      <c r="W660" s="213"/>
      <c r="X660" s="5"/>
      <c r="Y660" s="213"/>
      <c r="Z660" s="5"/>
      <c r="AA660" s="213"/>
      <c r="AB660" s="10"/>
      <c r="AC660" s="10"/>
      <c r="AD660" s="7"/>
      <c r="AE660" s="5"/>
      <c r="AF660" s="5"/>
      <c r="AG660" s="5"/>
      <c r="AH660" s="5"/>
      <c r="AI660" s="5"/>
      <c r="AJ660" s="5"/>
      <c r="AK660" s="5"/>
      <c r="AL660" s="5"/>
      <c r="AM660" s="5"/>
      <c r="AN660" s="5"/>
      <c r="AO660" s="5"/>
      <c r="AP660" s="5"/>
      <c r="AQ660" s="5"/>
      <c r="AR660" s="5"/>
      <c r="AS660" s="5"/>
      <c r="AT660" s="5"/>
      <c r="AU660" s="5"/>
      <c r="AV660" s="5"/>
      <c r="AW660" s="5"/>
      <c r="AX660" s="5"/>
    </row>
    <row r="661" spans="1:50" ht="12" customHeight="1">
      <c r="A661" s="5"/>
      <c r="B661" s="5"/>
      <c r="C661" s="5"/>
      <c r="D661" s="5"/>
      <c r="E661" s="6"/>
      <c r="F661" s="5"/>
      <c r="G661" s="212"/>
      <c r="H661" s="5"/>
      <c r="I661" s="212"/>
      <c r="J661" s="5"/>
      <c r="K661" s="212"/>
      <c r="L661" s="5"/>
      <c r="M661" s="212"/>
      <c r="N661" s="5"/>
      <c r="O661" s="212"/>
      <c r="P661" s="5"/>
      <c r="Q661" s="213"/>
      <c r="R661" s="5"/>
      <c r="S661" s="213"/>
      <c r="T661" s="5"/>
      <c r="U661" s="213"/>
      <c r="V661" s="5"/>
      <c r="W661" s="213"/>
      <c r="X661" s="5"/>
      <c r="Y661" s="213"/>
      <c r="Z661" s="5"/>
      <c r="AA661" s="213"/>
      <c r="AB661" s="10"/>
      <c r="AC661" s="10"/>
      <c r="AD661" s="7"/>
      <c r="AE661" s="5"/>
      <c r="AF661" s="5"/>
      <c r="AG661" s="5"/>
      <c r="AH661" s="5"/>
      <c r="AI661" s="5"/>
      <c r="AJ661" s="5"/>
      <c r="AK661" s="5"/>
      <c r="AL661" s="5"/>
      <c r="AM661" s="5"/>
      <c r="AN661" s="5"/>
      <c r="AO661" s="5"/>
      <c r="AP661" s="5"/>
      <c r="AQ661" s="5"/>
      <c r="AR661" s="5"/>
      <c r="AS661" s="5"/>
      <c r="AT661" s="5"/>
      <c r="AU661" s="5"/>
      <c r="AV661" s="5"/>
      <c r="AW661" s="5"/>
      <c r="AX661" s="5"/>
    </row>
    <row r="662" spans="1:50" ht="12" customHeight="1">
      <c r="A662" s="5"/>
      <c r="B662" s="5"/>
      <c r="C662" s="5"/>
      <c r="D662" s="5"/>
      <c r="E662" s="6"/>
      <c r="F662" s="5"/>
      <c r="G662" s="212"/>
      <c r="H662" s="5"/>
      <c r="I662" s="212"/>
      <c r="J662" s="5"/>
      <c r="K662" s="212"/>
      <c r="L662" s="5"/>
      <c r="M662" s="212"/>
      <c r="N662" s="5"/>
      <c r="O662" s="212"/>
      <c r="P662" s="5"/>
      <c r="Q662" s="213"/>
      <c r="R662" s="5"/>
      <c r="S662" s="213"/>
      <c r="T662" s="5"/>
      <c r="U662" s="213"/>
      <c r="V662" s="5"/>
      <c r="W662" s="213"/>
      <c r="X662" s="5"/>
      <c r="Y662" s="213"/>
      <c r="Z662" s="5"/>
      <c r="AA662" s="213"/>
      <c r="AB662" s="10"/>
      <c r="AC662" s="10"/>
      <c r="AD662" s="7"/>
      <c r="AE662" s="5"/>
      <c r="AF662" s="5"/>
      <c r="AG662" s="5"/>
      <c r="AH662" s="5"/>
      <c r="AI662" s="5"/>
      <c r="AJ662" s="5"/>
      <c r="AK662" s="5"/>
      <c r="AL662" s="5"/>
      <c r="AM662" s="5"/>
      <c r="AN662" s="5"/>
      <c r="AO662" s="5"/>
      <c r="AP662" s="5"/>
      <c r="AQ662" s="5"/>
      <c r="AR662" s="5"/>
      <c r="AS662" s="5"/>
      <c r="AT662" s="5"/>
      <c r="AU662" s="5"/>
      <c r="AV662" s="5"/>
      <c r="AW662" s="5"/>
      <c r="AX662" s="5"/>
    </row>
    <row r="663" spans="1:50" ht="12" customHeight="1">
      <c r="A663" s="5"/>
      <c r="B663" s="5"/>
      <c r="C663" s="5"/>
      <c r="D663" s="5"/>
      <c r="E663" s="6"/>
      <c r="F663" s="5"/>
      <c r="G663" s="212"/>
      <c r="H663" s="5"/>
      <c r="I663" s="212"/>
      <c r="J663" s="5"/>
      <c r="K663" s="212"/>
      <c r="L663" s="5"/>
      <c r="M663" s="212"/>
      <c r="N663" s="5"/>
      <c r="O663" s="212"/>
      <c r="P663" s="5"/>
      <c r="Q663" s="213"/>
      <c r="R663" s="5"/>
      <c r="S663" s="213"/>
      <c r="T663" s="5"/>
      <c r="U663" s="213"/>
      <c r="V663" s="5"/>
      <c r="W663" s="213"/>
      <c r="X663" s="5"/>
      <c r="Y663" s="213"/>
      <c r="Z663" s="5"/>
      <c r="AA663" s="213"/>
      <c r="AB663" s="10"/>
      <c r="AC663" s="10"/>
      <c r="AD663" s="7"/>
      <c r="AE663" s="5"/>
      <c r="AF663" s="5"/>
      <c r="AG663" s="5"/>
      <c r="AH663" s="5"/>
      <c r="AI663" s="5"/>
      <c r="AJ663" s="5"/>
      <c r="AK663" s="5"/>
      <c r="AL663" s="5"/>
      <c r="AM663" s="5"/>
      <c r="AN663" s="5"/>
      <c r="AO663" s="5"/>
      <c r="AP663" s="5"/>
      <c r="AQ663" s="5"/>
      <c r="AR663" s="5"/>
      <c r="AS663" s="5"/>
      <c r="AT663" s="5"/>
      <c r="AU663" s="5"/>
      <c r="AV663" s="5"/>
      <c r="AW663" s="5"/>
      <c r="AX663" s="5"/>
    </row>
    <row r="664" spans="1:50" ht="12" customHeight="1">
      <c r="A664" s="5"/>
      <c r="B664" s="5"/>
      <c r="C664" s="5"/>
      <c r="D664" s="5"/>
      <c r="E664" s="6"/>
      <c r="F664" s="5"/>
      <c r="G664" s="212"/>
      <c r="H664" s="5"/>
      <c r="I664" s="212"/>
      <c r="J664" s="5"/>
      <c r="K664" s="212"/>
      <c r="L664" s="5"/>
      <c r="M664" s="212"/>
      <c r="N664" s="5"/>
      <c r="O664" s="212"/>
      <c r="P664" s="5"/>
      <c r="Q664" s="213"/>
      <c r="R664" s="5"/>
      <c r="S664" s="213"/>
      <c r="T664" s="5"/>
      <c r="U664" s="213"/>
      <c r="V664" s="5"/>
      <c r="W664" s="213"/>
      <c r="X664" s="5"/>
      <c r="Y664" s="213"/>
      <c r="Z664" s="5"/>
      <c r="AA664" s="213"/>
      <c r="AB664" s="10"/>
      <c r="AC664" s="10"/>
      <c r="AD664" s="7"/>
      <c r="AE664" s="5"/>
      <c r="AF664" s="5"/>
      <c r="AG664" s="5"/>
      <c r="AH664" s="5"/>
      <c r="AI664" s="5"/>
      <c r="AJ664" s="5"/>
      <c r="AK664" s="5"/>
      <c r="AL664" s="5"/>
      <c r="AM664" s="5"/>
      <c r="AN664" s="5"/>
      <c r="AO664" s="5"/>
      <c r="AP664" s="5"/>
      <c r="AQ664" s="5"/>
      <c r="AR664" s="5"/>
      <c r="AS664" s="5"/>
      <c r="AT664" s="5"/>
      <c r="AU664" s="5"/>
      <c r="AV664" s="5"/>
      <c r="AW664" s="5"/>
      <c r="AX664" s="5"/>
    </row>
    <row r="665" spans="1:50" ht="12" customHeight="1">
      <c r="A665" s="5"/>
      <c r="B665" s="5"/>
      <c r="C665" s="5"/>
      <c r="D665" s="5"/>
      <c r="E665" s="6"/>
      <c r="F665" s="5"/>
      <c r="G665" s="212"/>
      <c r="H665" s="5"/>
      <c r="I665" s="212"/>
      <c r="J665" s="5"/>
      <c r="K665" s="212"/>
      <c r="L665" s="5"/>
      <c r="M665" s="212"/>
      <c r="N665" s="5"/>
      <c r="O665" s="212"/>
      <c r="P665" s="5"/>
      <c r="Q665" s="213"/>
      <c r="R665" s="5"/>
      <c r="S665" s="213"/>
      <c r="T665" s="5"/>
      <c r="U665" s="213"/>
      <c r="V665" s="5"/>
      <c r="W665" s="213"/>
      <c r="X665" s="5"/>
      <c r="Y665" s="213"/>
      <c r="Z665" s="5"/>
      <c r="AA665" s="213"/>
      <c r="AB665" s="10"/>
      <c r="AC665" s="10"/>
      <c r="AD665" s="7"/>
      <c r="AE665" s="5"/>
      <c r="AF665" s="5"/>
      <c r="AG665" s="5"/>
      <c r="AH665" s="5"/>
      <c r="AI665" s="5"/>
      <c r="AJ665" s="5"/>
      <c r="AK665" s="5"/>
      <c r="AL665" s="5"/>
      <c r="AM665" s="5"/>
      <c r="AN665" s="5"/>
      <c r="AO665" s="5"/>
      <c r="AP665" s="5"/>
      <c r="AQ665" s="5"/>
      <c r="AR665" s="5"/>
      <c r="AS665" s="5"/>
      <c r="AT665" s="5"/>
      <c r="AU665" s="5"/>
      <c r="AV665" s="5"/>
      <c r="AW665" s="5"/>
      <c r="AX665" s="5"/>
    </row>
    <row r="666" spans="1:50" ht="12" customHeight="1">
      <c r="A666" s="5"/>
      <c r="B666" s="5"/>
      <c r="C666" s="5"/>
      <c r="D666" s="5"/>
      <c r="E666" s="6"/>
      <c r="F666" s="5"/>
      <c r="G666" s="212"/>
      <c r="H666" s="5"/>
      <c r="I666" s="212"/>
      <c r="J666" s="5"/>
      <c r="K666" s="212"/>
      <c r="L666" s="5"/>
      <c r="M666" s="212"/>
      <c r="N666" s="5"/>
      <c r="O666" s="212"/>
      <c r="P666" s="5"/>
      <c r="Q666" s="213"/>
      <c r="R666" s="5"/>
      <c r="S666" s="213"/>
      <c r="T666" s="5"/>
      <c r="U666" s="213"/>
      <c r="V666" s="5"/>
      <c r="W666" s="213"/>
      <c r="X666" s="5"/>
      <c r="Y666" s="213"/>
      <c r="Z666" s="5"/>
      <c r="AA666" s="213"/>
      <c r="AB666" s="10"/>
      <c r="AC666" s="10"/>
      <c r="AD666" s="7"/>
      <c r="AE666" s="5"/>
      <c r="AF666" s="5"/>
      <c r="AG666" s="5"/>
      <c r="AH666" s="5"/>
      <c r="AI666" s="5"/>
      <c r="AJ666" s="5"/>
      <c r="AK666" s="5"/>
      <c r="AL666" s="5"/>
      <c r="AM666" s="5"/>
      <c r="AN666" s="5"/>
      <c r="AO666" s="5"/>
      <c r="AP666" s="5"/>
      <c r="AQ666" s="5"/>
      <c r="AR666" s="5"/>
      <c r="AS666" s="5"/>
      <c r="AT666" s="5"/>
      <c r="AU666" s="5"/>
      <c r="AV666" s="5"/>
      <c r="AW666" s="5"/>
      <c r="AX666" s="5"/>
    </row>
    <row r="667" spans="1:50" ht="12" customHeight="1">
      <c r="A667" s="5"/>
      <c r="B667" s="5"/>
      <c r="C667" s="5"/>
      <c r="D667" s="5"/>
      <c r="E667" s="6"/>
      <c r="F667" s="5"/>
      <c r="G667" s="212"/>
      <c r="H667" s="5"/>
      <c r="I667" s="212"/>
      <c r="J667" s="5"/>
      <c r="K667" s="212"/>
      <c r="L667" s="5"/>
      <c r="M667" s="212"/>
      <c r="N667" s="5"/>
      <c r="O667" s="212"/>
      <c r="P667" s="5"/>
      <c r="Q667" s="213"/>
      <c r="R667" s="5"/>
      <c r="S667" s="213"/>
      <c r="T667" s="5"/>
      <c r="U667" s="213"/>
      <c r="V667" s="5"/>
      <c r="W667" s="213"/>
      <c r="X667" s="5"/>
      <c r="Y667" s="213"/>
      <c r="Z667" s="5"/>
      <c r="AA667" s="213"/>
      <c r="AB667" s="10"/>
      <c r="AC667" s="10"/>
      <c r="AD667" s="7"/>
      <c r="AE667" s="5"/>
      <c r="AF667" s="5"/>
      <c r="AG667" s="5"/>
      <c r="AH667" s="5"/>
      <c r="AI667" s="5"/>
      <c r="AJ667" s="5"/>
      <c r="AK667" s="5"/>
      <c r="AL667" s="5"/>
      <c r="AM667" s="5"/>
      <c r="AN667" s="5"/>
      <c r="AO667" s="5"/>
      <c r="AP667" s="5"/>
      <c r="AQ667" s="5"/>
      <c r="AR667" s="5"/>
      <c r="AS667" s="5"/>
      <c r="AT667" s="5"/>
      <c r="AU667" s="5"/>
      <c r="AV667" s="5"/>
      <c r="AW667" s="5"/>
      <c r="AX667" s="5"/>
    </row>
    <row r="668" spans="1:50" ht="12" customHeight="1">
      <c r="A668" s="5"/>
      <c r="B668" s="5"/>
      <c r="C668" s="5"/>
      <c r="D668" s="5"/>
      <c r="E668" s="6"/>
      <c r="F668" s="5"/>
      <c r="G668" s="212"/>
      <c r="H668" s="5"/>
      <c r="I668" s="212"/>
      <c r="J668" s="5"/>
      <c r="K668" s="212"/>
      <c r="L668" s="5"/>
      <c r="M668" s="212"/>
      <c r="N668" s="5"/>
      <c r="O668" s="212"/>
      <c r="P668" s="5"/>
      <c r="Q668" s="213"/>
      <c r="R668" s="5"/>
      <c r="S668" s="213"/>
      <c r="T668" s="5"/>
      <c r="U668" s="213"/>
      <c r="V668" s="5"/>
      <c r="W668" s="213"/>
      <c r="X668" s="5"/>
      <c r="Y668" s="213"/>
      <c r="Z668" s="5"/>
      <c r="AA668" s="213"/>
      <c r="AB668" s="10"/>
      <c r="AC668" s="10"/>
      <c r="AD668" s="7"/>
      <c r="AE668" s="5"/>
      <c r="AF668" s="5"/>
      <c r="AG668" s="5"/>
      <c r="AH668" s="5"/>
      <c r="AI668" s="5"/>
      <c r="AJ668" s="5"/>
      <c r="AK668" s="5"/>
      <c r="AL668" s="5"/>
      <c r="AM668" s="5"/>
      <c r="AN668" s="5"/>
      <c r="AO668" s="5"/>
      <c r="AP668" s="5"/>
      <c r="AQ668" s="5"/>
      <c r="AR668" s="5"/>
      <c r="AS668" s="5"/>
      <c r="AT668" s="5"/>
      <c r="AU668" s="5"/>
      <c r="AV668" s="5"/>
      <c r="AW668" s="5"/>
      <c r="AX668" s="5"/>
    </row>
    <row r="669" spans="1:50" ht="12" customHeight="1">
      <c r="A669" s="5"/>
      <c r="B669" s="5"/>
      <c r="C669" s="5"/>
      <c r="D669" s="5"/>
      <c r="E669" s="6"/>
      <c r="F669" s="5"/>
      <c r="G669" s="212"/>
      <c r="H669" s="5"/>
      <c r="I669" s="212"/>
      <c r="J669" s="5"/>
      <c r="K669" s="212"/>
      <c r="L669" s="5"/>
      <c r="M669" s="212"/>
      <c r="N669" s="5"/>
      <c r="O669" s="212"/>
      <c r="P669" s="5"/>
      <c r="Q669" s="213"/>
      <c r="R669" s="5"/>
      <c r="S669" s="213"/>
      <c r="T669" s="5"/>
      <c r="U669" s="213"/>
      <c r="V669" s="5"/>
      <c r="W669" s="213"/>
      <c r="X669" s="5"/>
      <c r="Y669" s="213"/>
      <c r="Z669" s="5"/>
      <c r="AA669" s="213"/>
      <c r="AB669" s="10"/>
      <c r="AC669" s="10"/>
      <c r="AD669" s="7"/>
      <c r="AE669" s="5"/>
      <c r="AF669" s="5"/>
      <c r="AG669" s="5"/>
      <c r="AH669" s="5"/>
      <c r="AI669" s="5"/>
      <c r="AJ669" s="5"/>
      <c r="AK669" s="5"/>
      <c r="AL669" s="5"/>
      <c r="AM669" s="5"/>
      <c r="AN669" s="5"/>
      <c r="AO669" s="5"/>
      <c r="AP669" s="5"/>
      <c r="AQ669" s="5"/>
      <c r="AR669" s="5"/>
      <c r="AS669" s="5"/>
      <c r="AT669" s="5"/>
      <c r="AU669" s="5"/>
      <c r="AV669" s="5"/>
      <c r="AW669" s="5"/>
      <c r="AX669" s="5"/>
    </row>
    <row r="670" spans="1:50" ht="12" customHeight="1">
      <c r="A670" s="5"/>
      <c r="B670" s="5"/>
      <c r="C670" s="5"/>
      <c r="D670" s="5"/>
      <c r="E670" s="6"/>
      <c r="F670" s="5"/>
      <c r="G670" s="212"/>
      <c r="H670" s="5"/>
      <c r="I670" s="212"/>
      <c r="J670" s="5"/>
      <c r="K670" s="212"/>
      <c r="L670" s="5"/>
      <c r="M670" s="212"/>
      <c r="N670" s="5"/>
      <c r="O670" s="212"/>
      <c r="P670" s="5"/>
      <c r="Q670" s="213"/>
      <c r="R670" s="5"/>
      <c r="S670" s="213"/>
      <c r="T670" s="5"/>
      <c r="U670" s="213"/>
      <c r="V670" s="5"/>
      <c r="W670" s="213"/>
      <c r="X670" s="5"/>
      <c r="Y670" s="213"/>
      <c r="Z670" s="5"/>
      <c r="AA670" s="213"/>
      <c r="AB670" s="10"/>
      <c r="AC670" s="10"/>
      <c r="AD670" s="7"/>
      <c r="AE670" s="5"/>
      <c r="AF670" s="5"/>
      <c r="AG670" s="5"/>
      <c r="AH670" s="5"/>
      <c r="AI670" s="5"/>
      <c r="AJ670" s="5"/>
      <c r="AK670" s="5"/>
      <c r="AL670" s="5"/>
      <c r="AM670" s="5"/>
      <c r="AN670" s="5"/>
      <c r="AO670" s="5"/>
      <c r="AP670" s="5"/>
      <c r="AQ670" s="5"/>
      <c r="AR670" s="5"/>
      <c r="AS670" s="5"/>
      <c r="AT670" s="5"/>
      <c r="AU670" s="5"/>
      <c r="AV670" s="5"/>
      <c r="AW670" s="5"/>
      <c r="AX670" s="5"/>
    </row>
    <row r="671" spans="1:50" ht="12" customHeight="1">
      <c r="A671" s="5"/>
      <c r="B671" s="5"/>
      <c r="C671" s="5"/>
      <c r="D671" s="5"/>
      <c r="E671" s="6"/>
      <c r="F671" s="5"/>
      <c r="G671" s="212"/>
      <c r="H671" s="5"/>
      <c r="I671" s="212"/>
      <c r="J671" s="5"/>
      <c r="K671" s="212"/>
      <c r="L671" s="5"/>
      <c r="M671" s="212"/>
      <c r="N671" s="5"/>
      <c r="O671" s="212"/>
      <c r="P671" s="5"/>
      <c r="Q671" s="213"/>
      <c r="R671" s="5"/>
      <c r="S671" s="213"/>
      <c r="T671" s="5"/>
      <c r="U671" s="213"/>
      <c r="V671" s="5"/>
      <c r="W671" s="213"/>
      <c r="X671" s="5"/>
      <c r="Y671" s="213"/>
      <c r="Z671" s="5"/>
      <c r="AA671" s="213"/>
      <c r="AB671" s="10"/>
      <c r="AC671" s="10"/>
      <c r="AD671" s="7"/>
      <c r="AE671" s="5"/>
      <c r="AF671" s="5"/>
      <c r="AG671" s="5"/>
      <c r="AH671" s="5"/>
      <c r="AI671" s="5"/>
      <c r="AJ671" s="5"/>
      <c r="AK671" s="5"/>
      <c r="AL671" s="5"/>
      <c r="AM671" s="5"/>
      <c r="AN671" s="5"/>
      <c r="AO671" s="5"/>
      <c r="AP671" s="5"/>
      <c r="AQ671" s="5"/>
      <c r="AR671" s="5"/>
      <c r="AS671" s="5"/>
      <c r="AT671" s="5"/>
      <c r="AU671" s="5"/>
      <c r="AV671" s="5"/>
      <c r="AW671" s="5"/>
      <c r="AX671" s="5"/>
    </row>
    <row r="672" spans="1:50" ht="12" customHeight="1">
      <c r="A672" s="5"/>
      <c r="B672" s="5"/>
      <c r="C672" s="5"/>
      <c r="D672" s="5"/>
      <c r="E672" s="6"/>
      <c r="F672" s="5"/>
      <c r="G672" s="212"/>
      <c r="H672" s="5"/>
      <c r="I672" s="212"/>
      <c r="J672" s="5"/>
      <c r="K672" s="212"/>
      <c r="L672" s="5"/>
      <c r="M672" s="212"/>
      <c r="N672" s="5"/>
      <c r="O672" s="212"/>
      <c r="P672" s="5"/>
      <c r="Q672" s="213"/>
      <c r="R672" s="5"/>
      <c r="S672" s="213"/>
      <c r="T672" s="5"/>
      <c r="U672" s="213"/>
      <c r="V672" s="5"/>
      <c r="W672" s="213"/>
      <c r="X672" s="5"/>
      <c r="Y672" s="213"/>
      <c r="Z672" s="5"/>
      <c r="AA672" s="213"/>
      <c r="AB672" s="10"/>
      <c r="AC672" s="10"/>
      <c r="AD672" s="7"/>
      <c r="AE672" s="5"/>
      <c r="AF672" s="5"/>
      <c r="AG672" s="5"/>
      <c r="AH672" s="5"/>
      <c r="AI672" s="5"/>
      <c r="AJ672" s="5"/>
      <c r="AK672" s="5"/>
      <c r="AL672" s="5"/>
      <c r="AM672" s="5"/>
      <c r="AN672" s="5"/>
      <c r="AO672" s="5"/>
      <c r="AP672" s="5"/>
      <c r="AQ672" s="5"/>
      <c r="AR672" s="5"/>
      <c r="AS672" s="5"/>
      <c r="AT672" s="5"/>
      <c r="AU672" s="5"/>
      <c r="AV672" s="5"/>
      <c r="AW672" s="5"/>
      <c r="AX672" s="5"/>
    </row>
    <row r="673" spans="1:50" ht="12" customHeight="1">
      <c r="A673" s="5"/>
      <c r="B673" s="5"/>
      <c r="C673" s="5"/>
      <c r="D673" s="5"/>
      <c r="E673" s="6"/>
      <c r="F673" s="5"/>
      <c r="G673" s="212"/>
      <c r="H673" s="5"/>
      <c r="I673" s="212"/>
      <c r="J673" s="5"/>
      <c r="K673" s="212"/>
      <c r="L673" s="5"/>
      <c r="M673" s="212"/>
      <c r="N673" s="5"/>
      <c r="O673" s="212"/>
      <c r="P673" s="5"/>
      <c r="Q673" s="213"/>
      <c r="R673" s="5"/>
      <c r="S673" s="213"/>
      <c r="T673" s="5"/>
      <c r="U673" s="213"/>
      <c r="V673" s="5"/>
      <c r="W673" s="213"/>
      <c r="X673" s="5"/>
      <c r="Y673" s="213"/>
      <c r="Z673" s="5"/>
      <c r="AA673" s="213"/>
      <c r="AB673" s="10"/>
      <c r="AC673" s="10"/>
      <c r="AD673" s="7"/>
      <c r="AE673" s="5"/>
      <c r="AF673" s="5"/>
      <c r="AG673" s="5"/>
      <c r="AH673" s="5"/>
      <c r="AI673" s="5"/>
      <c r="AJ673" s="5"/>
      <c r="AK673" s="5"/>
      <c r="AL673" s="5"/>
      <c r="AM673" s="5"/>
      <c r="AN673" s="5"/>
      <c r="AO673" s="5"/>
      <c r="AP673" s="5"/>
      <c r="AQ673" s="5"/>
      <c r="AR673" s="5"/>
      <c r="AS673" s="5"/>
      <c r="AT673" s="5"/>
      <c r="AU673" s="5"/>
      <c r="AV673" s="5"/>
      <c r="AW673" s="5"/>
      <c r="AX673" s="5"/>
    </row>
    <row r="674" spans="1:50" ht="12" customHeight="1">
      <c r="A674" s="5"/>
      <c r="B674" s="5"/>
      <c r="C674" s="5"/>
      <c r="D674" s="5"/>
      <c r="E674" s="6"/>
      <c r="F674" s="5"/>
      <c r="G674" s="212"/>
      <c r="H674" s="5"/>
      <c r="I674" s="212"/>
      <c r="J674" s="5"/>
      <c r="K674" s="212"/>
      <c r="L674" s="5"/>
      <c r="M674" s="212"/>
      <c r="N674" s="5"/>
      <c r="O674" s="212"/>
      <c r="P674" s="5"/>
      <c r="Q674" s="213"/>
      <c r="R674" s="5"/>
      <c r="S674" s="213"/>
      <c r="T674" s="5"/>
      <c r="U674" s="213"/>
      <c r="V674" s="5"/>
      <c r="W674" s="213"/>
      <c r="X674" s="5"/>
      <c r="Y674" s="213"/>
      <c r="Z674" s="5"/>
      <c r="AA674" s="213"/>
      <c r="AB674" s="10"/>
      <c r="AC674" s="10"/>
      <c r="AD674" s="7"/>
      <c r="AE674" s="5"/>
      <c r="AF674" s="5"/>
      <c r="AG674" s="5"/>
      <c r="AH674" s="5"/>
      <c r="AI674" s="5"/>
      <c r="AJ674" s="5"/>
      <c r="AK674" s="5"/>
      <c r="AL674" s="5"/>
      <c r="AM674" s="5"/>
      <c r="AN674" s="5"/>
      <c r="AO674" s="5"/>
      <c r="AP674" s="5"/>
      <c r="AQ674" s="5"/>
      <c r="AR674" s="5"/>
      <c r="AS674" s="5"/>
      <c r="AT674" s="5"/>
      <c r="AU674" s="5"/>
      <c r="AV674" s="5"/>
      <c r="AW674" s="5"/>
      <c r="AX674" s="5"/>
    </row>
    <row r="675" spans="1:50" ht="12" customHeight="1">
      <c r="A675" s="5"/>
      <c r="B675" s="5"/>
      <c r="C675" s="5"/>
      <c r="D675" s="5"/>
      <c r="E675" s="6"/>
      <c r="F675" s="5"/>
      <c r="G675" s="212"/>
      <c r="H675" s="5"/>
      <c r="I675" s="212"/>
      <c r="J675" s="5"/>
      <c r="K675" s="212"/>
      <c r="L675" s="5"/>
      <c r="M675" s="212"/>
      <c r="N675" s="5"/>
      <c r="O675" s="212"/>
      <c r="P675" s="5"/>
      <c r="Q675" s="213"/>
      <c r="R675" s="5"/>
      <c r="S675" s="213"/>
      <c r="T675" s="5"/>
      <c r="U675" s="213"/>
      <c r="V675" s="5"/>
      <c r="W675" s="213"/>
      <c r="X675" s="5"/>
      <c r="Y675" s="213"/>
      <c r="Z675" s="5"/>
      <c r="AA675" s="213"/>
      <c r="AB675" s="10"/>
      <c r="AC675" s="10"/>
      <c r="AD675" s="7"/>
      <c r="AE675" s="5"/>
      <c r="AF675" s="5"/>
      <c r="AG675" s="5"/>
      <c r="AH675" s="5"/>
      <c r="AI675" s="5"/>
      <c r="AJ675" s="5"/>
      <c r="AK675" s="5"/>
      <c r="AL675" s="5"/>
      <c r="AM675" s="5"/>
      <c r="AN675" s="5"/>
      <c r="AO675" s="5"/>
      <c r="AP675" s="5"/>
      <c r="AQ675" s="5"/>
      <c r="AR675" s="5"/>
      <c r="AS675" s="5"/>
      <c r="AT675" s="5"/>
      <c r="AU675" s="5"/>
      <c r="AV675" s="5"/>
      <c r="AW675" s="5"/>
      <c r="AX675" s="5"/>
    </row>
    <row r="676" spans="1:50" ht="12" customHeight="1">
      <c r="A676" s="5"/>
      <c r="B676" s="5"/>
      <c r="C676" s="5"/>
      <c r="D676" s="5"/>
      <c r="E676" s="6"/>
      <c r="F676" s="5"/>
      <c r="G676" s="212"/>
      <c r="H676" s="5"/>
      <c r="I676" s="212"/>
      <c r="J676" s="5"/>
      <c r="K676" s="212"/>
      <c r="L676" s="5"/>
      <c r="M676" s="212"/>
      <c r="N676" s="5"/>
      <c r="O676" s="212"/>
      <c r="P676" s="5"/>
      <c r="Q676" s="213"/>
      <c r="R676" s="5"/>
      <c r="S676" s="213"/>
      <c r="T676" s="5"/>
      <c r="U676" s="213"/>
      <c r="V676" s="5"/>
      <c r="W676" s="213"/>
      <c r="X676" s="5"/>
      <c r="Y676" s="213"/>
      <c r="Z676" s="5"/>
      <c r="AA676" s="213"/>
      <c r="AB676" s="10"/>
      <c r="AC676" s="10"/>
      <c r="AD676" s="7"/>
      <c r="AE676" s="5"/>
      <c r="AF676" s="5"/>
      <c r="AG676" s="5"/>
      <c r="AH676" s="5"/>
      <c r="AI676" s="5"/>
      <c r="AJ676" s="5"/>
      <c r="AK676" s="5"/>
      <c r="AL676" s="5"/>
      <c r="AM676" s="5"/>
      <c r="AN676" s="5"/>
      <c r="AO676" s="5"/>
      <c r="AP676" s="5"/>
      <c r="AQ676" s="5"/>
      <c r="AR676" s="5"/>
      <c r="AS676" s="5"/>
      <c r="AT676" s="5"/>
      <c r="AU676" s="5"/>
      <c r="AV676" s="5"/>
      <c r="AW676" s="5"/>
      <c r="AX676" s="5"/>
    </row>
    <row r="677" spans="1:50" ht="12" customHeight="1">
      <c r="A677" s="5"/>
      <c r="B677" s="5"/>
      <c r="C677" s="5"/>
      <c r="D677" s="5"/>
      <c r="E677" s="6"/>
      <c r="F677" s="5"/>
      <c r="G677" s="212"/>
      <c r="H677" s="5"/>
      <c r="I677" s="212"/>
      <c r="J677" s="5"/>
      <c r="K677" s="212"/>
      <c r="L677" s="5"/>
      <c r="M677" s="212"/>
      <c r="N677" s="5"/>
      <c r="O677" s="212"/>
      <c r="P677" s="5"/>
      <c r="Q677" s="213"/>
      <c r="R677" s="5"/>
      <c r="S677" s="213"/>
      <c r="T677" s="5"/>
      <c r="U677" s="213"/>
      <c r="V677" s="5"/>
      <c r="W677" s="213"/>
      <c r="X677" s="5"/>
      <c r="Y677" s="213"/>
      <c r="Z677" s="5"/>
      <c r="AA677" s="213"/>
      <c r="AB677" s="10"/>
      <c r="AC677" s="10"/>
      <c r="AD677" s="7"/>
      <c r="AE677" s="5"/>
      <c r="AF677" s="5"/>
      <c r="AG677" s="5"/>
      <c r="AH677" s="5"/>
      <c r="AI677" s="5"/>
      <c r="AJ677" s="5"/>
      <c r="AK677" s="5"/>
      <c r="AL677" s="5"/>
      <c r="AM677" s="5"/>
      <c r="AN677" s="5"/>
      <c r="AO677" s="5"/>
      <c r="AP677" s="5"/>
      <c r="AQ677" s="5"/>
      <c r="AR677" s="5"/>
      <c r="AS677" s="5"/>
      <c r="AT677" s="5"/>
      <c r="AU677" s="5"/>
      <c r="AV677" s="5"/>
      <c r="AW677" s="5"/>
      <c r="AX677" s="5"/>
    </row>
    <row r="678" spans="1:50" ht="12" customHeight="1">
      <c r="A678" s="5"/>
      <c r="B678" s="5"/>
      <c r="C678" s="5"/>
      <c r="D678" s="5"/>
      <c r="E678" s="6"/>
      <c r="F678" s="5"/>
      <c r="G678" s="212"/>
      <c r="H678" s="5"/>
      <c r="I678" s="212"/>
      <c r="J678" s="5"/>
      <c r="K678" s="212"/>
      <c r="L678" s="5"/>
      <c r="M678" s="212"/>
      <c r="N678" s="5"/>
      <c r="O678" s="212"/>
      <c r="P678" s="5"/>
      <c r="Q678" s="213"/>
      <c r="R678" s="5"/>
      <c r="S678" s="213"/>
      <c r="T678" s="5"/>
      <c r="U678" s="213"/>
      <c r="V678" s="5"/>
      <c r="W678" s="213"/>
      <c r="X678" s="5"/>
      <c r="Y678" s="213"/>
      <c r="Z678" s="5"/>
      <c r="AA678" s="213"/>
      <c r="AB678" s="10"/>
      <c r="AC678" s="10"/>
      <c r="AD678" s="7"/>
      <c r="AE678" s="5"/>
      <c r="AF678" s="5"/>
      <c r="AG678" s="5"/>
      <c r="AH678" s="5"/>
      <c r="AI678" s="5"/>
      <c r="AJ678" s="5"/>
      <c r="AK678" s="5"/>
      <c r="AL678" s="5"/>
      <c r="AM678" s="5"/>
      <c r="AN678" s="5"/>
      <c r="AO678" s="5"/>
      <c r="AP678" s="5"/>
      <c r="AQ678" s="5"/>
      <c r="AR678" s="5"/>
      <c r="AS678" s="5"/>
      <c r="AT678" s="5"/>
      <c r="AU678" s="5"/>
      <c r="AV678" s="5"/>
      <c r="AW678" s="5"/>
      <c r="AX678" s="5"/>
    </row>
    <row r="679" spans="1:50" ht="12" customHeight="1">
      <c r="A679" s="5"/>
      <c r="B679" s="5"/>
      <c r="C679" s="5"/>
      <c r="D679" s="5"/>
      <c r="E679" s="6"/>
      <c r="F679" s="5"/>
      <c r="G679" s="212"/>
      <c r="H679" s="5"/>
      <c r="I679" s="212"/>
      <c r="J679" s="5"/>
      <c r="K679" s="212"/>
      <c r="L679" s="5"/>
      <c r="M679" s="212"/>
      <c r="N679" s="5"/>
      <c r="O679" s="212"/>
      <c r="P679" s="5"/>
      <c r="Q679" s="213"/>
      <c r="R679" s="5"/>
      <c r="S679" s="213"/>
      <c r="T679" s="5"/>
      <c r="U679" s="213"/>
      <c r="V679" s="5"/>
      <c r="W679" s="213"/>
      <c r="X679" s="5"/>
      <c r="Y679" s="213"/>
      <c r="Z679" s="5"/>
      <c r="AA679" s="213"/>
      <c r="AB679" s="10"/>
      <c r="AC679" s="10"/>
      <c r="AD679" s="7"/>
      <c r="AE679" s="5"/>
      <c r="AF679" s="5"/>
      <c r="AG679" s="5"/>
      <c r="AH679" s="5"/>
      <c r="AI679" s="5"/>
      <c r="AJ679" s="5"/>
      <c r="AK679" s="5"/>
      <c r="AL679" s="5"/>
      <c r="AM679" s="5"/>
      <c r="AN679" s="5"/>
      <c r="AO679" s="5"/>
      <c r="AP679" s="5"/>
      <c r="AQ679" s="5"/>
      <c r="AR679" s="5"/>
      <c r="AS679" s="5"/>
      <c r="AT679" s="5"/>
      <c r="AU679" s="5"/>
      <c r="AV679" s="5"/>
      <c r="AW679" s="5"/>
      <c r="AX679" s="5"/>
    </row>
    <row r="680" spans="1:50" ht="12" customHeight="1">
      <c r="A680" s="5"/>
      <c r="B680" s="5"/>
      <c r="C680" s="5"/>
      <c r="D680" s="5"/>
      <c r="E680" s="6"/>
      <c r="F680" s="5"/>
      <c r="G680" s="212"/>
      <c r="H680" s="5"/>
      <c r="I680" s="212"/>
      <c r="J680" s="5"/>
      <c r="K680" s="212"/>
      <c r="L680" s="5"/>
      <c r="M680" s="212"/>
      <c r="N680" s="5"/>
      <c r="O680" s="212"/>
      <c r="P680" s="5"/>
      <c r="Q680" s="213"/>
      <c r="R680" s="5"/>
      <c r="S680" s="213"/>
      <c r="T680" s="5"/>
      <c r="U680" s="213"/>
      <c r="V680" s="5"/>
      <c r="W680" s="213"/>
      <c r="X680" s="5"/>
      <c r="Y680" s="213"/>
      <c r="Z680" s="5"/>
      <c r="AA680" s="213"/>
      <c r="AB680" s="10"/>
      <c r="AC680" s="10"/>
      <c r="AD680" s="7"/>
      <c r="AE680" s="5"/>
      <c r="AF680" s="5"/>
      <c r="AG680" s="5"/>
      <c r="AH680" s="5"/>
      <c r="AI680" s="5"/>
      <c r="AJ680" s="5"/>
      <c r="AK680" s="5"/>
      <c r="AL680" s="5"/>
      <c r="AM680" s="5"/>
      <c r="AN680" s="5"/>
      <c r="AO680" s="5"/>
      <c r="AP680" s="5"/>
      <c r="AQ680" s="5"/>
      <c r="AR680" s="5"/>
      <c r="AS680" s="5"/>
      <c r="AT680" s="5"/>
      <c r="AU680" s="5"/>
      <c r="AV680" s="5"/>
      <c r="AW680" s="5"/>
      <c r="AX680" s="5"/>
    </row>
    <row r="681" spans="1:50" ht="12" customHeight="1">
      <c r="A681" s="5"/>
      <c r="B681" s="5"/>
      <c r="C681" s="5"/>
      <c r="D681" s="5"/>
      <c r="E681" s="6"/>
      <c r="F681" s="5"/>
      <c r="G681" s="212"/>
      <c r="H681" s="5"/>
      <c r="I681" s="212"/>
      <c r="J681" s="5"/>
      <c r="K681" s="212"/>
      <c r="L681" s="5"/>
      <c r="M681" s="212"/>
      <c r="N681" s="5"/>
      <c r="O681" s="212"/>
      <c r="P681" s="5"/>
      <c r="Q681" s="213"/>
      <c r="R681" s="5"/>
      <c r="S681" s="213"/>
      <c r="T681" s="5"/>
      <c r="U681" s="213"/>
      <c r="V681" s="5"/>
      <c r="W681" s="213"/>
      <c r="X681" s="5"/>
      <c r="Y681" s="213"/>
      <c r="Z681" s="5"/>
      <c r="AA681" s="213"/>
      <c r="AB681" s="10"/>
      <c r="AC681" s="10"/>
      <c r="AD681" s="7"/>
      <c r="AE681" s="5"/>
      <c r="AF681" s="5"/>
      <c r="AG681" s="5"/>
      <c r="AH681" s="5"/>
      <c r="AI681" s="5"/>
      <c r="AJ681" s="5"/>
      <c r="AK681" s="5"/>
      <c r="AL681" s="5"/>
      <c r="AM681" s="5"/>
      <c r="AN681" s="5"/>
      <c r="AO681" s="5"/>
      <c r="AP681" s="5"/>
      <c r="AQ681" s="5"/>
      <c r="AR681" s="5"/>
      <c r="AS681" s="5"/>
      <c r="AT681" s="5"/>
      <c r="AU681" s="5"/>
      <c r="AV681" s="5"/>
      <c r="AW681" s="5"/>
      <c r="AX681" s="5"/>
    </row>
    <row r="682" spans="1:50" ht="12" customHeight="1">
      <c r="A682" s="5"/>
      <c r="B682" s="5"/>
      <c r="C682" s="5"/>
      <c r="D682" s="5"/>
      <c r="E682" s="6"/>
      <c r="F682" s="5"/>
      <c r="G682" s="212"/>
      <c r="H682" s="5"/>
      <c r="I682" s="212"/>
      <c r="J682" s="5"/>
      <c r="K682" s="212"/>
      <c r="L682" s="5"/>
      <c r="M682" s="212"/>
      <c r="N682" s="5"/>
      <c r="O682" s="212"/>
      <c r="P682" s="5"/>
      <c r="Q682" s="213"/>
      <c r="R682" s="5"/>
      <c r="S682" s="213"/>
      <c r="T682" s="5"/>
      <c r="U682" s="213"/>
      <c r="V682" s="5"/>
      <c r="W682" s="213"/>
      <c r="X682" s="5"/>
      <c r="Y682" s="213"/>
      <c r="Z682" s="5"/>
      <c r="AA682" s="213"/>
      <c r="AB682" s="10"/>
      <c r="AC682" s="10"/>
      <c r="AD682" s="7"/>
      <c r="AE682" s="5"/>
      <c r="AF682" s="5"/>
      <c r="AG682" s="5"/>
      <c r="AH682" s="5"/>
      <c r="AI682" s="5"/>
      <c r="AJ682" s="5"/>
      <c r="AK682" s="5"/>
      <c r="AL682" s="5"/>
      <c r="AM682" s="5"/>
      <c r="AN682" s="5"/>
      <c r="AO682" s="5"/>
      <c r="AP682" s="5"/>
      <c r="AQ682" s="5"/>
      <c r="AR682" s="5"/>
      <c r="AS682" s="5"/>
      <c r="AT682" s="5"/>
      <c r="AU682" s="5"/>
      <c r="AV682" s="5"/>
      <c r="AW682" s="5"/>
      <c r="AX682" s="5"/>
    </row>
    <row r="683" spans="1:50" ht="12" customHeight="1">
      <c r="A683" s="5"/>
      <c r="B683" s="5"/>
      <c r="C683" s="5"/>
      <c r="D683" s="5"/>
      <c r="E683" s="6"/>
      <c r="F683" s="5"/>
      <c r="G683" s="212"/>
      <c r="H683" s="5"/>
      <c r="I683" s="212"/>
      <c r="J683" s="5"/>
      <c r="K683" s="212"/>
      <c r="L683" s="5"/>
      <c r="M683" s="212"/>
      <c r="N683" s="5"/>
      <c r="O683" s="212"/>
      <c r="P683" s="5"/>
      <c r="Q683" s="213"/>
      <c r="R683" s="5"/>
      <c r="S683" s="213"/>
      <c r="T683" s="5"/>
      <c r="U683" s="213"/>
      <c r="V683" s="5"/>
      <c r="W683" s="213"/>
      <c r="X683" s="5"/>
      <c r="Y683" s="213"/>
      <c r="Z683" s="5"/>
      <c r="AA683" s="213"/>
      <c r="AB683" s="10"/>
      <c r="AC683" s="10"/>
      <c r="AD683" s="7"/>
      <c r="AE683" s="5"/>
      <c r="AF683" s="5"/>
      <c r="AG683" s="5"/>
      <c r="AH683" s="5"/>
      <c r="AI683" s="5"/>
      <c r="AJ683" s="5"/>
      <c r="AK683" s="5"/>
      <c r="AL683" s="5"/>
      <c r="AM683" s="5"/>
      <c r="AN683" s="5"/>
      <c r="AO683" s="5"/>
      <c r="AP683" s="5"/>
      <c r="AQ683" s="5"/>
      <c r="AR683" s="5"/>
      <c r="AS683" s="5"/>
      <c r="AT683" s="5"/>
      <c r="AU683" s="5"/>
      <c r="AV683" s="5"/>
      <c r="AW683" s="5"/>
      <c r="AX683" s="5"/>
    </row>
    <row r="684" spans="1:50" ht="12" customHeight="1">
      <c r="A684" s="5"/>
      <c r="B684" s="5"/>
      <c r="C684" s="5"/>
      <c r="D684" s="5"/>
      <c r="E684" s="6"/>
      <c r="F684" s="5"/>
      <c r="G684" s="212"/>
      <c r="H684" s="5"/>
      <c r="I684" s="212"/>
      <c r="J684" s="5"/>
      <c r="K684" s="212"/>
      <c r="L684" s="5"/>
      <c r="M684" s="212"/>
      <c r="N684" s="5"/>
      <c r="O684" s="212"/>
      <c r="P684" s="5"/>
      <c r="Q684" s="213"/>
      <c r="R684" s="5"/>
      <c r="S684" s="213"/>
      <c r="T684" s="5"/>
      <c r="U684" s="213"/>
      <c r="V684" s="5"/>
      <c r="W684" s="213"/>
      <c r="X684" s="5"/>
      <c r="Y684" s="213"/>
      <c r="Z684" s="5"/>
      <c r="AA684" s="213"/>
      <c r="AB684" s="10"/>
      <c r="AC684" s="10"/>
      <c r="AD684" s="7"/>
      <c r="AE684" s="5"/>
      <c r="AF684" s="5"/>
      <c r="AG684" s="5"/>
      <c r="AH684" s="5"/>
      <c r="AI684" s="5"/>
      <c r="AJ684" s="5"/>
      <c r="AK684" s="5"/>
      <c r="AL684" s="5"/>
      <c r="AM684" s="5"/>
      <c r="AN684" s="5"/>
      <c r="AO684" s="5"/>
      <c r="AP684" s="5"/>
      <c r="AQ684" s="5"/>
      <c r="AR684" s="5"/>
      <c r="AS684" s="5"/>
      <c r="AT684" s="5"/>
      <c r="AU684" s="5"/>
      <c r="AV684" s="5"/>
      <c r="AW684" s="5"/>
      <c r="AX684" s="5"/>
    </row>
    <row r="685" spans="1:50" ht="12" customHeight="1">
      <c r="A685" s="5"/>
      <c r="B685" s="5"/>
      <c r="C685" s="5"/>
      <c r="D685" s="5"/>
      <c r="E685" s="6"/>
      <c r="F685" s="5"/>
      <c r="G685" s="212"/>
      <c r="H685" s="5"/>
      <c r="I685" s="212"/>
      <c r="J685" s="5"/>
      <c r="K685" s="212"/>
      <c r="L685" s="5"/>
      <c r="M685" s="212"/>
      <c r="N685" s="5"/>
      <c r="O685" s="212"/>
      <c r="P685" s="5"/>
      <c r="Q685" s="213"/>
      <c r="R685" s="5"/>
      <c r="S685" s="213"/>
      <c r="T685" s="5"/>
      <c r="U685" s="213"/>
      <c r="V685" s="5"/>
      <c r="W685" s="213"/>
      <c r="X685" s="5"/>
      <c r="Y685" s="213"/>
      <c r="Z685" s="5"/>
      <c r="AA685" s="213"/>
      <c r="AB685" s="10"/>
      <c r="AC685" s="10"/>
      <c r="AD685" s="7"/>
      <c r="AE685" s="5"/>
      <c r="AF685" s="5"/>
      <c r="AG685" s="5"/>
      <c r="AH685" s="5"/>
      <c r="AI685" s="5"/>
      <c r="AJ685" s="5"/>
      <c r="AK685" s="5"/>
      <c r="AL685" s="5"/>
      <c r="AM685" s="5"/>
      <c r="AN685" s="5"/>
      <c r="AO685" s="5"/>
      <c r="AP685" s="5"/>
      <c r="AQ685" s="5"/>
      <c r="AR685" s="5"/>
      <c r="AS685" s="5"/>
      <c r="AT685" s="5"/>
      <c r="AU685" s="5"/>
      <c r="AV685" s="5"/>
      <c r="AW685" s="5"/>
      <c r="AX685" s="5"/>
    </row>
    <row r="686" spans="1:50" ht="12" customHeight="1">
      <c r="A686" s="5"/>
      <c r="B686" s="5"/>
      <c r="C686" s="5"/>
      <c r="D686" s="5"/>
      <c r="E686" s="6"/>
      <c r="F686" s="5"/>
      <c r="G686" s="212"/>
      <c r="H686" s="5"/>
      <c r="I686" s="212"/>
      <c r="J686" s="5"/>
      <c r="K686" s="212"/>
      <c r="L686" s="5"/>
      <c r="M686" s="212"/>
      <c r="N686" s="5"/>
      <c r="O686" s="212"/>
      <c r="P686" s="5"/>
      <c r="Q686" s="213"/>
      <c r="R686" s="5"/>
      <c r="S686" s="213"/>
      <c r="T686" s="5"/>
      <c r="U686" s="213"/>
      <c r="V686" s="5"/>
      <c r="W686" s="213"/>
      <c r="X686" s="5"/>
      <c r="Y686" s="213"/>
      <c r="Z686" s="5"/>
      <c r="AA686" s="213"/>
      <c r="AB686" s="10"/>
      <c r="AC686" s="10"/>
      <c r="AD686" s="7"/>
      <c r="AE686" s="5"/>
      <c r="AF686" s="5"/>
      <c r="AG686" s="5"/>
      <c r="AH686" s="5"/>
      <c r="AI686" s="5"/>
      <c r="AJ686" s="5"/>
      <c r="AK686" s="5"/>
      <c r="AL686" s="5"/>
      <c r="AM686" s="5"/>
      <c r="AN686" s="5"/>
      <c r="AO686" s="5"/>
      <c r="AP686" s="5"/>
      <c r="AQ686" s="5"/>
      <c r="AR686" s="5"/>
      <c r="AS686" s="5"/>
      <c r="AT686" s="5"/>
      <c r="AU686" s="5"/>
      <c r="AV686" s="5"/>
      <c r="AW686" s="5"/>
      <c r="AX686" s="5"/>
    </row>
    <row r="687" spans="1:50" ht="12" customHeight="1">
      <c r="A687" s="5"/>
      <c r="B687" s="5"/>
      <c r="C687" s="5"/>
      <c r="D687" s="5"/>
      <c r="E687" s="6"/>
      <c r="F687" s="5"/>
      <c r="G687" s="212"/>
      <c r="H687" s="5"/>
      <c r="I687" s="212"/>
      <c r="J687" s="5"/>
      <c r="K687" s="212"/>
      <c r="L687" s="5"/>
      <c r="M687" s="212"/>
      <c r="N687" s="5"/>
      <c r="O687" s="212"/>
      <c r="P687" s="5"/>
      <c r="Q687" s="213"/>
      <c r="R687" s="5"/>
      <c r="S687" s="213"/>
      <c r="T687" s="5"/>
      <c r="U687" s="213"/>
      <c r="V687" s="5"/>
      <c r="W687" s="213"/>
      <c r="X687" s="5"/>
      <c r="Y687" s="213"/>
      <c r="Z687" s="5"/>
      <c r="AA687" s="213"/>
      <c r="AB687" s="10"/>
      <c r="AC687" s="10"/>
      <c r="AD687" s="7"/>
      <c r="AE687" s="5"/>
      <c r="AF687" s="5"/>
      <c r="AG687" s="5"/>
      <c r="AH687" s="5"/>
      <c r="AI687" s="5"/>
      <c r="AJ687" s="5"/>
      <c r="AK687" s="5"/>
      <c r="AL687" s="5"/>
      <c r="AM687" s="5"/>
      <c r="AN687" s="5"/>
      <c r="AO687" s="5"/>
      <c r="AP687" s="5"/>
      <c r="AQ687" s="5"/>
      <c r="AR687" s="5"/>
      <c r="AS687" s="5"/>
      <c r="AT687" s="5"/>
      <c r="AU687" s="5"/>
      <c r="AV687" s="5"/>
      <c r="AW687" s="5"/>
      <c r="AX687" s="5"/>
    </row>
    <row r="688" spans="1:50" ht="12" customHeight="1">
      <c r="A688" s="5"/>
      <c r="B688" s="5"/>
      <c r="C688" s="5"/>
      <c r="D688" s="5"/>
      <c r="E688" s="6"/>
      <c r="F688" s="5"/>
      <c r="G688" s="212"/>
      <c r="H688" s="5"/>
      <c r="I688" s="212"/>
      <c r="J688" s="5"/>
      <c r="K688" s="212"/>
      <c r="L688" s="5"/>
      <c r="M688" s="212"/>
      <c r="N688" s="5"/>
      <c r="O688" s="212"/>
      <c r="P688" s="5"/>
      <c r="Q688" s="213"/>
      <c r="R688" s="5"/>
      <c r="S688" s="213"/>
      <c r="T688" s="5"/>
      <c r="U688" s="213"/>
      <c r="V688" s="5"/>
      <c r="W688" s="213"/>
      <c r="X688" s="5"/>
      <c r="Y688" s="213"/>
      <c r="Z688" s="5"/>
      <c r="AA688" s="213"/>
      <c r="AB688" s="10"/>
      <c r="AC688" s="10"/>
      <c r="AD688" s="7"/>
      <c r="AE688" s="5"/>
      <c r="AF688" s="5"/>
      <c r="AG688" s="5"/>
      <c r="AH688" s="5"/>
      <c r="AI688" s="5"/>
      <c r="AJ688" s="5"/>
      <c r="AK688" s="5"/>
      <c r="AL688" s="5"/>
      <c r="AM688" s="5"/>
      <c r="AN688" s="5"/>
      <c r="AO688" s="5"/>
      <c r="AP688" s="5"/>
      <c r="AQ688" s="5"/>
      <c r="AR688" s="5"/>
      <c r="AS688" s="5"/>
      <c r="AT688" s="5"/>
      <c r="AU688" s="5"/>
      <c r="AV688" s="5"/>
      <c r="AW688" s="5"/>
      <c r="AX688" s="5"/>
    </row>
    <row r="689" spans="1:50" ht="12" customHeight="1">
      <c r="A689" s="5"/>
      <c r="B689" s="5"/>
      <c r="C689" s="5"/>
      <c r="D689" s="5"/>
      <c r="E689" s="6"/>
      <c r="F689" s="5"/>
      <c r="G689" s="212"/>
      <c r="H689" s="5"/>
      <c r="I689" s="212"/>
      <c r="J689" s="5"/>
      <c r="K689" s="212"/>
      <c r="L689" s="5"/>
      <c r="M689" s="212"/>
      <c r="N689" s="5"/>
      <c r="O689" s="212"/>
      <c r="P689" s="5"/>
      <c r="Q689" s="213"/>
      <c r="R689" s="5"/>
      <c r="S689" s="213"/>
      <c r="T689" s="5"/>
      <c r="U689" s="213"/>
      <c r="V689" s="5"/>
      <c r="W689" s="213"/>
      <c r="X689" s="5"/>
      <c r="Y689" s="213"/>
      <c r="Z689" s="5"/>
      <c r="AA689" s="213"/>
      <c r="AB689" s="10"/>
      <c r="AC689" s="10"/>
      <c r="AD689" s="7"/>
      <c r="AE689" s="5"/>
      <c r="AF689" s="5"/>
      <c r="AG689" s="5"/>
      <c r="AH689" s="5"/>
      <c r="AI689" s="5"/>
      <c r="AJ689" s="5"/>
      <c r="AK689" s="5"/>
      <c r="AL689" s="5"/>
      <c r="AM689" s="5"/>
      <c r="AN689" s="5"/>
      <c r="AO689" s="5"/>
      <c r="AP689" s="5"/>
      <c r="AQ689" s="5"/>
      <c r="AR689" s="5"/>
      <c r="AS689" s="5"/>
      <c r="AT689" s="5"/>
      <c r="AU689" s="5"/>
      <c r="AV689" s="5"/>
      <c r="AW689" s="5"/>
      <c r="AX689" s="5"/>
    </row>
    <row r="690" spans="1:50" ht="12" customHeight="1">
      <c r="A690" s="5"/>
      <c r="B690" s="5"/>
      <c r="C690" s="5"/>
      <c r="D690" s="5"/>
      <c r="E690" s="6"/>
      <c r="F690" s="5"/>
      <c r="G690" s="212"/>
      <c r="H690" s="5"/>
      <c r="I690" s="212"/>
      <c r="J690" s="5"/>
      <c r="K690" s="212"/>
      <c r="L690" s="5"/>
      <c r="M690" s="212"/>
      <c r="N690" s="5"/>
      <c r="O690" s="212"/>
      <c r="P690" s="5"/>
      <c r="Q690" s="213"/>
      <c r="R690" s="5"/>
      <c r="S690" s="213"/>
      <c r="T690" s="5"/>
      <c r="U690" s="213"/>
      <c r="V690" s="5"/>
      <c r="W690" s="213"/>
      <c r="X690" s="5"/>
      <c r="Y690" s="213"/>
      <c r="Z690" s="5"/>
      <c r="AA690" s="213"/>
      <c r="AB690" s="10"/>
      <c r="AC690" s="10"/>
      <c r="AD690" s="7"/>
      <c r="AE690" s="5"/>
      <c r="AF690" s="5"/>
      <c r="AG690" s="5"/>
      <c r="AH690" s="5"/>
      <c r="AI690" s="5"/>
      <c r="AJ690" s="5"/>
      <c r="AK690" s="5"/>
      <c r="AL690" s="5"/>
      <c r="AM690" s="5"/>
      <c r="AN690" s="5"/>
      <c r="AO690" s="5"/>
      <c r="AP690" s="5"/>
      <c r="AQ690" s="5"/>
      <c r="AR690" s="5"/>
      <c r="AS690" s="5"/>
      <c r="AT690" s="5"/>
      <c r="AU690" s="5"/>
      <c r="AV690" s="5"/>
      <c r="AW690" s="5"/>
      <c r="AX690" s="5"/>
    </row>
    <row r="691" spans="1:50" ht="12" customHeight="1">
      <c r="A691" s="5"/>
      <c r="B691" s="5"/>
      <c r="C691" s="5"/>
      <c r="D691" s="5"/>
      <c r="E691" s="6"/>
      <c r="F691" s="5"/>
      <c r="G691" s="212"/>
      <c r="H691" s="5"/>
      <c r="I691" s="212"/>
      <c r="J691" s="5"/>
      <c r="K691" s="212"/>
      <c r="L691" s="5"/>
      <c r="M691" s="212"/>
      <c r="N691" s="5"/>
      <c r="O691" s="212"/>
      <c r="P691" s="5"/>
      <c r="Q691" s="213"/>
      <c r="R691" s="5"/>
      <c r="S691" s="213"/>
      <c r="T691" s="5"/>
      <c r="U691" s="213"/>
      <c r="V691" s="5"/>
      <c r="W691" s="213"/>
      <c r="X691" s="5"/>
      <c r="Y691" s="213"/>
      <c r="Z691" s="5"/>
      <c r="AA691" s="213"/>
      <c r="AB691" s="10"/>
      <c r="AC691" s="10"/>
      <c r="AD691" s="7"/>
      <c r="AE691" s="5"/>
      <c r="AF691" s="5"/>
      <c r="AG691" s="5"/>
      <c r="AH691" s="5"/>
      <c r="AI691" s="5"/>
      <c r="AJ691" s="5"/>
      <c r="AK691" s="5"/>
      <c r="AL691" s="5"/>
      <c r="AM691" s="5"/>
      <c r="AN691" s="5"/>
      <c r="AO691" s="5"/>
      <c r="AP691" s="5"/>
      <c r="AQ691" s="5"/>
      <c r="AR691" s="5"/>
      <c r="AS691" s="5"/>
      <c r="AT691" s="5"/>
      <c r="AU691" s="5"/>
      <c r="AV691" s="5"/>
      <c r="AW691" s="5"/>
      <c r="AX691" s="5"/>
    </row>
    <row r="692" spans="1:50" ht="12" customHeight="1">
      <c r="A692" s="5"/>
      <c r="B692" s="5"/>
      <c r="C692" s="5"/>
      <c r="D692" s="5"/>
      <c r="E692" s="6"/>
      <c r="F692" s="5"/>
      <c r="G692" s="212"/>
      <c r="H692" s="5"/>
      <c r="I692" s="212"/>
      <c r="J692" s="5"/>
      <c r="K692" s="212"/>
      <c r="L692" s="5"/>
      <c r="M692" s="212"/>
      <c r="N692" s="5"/>
      <c r="O692" s="212"/>
      <c r="P692" s="5"/>
      <c r="Q692" s="213"/>
      <c r="R692" s="5"/>
      <c r="S692" s="213"/>
      <c r="T692" s="5"/>
      <c r="U692" s="213"/>
      <c r="V692" s="5"/>
      <c r="W692" s="213"/>
      <c r="X692" s="5"/>
      <c r="Y692" s="213"/>
      <c r="Z692" s="5"/>
      <c r="AA692" s="213"/>
      <c r="AB692" s="10"/>
      <c r="AC692" s="10"/>
      <c r="AD692" s="7"/>
      <c r="AE692" s="5"/>
      <c r="AF692" s="5"/>
      <c r="AG692" s="5"/>
      <c r="AH692" s="5"/>
      <c r="AI692" s="5"/>
      <c r="AJ692" s="5"/>
      <c r="AK692" s="5"/>
      <c r="AL692" s="5"/>
      <c r="AM692" s="5"/>
      <c r="AN692" s="5"/>
      <c r="AO692" s="5"/>
      <c r="AP692" s="5"/>
      <c r="AQ692" s="5"/>
      <c r="AR692" s="5"/>
      <c r="AS692" s="5"/>
      <c r="AT692" s="5"/>
      <c r="AU692" s="5"/>
      <c r="AV692" s="5"/>
      <c r="AW692" s="5"/>
      <c r="AX692" s="5"/>
    </row>
    <row r="693" spans="1:50" ht="12" customHeight="1">
      <c r="A693" s="5"/>
      <c r="B693" s="5"/>
      <c r="C693" s="5"/>
      <c r="D693" s="5"/>
      <c r="E693" s="6"/>
      <c r="F693" s="5"/>
      <c r="G693" s="212"/>
      <c r="H693" s="5"/>
      <c r="I693" s="212"/>
      <c r="J693" s="5"/>
      <c r="K693" s="212"/>
      <c r="L693" s="5"/>
      <c r="M693" s="212"/>
      <c r="N693" s="5"/>
      <c r="O693" s="212"/>
      <c r="P693" s="5"/>
      <c r="Q693" s="213"/>
      <c r="R693" s="5"/>
      <c r="S693" s="213"/>
      <c r="T693" s="5"/>
      <c r="U693" s="213"/>
      <c r="V693" s="5"/>
      <c r="W693" s="213"/>
      <c r="X693" s="5"/>
      <c r="Y693" s="213"/>
      <c r="Z693" s="5"/>
      <c r="AA693" s="213"/>
      <c r="AB693" s="10"/>
      <c r="AC693" s="10"/>
      <c r="AD693" s="7"/>
      <c r="AE693" s="5"/>
      <c r="AF693" s="5"/>
      <c r="AG693" s="5"/>
      <c r="AH693" s="5"/>
      <c r="AI693" s="5"/>
      <c r="AJ693" s="5"/>
      <c r="AK693" s="5"/>
      <c r="AL693" s="5"/>
      <c r="AM693" s="5"/>
      <c r="AN693" s="5"/>
      <c r="AO693" s="5"/>
      <c r="AP693" s="5"/>
      <c r="AQ693" s="5"/>
      <c r="AR693" s="5"/>
      <c r="AS693" s="5"/>
      <c r="AT693" s="5"/>
      <c r="AU693" s="5"/>
      <c r="AV693" s="5"/>
      <c r="AW693" s="5"/>
      <c r="AX693" s="5"/>
    </row>
    <row r="694" spans="1:50" ht="12" customHeight="1">
      <c r="A694" s="5"/>
      <c r="B694" s="5"/>
      <c r="C694" s="5"/>
      <c r="D694" s="5"/>
      <c r="E694" s="6"/>
      <c r="F694" s="5"/>
      <c r="G694" s="212"/>
      <c r="H694" s="5"/>
      <c r="I694" s="212"/>
      <c r="J694" s="5"/>
      <c r="K694" s="212"/>
      <c r="L694" s="5"/>
      <c r="M694" s="212"/>
      <c r="N694" s="5"/>
      <c r="O694" s="212"/>
      <c r="P694" s="5"/>
      <c r="Q694" s="213"/>
      <c r="R694" s="5"/>
      <c r="S694" s="213"/>
      <c r="T694" s="5"/>
      <c r="U694" s="213"/>
      <c r="V694" s="5"/>
      <c r="W694" s="213"/>
      <c r="X694" s="5"/>
      <c r="Y694" s="213"/>
      <c r="Z694" s="5"/>
      <c r="AA694" s="213"/>
      <c r="AB694" s="10"/>
      <c r="AC694" s="10"/>
      <c r="AD694" s="7"/>
      <c r="AE694" s="5"/>
      <c r="AF694" s="5"/>
      <c r="AG694" s="5"/>
      <c r="AH694" s="5"/>
      <c r="AI694" s="5"/>
      <c r="AJ694" s="5"/>
      <c r="AK694" s="5"/>
      <c r="AL694" s="5"/>
      <c r="AM694" s="5"/>
      <c r="AN694" s="5"/>
      <c r="AO694" s="5"/>
      <c r="AP694" s="5"/>
      <c r="AQ694" s="5"/>
      <c r="AR694" s="5"/>
      <c r="AS694" s="5"/>
      <c r="AT694" s="5"/>
      <c r="AU694" s="5"/>
      <c r="AV694" s="5"/>
      <c r="AW694" s="5"/>
      <c r="AX694" s="5"/>
    </row>
    <row r="695" spans="1:50" ht="12" customHeight="1">
      <c r="A695" s="5"/>
      <c r="B695" s="5"/>
      <c r="C695" s="5"/>
      <c r="D695" s="5"/>
      <c r="E695" s="6"/>
      <c r="F695" s="5"/>
      <c r="G695" s="212"/>
      <c r="H695" s="5"/>
      <c r="I695" s="212"/>
      <c r="J695" s="5"/>
      <c r="K695" s="212"/>
      <c r="L695" s="5"/>
      <c r="M695" s="212"/>
      <c r="N695" s="5"/>
      <c r="O695" s="212"/>
      <c r="P695" s="5"/>
      <c r="Q695" s="213"/>
      <c r="R695" s="5"/>
      <c r="S695" s="213"/>
      <c r="T695" s="5"/>
      <c r="U695" s="213"/>
      <c r="V695" s="5"/>
      <c r="W695" s="213"/>
      <c r="X695" s="5"/>
      <c r="Y695" s="213"/>
      <c r="Z695" s="5"/>
      <c r="AA695" s="213"/>
      <c r="AB695" s="10"/>
      <c r="AC695" s="10"/>
      <c r="AD695" s="7"/>
      <c r="AE695" s="5"/>
      <c r="AF695" s="5"/>
      <c r="AG695" s="5"/>
      <c r="AH695" s="5"/>
      <c r="AI695" s="5"/>
      <c r="AJ695" s="5"/>
      <c r="AK695" s="5"/>
      <c r="AL695" s="5"/>
      <c r="AM695" s="5"/>
      <c r="AN695" s="5"/>
      <c r="AO695" s="5"/>
      <c r="AP695" s="5"/>
      <c r="AQ695" s="5"/>
      <c r="AR695" s="5"/>
      <c r="AS695" s="5"/>
      <c r="AT695" s="5"/>
      <c r="AU695" s="5"/>
      <c r="AV695" s="5"/>
      <c r="AW695" s="5"/>
      <c r="AX695" s="5"/>
    </row>
    <row r="696" spans="1:50" ht="12" customHeight="1">
      <c r="A696" s="5"/>
      <c r="B696" s="5"/>
      <c r="C696" s="5"/>
      <c r="D696" s="5"/>
      <c r="E696" s="6"/>
      <c r="F696" s="5"/>
      <c r="G696" s="212"/>
      <c r="H696" s="5"/>
      <c r="I696" s="212"/>
      <c r="J696" s="5"/>
      <c r="K696" s="212"/>
      <c r="L696" s="5"/>
      <c r="M696" s="212"/>
      <c r="N696" s="5"/>
      <c r="O696" s="212"/>
      <c r="P696" s="5"/>
      <c r="Q696" s="213"/>
      <c r="R696" s="5"/>
      <c r="S696" s="213"/>
      <c r="T696" s="5"/>
      <c r="U696" s="213"/>
      <c r="V696" s="5"/>
      <c r="W696" s="213"/>
      <c r="X696" s="5"/>
      <c r="Y696" s="213"/>
      <c r="Z696" s="5"/>
      <c r="AA696" s="213"/>
      <c r="AB696" s="10"/>
      <c r="AC696" s="10"/>
      <c r="AD696" s="7"/>
      <c r="AE696" s="5"/>
      <c r="AF696" s="5"/>
      <c r="AG696" s="5"/>
      <c r="AH696" s="5"/>
      <c r="AI696" s="5"/>
      <c r="AJ696" s="5"/>
      <c r="AK696" s="5"/>
      <c r="AL696" s="5"/>
      <c r="AM696" s="5"/>
      <c r="AN696" s="5"/>
      <c r="AO696" s="5"/>
      <c r="AP696" s="5"/>
      <c r="AQ696" s="5"/>
      <c r="AR696" s="5"/>
      <c r="AS696" s="5"/>
      <c r="AT696" s="5"/>
      <c r="AU696" s="5"/>
      <c r="AV696" s="5"/>
      <c r="AW696" s="5"/>
      <c r="AX696" s="5"/>
    </row>
    <row r="697" spans="1:50" ht="12" customHeight="1">
      <c r="A697" s="5"/>
      <c r="B697" s="5"/>
      <c r="C697" s="5"/>
      <c r="D697" s="5"/>
      <c r="E697" s="6"/>
      <c r="F697" s="5"/>
      <c r="G697" s="212"/>
      <c r="H697" s="5"/>
      <c r="I697" s="212"/>
      <c r="J697" s="5"/>
      <c r="K697" s="212"/>
      <c r="L697" s="5"/>
      <c r="M697" s="212"/>
      <c r="N697" s="5"/>
      <c r="O697" s="212"/>
      <c r="P697" s="5"/>
      <c r="Q697" s="213"/>
      <c r="R697" s="5"/>
      <c r="S697" s="213"/>
      <c r="T697" s="5"/>
      <c r="U697" s="213"/>
      <c r="V697" s="5"/>
      <c r="W697" s="213"/>
      <c r="X697" s="5"/>
      <c r="Y697" s="213"/>
      <c r="Z697" s="5"/>
      <c r="AA697" s="213"/>
      <c r="AB697" s="10"/>
      <c r="AC697" s="10"/>
      <c r="AD697" s="7"/>
      <c r="AE697" s="5"/>
      <c r="AF697" s="5"/>
      <c r="AG697" s="5"/>
      <c r="AH697" s="5"/>
      <c r="AI697" s="5"/>
      <c r="AJ697" s="5"/>
      <c r="AK697" s="5"/>
      <c r="AL697" s="5"/>
      <c r="AM697" s="5"/>
      <c r="AN697" s="5"/>
      <c r="AO697" s="5"/>
      <c r="AP697" s="5"/>
      <c r="AQ697" s="5"/>
      <c r="AR697" s="5"/>
      <c r="AS697" s="5"/>
      <c r="AT697" s="5"/>
      <c r="AU697" s="5"/>
      <c r="AV697" s="5"/>
      <c r="AW697" s="5"/>
      <c r="AX697" s="5"/>
    </row>
    <row r="698" spans="1:50" ht="12" customHeight="1">
      <c r="A698" s="5"/>
      <c r="B698" s="5"/>
      <c r="C698" s="5"/>
      <c r="D698" s="5"/>
      <c r="E698" s="6"/>
      <c r="F698" s="5"/>
      <c r="G698" s="212"/>
      <c r="H698" s="5"/>
      <c r="I698" s="212"/>
      <c r="J698" s="5"/>
      <c r="K698" s="212"/>
      <c r="L698" s="5"/>
      <c r="M698" s="212"/>
      <c r="N698" s="5"/>
      <c r="O698" s="212"/>
      <c r="P698" s="5"/>
      <c r="Q698" s="213"/>
      <c r="R698" s="5"/>
      <c r="S698" s="213"/>
      <c r="T698" s="5"/>
      <c r="U698" s="213"/>
      <c r="V698" s="5"/>
      <c r="W698" s="213"/>
      <c r="X698" s="5"/>
      <c r="Y698" s="213"/>
      <c r="Z698" s="5"/>
      <c r="AA698" s="213"/>
      <c r="AB698" s="10"/>
      <c r="AC698" s="10"/>
      <c r="AD698" s="7"/>
      <c r="AE698" s="5"/>
      <c r="AF698" s="5"/>
      <c r="AG698" s="5"/>
      <c r="AH698" s="5"/>
      <c r="AI698" s="5"/>
      <c r="AJ698" s="5"/>
      <c r="AK698" s="5"/>
      <c r="AL698" s="5"/>
      <c r="AM698" s="5"/>
      <c r="AN698" s="5"/>
      <c r="AO698" s="5"/>
      <c r="AP698" s="5"/>
      <c r="AQ698" s="5"/>
      <c r="AR698" s="5"/>
      <c r="AS698" s="5"/>
      <c r="AT698" s="5"/>
      <c r="AU698" s="5"/>
      <c r="AV698" s="5"/>
      <c r="AW698" s="5"/>
      <c r="AX698" s="5"/>
    </row>
    <row r="699" spans="1:50" ht="12" customHeight="1">
      <c r="A699" s="5"/>
      <c r="B699" s="5"/>
      <c r="C699" s="5"/>
      <c r="D699" s="5"/>
      <c r="E699" s="6"/>
      <c r="F699" s="5"/>
      <c r="G699" s="212"/>
      <c r="H699" s="5"/>
      <c r="I699" s="212"/>
      <c r="J699" s="5"/>
      <c r="K699" s="212"/>
      <c r="L699" s="5"/>
      <c r="M699" s="212"/>
      <c r="N699" s="5"/>
      <c r="O699" s="212"/>
      <c r="P699" s="5"/>
      <c r="Q699" s="213"/>
      <c r="R699" s="5"/>
      <c r="S699" s="213"/>
      <c r="T699" s="5"/>
      <c r="U699" s="213"/>
      <c r="V699" s="5"/>
      <c r="W699" s="213"/>
      <c r="X699" s="5"/>
      <c r="Y699" s="213"/>
      <c r="Z699" s="5"/>
      <c r="AA699" s="213"/>
      <c r="AB699" s="10"/>
      <c r="AC699" s="10"/>
      <c r="AD699" s="7"/>
      <c r="AE699" s="5"/>
      <c r="AF699" s="5"/>
      <c r="AG699" s="5"/>
      <c r="AH699" s="5"/>
      <c r="AI699" s="5"/>
      <c r="AJ699" s="5"/>
      <c r="AK699" s="5"/>
      <c r="AL699" s="5"/>
      <c r="AM699" s="5"/>
      <c r="AN699" s="5"/>
      <c r="AO699" s="5"/>
      <c r="AP699" s="5"/>
      <c r="AQ699" s="5"/>
      <c r="AR699" s="5"/>
      <c r="AS699" s="5"/>
      <c r="AT699" s="5"/>
      <c r="AU699" s="5"/>
      <c r="AV699" s="5"/>
      <c r="AW699" s="5"/>
      <c r="AX699" s="5"/>
    </row>
    <row r="700" spans="1:50" ht="12" customHeight="1">
      <c r="A700" s="5"/>
      <c r="B700" s="5"/>
      <c r="C700" s="5"/>
      <c r="D700" s="5"/>
      <c r="E700" s="6"/>
      <c r="F700" s="5"/>
      <c r="G700" s="212"/>
      <c r="H700" s="5"/>
      <c r="I700" s="212"/>
      <c r="J700" s="5"/>
      <c r="K700" s="212"/>
      <c r="L700" s="5"/>
      <c r="M700" s="212"/>
      <c r="N700" s="5"/>
      <c r="O700" s="212"/>
      <c r="P700" s="5"/>
      <c r="Q700" s="213"/>
      <c r="R700" s="5"/>
      <c r="S700" s="213"/>
      <c r="T700" s="5"/>
      <c r="U700" s="213"/>
      <c r="V700" s="5"/>
      <c r="W700" s="213"/>
      <c r="X700" s="5"/>
      <c r="Y700" s="213"/>
      <c r="Z700" s="5"/>
      <c r="AA700" s="213"/>
      <c r="AB700" s="10"/>
      <c r="AC700" s="10"/>
      <c r="AD700" s="7"/>
      <c r="AE700" s="5"/>
      <c r="AF700" s="5"/>
      <c r="AG700" s="5"/>
      <c r="AH700" s="5"/>
      <c r="AI700" s="5"/>
      <c r="AJ700" s="5"/>
      <c r="AK700" s="5"/>
      <c r="AL700" s="5"/>
      <c r="AM700" s="5"/>
      <c r="AN700" s="5"/>
      <c r="AO700" s="5"/>
      <c r="AP700" s="5"/>
      <c r="AQ700" s="5"/>
      <c r="AR700" s="5"/>
      <c r="AS700" s="5"/>
      <c r="AT700" s="5"/>
      <c r="AU700" s="5"/>
      <c r="AV700" s="5"/>
      <c r="AW700" s="5"/>
      <c r="AX700" s="5"/>
    </row>
    <row r="701" spans="1:50" ht="12" customHeight="1">
      <c r="A701" s="5"/>
      <c r="B701" s="5"/>
      <c r="C701" s="5"/>
      <c r="D701" s="5"/>
      <c r="E701" s="6"/>
      <c r="F701" s="5"/>
      <c r="G701" s="212"/>
      <c r="H701" s="5"/>
      <c r="I701" s="212"/>
      <c r="J701" s="5"/>
      <c r="K701" s="212"/>
      <c r="L701" s="5"/>
      <c r="M701" s="212"/>
      <c r="N701" s="5"/>
      <c r="O701" s="212"/>
      <c r="P701" s="5"/>
      <c r="Q701" s="213"/>
      <c r="R701" s="5"/>
      <c r="S701" s="213"/>
      <c r="T701" s="5"/>
      <c r="U701" s="213"/>
      <c r="V701" s="5"/>
      <c r="W701" s="213"/>
      <c r="X701" s="5"/>
      <c r="Y701" s="213"/>
      <c r="Z701" s="5"/>
      <c r="AA701" s="213"/>
      <c r="AB701" s="10"/>
      <c r="AC701" s="10"/>
      <c r="AD701" s="7"/>
      <c r="AE701" s="5"/>
      <c r="AF701" s="5"/>
      <c r="AG701" s="5"/>
      <c r="AH701" s="5"/>
      <c r="AI701" s="5"/>
      <c r="AJ701" s="5"/>
      <c r="AK701" s="5"/>
      <c r="AL701" s="5"/>
      <c r="AM701" s="5"/>
      <c r="AN701" s="5"/>
      <c r="AO701" s="5"/>
      <c r="AP701" s="5"/>
      <c r="AQ701" s="5"/>
      <c r="AR701" s="5"/>
      <c r="AS701" s="5"/>
      <c r="AT701" s="5"/>
      <c r="AU701" s="5"/>
      <c r="AV701" s="5"/>
      <c r="AW701" s="5"/>
      <c r="AX701" s="5"/>
    </row>
    <row r="702" spans="1:50" ht="12" customHeight="1">
      <c r="A702" s="5"/>
      <c r="B702" s="5"/>
      <c r="C702" s="5"/>
      <c r="D702" s="5"/>
      <c r="E702" s="6"/>
      <c r="F702" s="5"/>
      <c r="G702" s="212"/>
      <c r="H702" s="5"/>
      <c r="I702" s="212"/>
      <c r="J702" s="5"/>
      <c r="K702" s="212"/>
      <c r="L702" s="5"/>
      <c r="M702" s="212"/>
      <c r="N702" s="5"/>
      <c r="O702" s="212"/>
      <c r="P702" s="5"/>
      <c r="Q702" s="213"/>
      <c r="R702" s="5"/>
      <c r="S702" s="213"/>
      <c r="T702" s="5"/>
      <c r="U702" s="213"/>
      <c r="V702" s="5"/>
      <c r="W702" s="213"/>
      <c r="X702" s="5"/>
      <c r="Y702" s="213"/>
      <c r="Z702" s="5"/>
      <c r="AA702" s="213"/>
      <c r="AB702" s="10"/>
      <c r="AC702" s="10"/>
      <c r="AD702" s="7"/>
      <c r="AE702" s="5"/>
      <c r="AF702" s="5"/>
      <c r="AG702" s="5"/>
      <c r="AH702" s="5"/>
      <c r="AI702" s="5"/>
      <c r="AJ702" s="5"/>
      <c r="AK702" s="5"/>
      <c r="AL702" s="5"/>
      <c r="AM702" s="5"/>
      <c r="AN702" s="5"/>
      <c r="AO702" s="5"/>
      <c r="AP702" s="5"/>
      <c r="AQ702" s="5"/>
      <c r="AR702" s="5"/>
      <c r="AS702" s="5"/>
      <c r="AT702" s="5"/>
      <c r="AU702" s="5"/>
      <c r="AV702" s="5"/>
      <c r="AW702" s="5"/>
      <c r="AX702" s="5"/>
    </row>
    <row r="703" spans="1:50" ht="12" customHeight="1">
      <c r="A703" s="5"/>
      <c r="B703" s="5"/>
      <c r="C703" s="5"/>
      <c r="D703" s="5"/>
      <c r="E703" s="6"/>
      <c r="F703" s="5"/>
      <c r="G703" s="212"/>
      <c r="H703" s="5"/>
      <c r="I703" s="212"/>
      <c r="J703" s="5"/>
      <c r="K703" s="212"/>
      <c r="L703" s="5"/>
      <c r="M703" s="212"/>
      <c r="N703" s="5"/>
      <c r="O703" s="212"/>
      <c r="P703" s="5"/>
      <c r="Q703" s="213"/>
      <c r="R703" s="5"/>
      <c r="S703" s="213"/>
      <c r="T703" s="5"/>
      <c r="U703" s="213"/>
      <c r="V703" s="5"/>
      <c r="W703" s="213"/>
      <c r="X703" s="5"/>
      <c r="Y703" s="213"/>
      <c r="Z703" s="5"/>
      <c r="AA703" s="213"/>
      <c r="AB703" s="10"/>
      <c r="AC703" s="10"/>
      <c r="AD703" s="7"/>
      <c r="AE703" s="5"/>
      <c r="AF703" s="5"/>
      <c r="AG703" s="5"/>
      <c r="AH703" s="5"/>
      <c r="AI703" s="5"/>
      <c r="AJ703" s="5"/>
      <c r="AK703" s="5"/>
      <c r="AL703" s="5"/>
      <c r="AM703" s="5"/>
      <c r="AN703" s="5"/>
      <c r="AO703" s="5"/>
      <c r="AP703" s="5"/>
      <c r="AQ703" s="5"/>
      <c r="AR703" s="5"/>
      <c r="AS703" s="5"/>
      <c r="AT703" s="5"/>
      <c r="AU703" s="5"/>
      <c r="AV703" s="5"/>
      <c r="AW703" s="5"/>
      <c r="AX703" s="5"/>
    </row>
    <row r="704" spans="1:50" ht="12" customHeight="1">
      <c r="A704" s="5"/>
      <c r="B704" s="5"/>
      <c r="C704" s="5"/>
      <c r="D704" s="5"/>
      <c r="E704" s="6"/>
      <c r="F704" s="5"/>
      <c r="G704" s="212"/>
      <c r="H704" s="5"/>
      <c r="I704" s="212"/>
      <c r="J704" s="5"/>
      <c r="K704" s="212"/>
      <c r="L704" s="5"/>
      <c r="M704" s="212"/>
      <c r="N704" s="5"/>
      <c r="O704" s="212"/>
      <c r="P704" s="5"/>
      <c r="Q704" s="213"/>
      <c r="R704" s="5"/>
      <c r="S704" s="213"/>
      <c r="T704" s="5"/>
      <c r="U704" s="213"/>
      <c r="V704" s="5"/>
      <c r="W704" s="213"/>
      <c r="X704" s="5"/>
      <c r="Y704" s="213"/>
      <c r="Z704" s="5"/>
      <c r="AA704" s="213"/>
      <c r="AB704" s="10"/>
      <c r="AC704" s="10"/>
      <c r="AD704" s="7"/>
      <c r="AE704" s="5"/>
      <c r="AF704" s="5"/>
      <c r="AG704" s="5"/>
      <c r="AH704" s="5"/>
      <c r="AI704" s="5"/>
      <c r="AJ704" s="5"/>
      <c r="AK704" s="5"/>
      <c r="AL704" s="5"/>
      <c r="AM704" s="5"/>
      <c r="AN704" s="5"/>
      <c r="AO704" s="5"/>
      <c r="AP704" s="5"/>
      <c r="AQ704" s="5"/>
      <c r="AR704" s="5"/>
      <c r="AS704" s="5"/>
      <c r="AT704" s="5"/>
      <c r="AU704" s="5"/>
      <c r="AV704" s="5"/>
      <c r="AW704" s="5"/>
      <c r="AX704" s="5"/>
    </row>
    <row r="705" spans="1:50" ht="12" customHeight="1">
      <c r="A705" s="5"/>
      <c r="B705" s="5"/>
      <c r="C705" s="5"/>
      <c r="D705" s="5"/>
      <c r="E705" s="6"/>
      <c r="F705" s="5"/>
      <c r="G705" s="212"/>
      <c r="H705" s="5"/>
      <c r="I705" s="212"/>
      <c r="J705" s="5"/>
      <c r="K705" s="212"/>
      <c r="L705" s="5"/>
      <c r="M705" s="212"/>
      <c r="N705" s="5"/>
      <c r="O705" s="212"/>
      <c r="P705" s="5"/>
      <c r="Q705" s="213"/>
      <c r="R705" s="5"/>
      <c r="S705" s="213"/>
      <c r="T705" s="5"/>
      <c r="U705" s="213"/>
      <c r="V705" s="5"/>
      <c r="W705" s="213"/>
      <c r="X705" s="5"/>
      <c r="Y705" s="213"/>
      <c r="Z705" s="5"/>
      <c r="AA705" s="213"/>
      <c r="AB705" s="10"/>
      <c r="AC705" s="10"/>
      <c r="AD705" s="7"/>
      <c r="AE705" s="5"/>
      <c r="AF705" s="5"/>
      <c r="AG705" s="5"/>
      <c r="AH705" s="5"/>
      <c r="AI705" s="5"/>
      <c r="AJ705" s="5"/>
      <c r="AK705" s="5"/>
      <c r="AL705" s="5"/>
      <c r="AM705" s="5"/>
      <c r="AN705" s="5"/>
      <c r="AO705" s="5"/>
      <c r="AP705" s="5"/>
      <c r="AQ705" s="5"/>
      <c r="AR705" s="5"/>
      <c r="AS705" s="5"/>
      <c r="AT705" s="5"/>
      <c r="AU705" s="5"/>
      <c r="AV705" s="5"/>
      <c r="AW705" s="5"/>
      <c r="AX705" s="5"/>
    </row>
    <row r="706" spans="1:50" ht="12" customHeight="1">
      <c r="A706" s="5"/>
      <c r="B706" s="5"/>
      <c r="C706" s="5"/>
      <c r="D706" s="5"/>
      <c r="E706" s="6"/>
      <c r="F706" s="5"/>
      <c r="G706" s="212"/>
      <c r="H706" s="5"/>
      <c r="I706" s="212"/>
      <c r="J706" s="5"/>
      <c r="K706" s="212"/>
      <c r="L706" s="5"/>
      <c r="M706" s="212"/>
      <c r="N706" s="5"/>
      <c r="O706" s="212"/>
      <c r="P706" s="5"/>
      <c r="Q706" s="213"/>
      <c r="R706" s="5"/>
      <c r="S706" s="213"/>
      <c r="T706" s="5"/>
      <c r="U706" s="213"/>
      <c r="V706" s="5"/>
      <c r="W706" s="213"/>
      <c r="X706" s="5"/>
      <c r="Y706" s="213"/>
      <c r="Z706" s="5"/>
      <c r="AA706" s="213"/>
      <c r="AB706" s="10"/>
      <c r="AC706" s="10"/>
      <c r="AD706" s="7"/>
      <c r="AE706" s="5"/>
      <c r="AF706" s="5"/>
      <c r="AG706" s="5"/>
      <c r="AH706" s="5"/>
      <c r="AI706" s="5"/>
      <c r="AJ706" s="5"/>
      <c r="AK706" s="5"/>
      <c r="AL706" s="5"/>
      <c r="AM706" s="5"/>
      <c r="AN706" s="5"/>
      <c r="AO706" s="5"/>
      <c r="AP706" s="5"/>
      <c r="AQ706" s="5"/>
      <c r="AR706" s="5"/>
      <c r="AS706" s="5"/>
      <c r="AT706" s="5"/>
      <c r="AU706" s="5"/>
      <c r="AV706" s="5"/>
      <c r="AW706" s="5"/>
      <c r="AX706" s="5"/>
    </row>
    <row r="707" spans="1:50" ht="12" customHeight="1">
      <c r="A707" s="5"/>
      <c r="B707" s="5"/>
      <c r="C707" s="5"/>
      <c r="D707" s="5"/>
      <c r="E707" s="6"/>
      <c r="F707" s="5"/>
      <c r="G707" s="212"/>
      <c r="H707" s="5"/>
      <c r="I707" s="212"/>
      <c r="J707" s="5"/>
      <c r="K707" s="212"/>
      <c r="L707" s="5"/>
      <c r="M707" s="212"/>
      <c r="N707" s="5"/>
      <c r="O707" s="212"/>
      <c r="P707" s="5"/>
      <c r="Q707" s="213"/>
      <c r="R707" s="5"/>
      <c r="S707" s="213"/>
      <c r="T707" s="5"/>
      <c r="U707" s="213"/>
      <c r="V707" s="5"/>
      <c r="W707" s="213"/>
      <c r="X707" s="5"/>
      <c r="Y707" s="213"/>
      <c r="Z707" s="5"/>
      <c r="AA707" s="213"/>
      <c r="AB707" s="10"/>
      <c r="AC707" s="10"/>
      <c r="AD707" s="7"/>
      <c r="AE707" s="5"/>
      <c r="AF707" s="5"/>
      <c r="AG707" s="5"/>
      <c r="AH707" s="5"/>
      <c r="AI707" s="5"/>
      <c r="AJ707" s="5"/>
      <c r="AK707" s="5"/>
      <c r="AL707" s="5"/>
      <c r="AM707" s="5"/>
      <c r="AN707" s="5"/>
      <c r="AO707" s="5"/>
      <c r="AP707" s="5"/>
      <c r="AQ707" s="5"/>
      <c r="AR707" s="5"/>
      <c r="AS707" s="5"/>
      <c r="AT707" s="5"/>
      <c r="AU707" s="5"/>
      <c r="AV707" s="5"/>
      <c r="AW707" s="5"/>
      <c r="AX707" s="5"/>
    </row>
    <row r="708" spans="1:50" ht="12" customHeight="1">
      <c r="A708" s="5"/>
      <c r="B708" s="5"/>
      <c r="C708" s="5"/>
      <c r="D708" s="5"/>
      <c r="E708" s="6"/>
      <c r="F708" s="5"/>
      <c r="G708" s="212"/>
      <c r="H708" s="5"/>
      <c r="I708" s="212"/>
      <c r="J708" s="5"/>
      <c r="K708" s="212"/>
      <c r="L708" s="5"/>
      <c r="M708" s="212"/>
      <c r="N708" s="5"/>
      <c r="O708" s="212"/>
      <c r="P708" s="5"/>
      <c r="Q708" s="213"/>
      <c r="R708" s="5"/>
      <c r="S708" s="213"/>
      <c r="T708" s="5"/>
      <c r="U708" s="213"/>
      <c r="V708" s="5"/>
      <c r="W708" s="213"/>
      <c r="X708" s="5"/>
      <c r="Y708" s="213"/>
      <c r="Z708" s="5"/>
      <c r="AA708" s="213"/>
      <c r="AB708" s="10"/>
      <c r="AC708" s="10"/>
      <c r="AD708" s="7"/>
      <c r="AE708" s="5"/>
      <c r="AF708" s="5"/>
      <c r="AG708" s="5"/>
      <c r="AH708" s="5"/>
      <c r="AI708" s="5"/>
      <c r="AJ708" s="5"/>
      <c r="AK708" s="5"/>
      <c r="AL708" s="5"/>
      <c r="AM708" s="5"/>
      <c r="AN708" s="5"/>
      <c r="AO708" s="5"/>
      <c r="AP708" s="5"/>
      <c r="AQ708" s="5"/>
      <c r="AR708" s="5"/>
      <c r="AS708" s="5"/>
      <c r="AT708" s="5"/>
      <c r="AU708" s="5"/>
      <c r="AV708" s="5"/>
      <c r="AW708" s="5"/>
      <c r="AX708" s="5"/>
    </row>
    <row r="709" spans="1:50" ht="12" customHeight="1">
      <c r="A709" s="5"/>
      <c r="B709" s="5"/>
      <c r="C709" s="5"/>
      <c r="D709" s="5"/>
      <c r="E709" s="6"/>
      <c r="F709" s="5"/>
      <c r="G709" s="212"/>
      <c r="H709" s="5"/>
      <c r="I709" s="212"/>
      <c r="J709" s="5"/>
      <c r="K709" s="212"/>
      <c r="L709" s="5"/>
      <c r="M709" s="212"/>
      <c r="N709" s="5"/>
      <c r="O709" s="212"/>
      <c r="P709" s="5"/>
      <c r="Q709" s="213"/>
      <c r="R709" s="5"/>
      <c r="S709" s="213"/>
      <c r="T709" s="5"/>
      <c r="U709" s="213"/>
      <c r="V709" s="5"/>
      <c r="W709" s="213"/>
      <c r="X709" s="5"/>
      <c r="Y709" s="213"/>
      <c r="Z709" s="5"/>
      <c r="AA709" s="213"/>
      <c r="AB709" s="10"/>
      <c r="AC709" s="10"/>
      <c r="AD709" s="7"/>
      <c r="AE709" s="5"/>
      <c r="AF709" s="5"/>
      <c r="AG709" s="5"/>
      <c r="AH709" s="5"/>
      <c r="AI709" s="5"/>
      <c r="AJ709" s="5"/>
      <c r="AK709" s="5"/>
      <c r="AL709" s="5"/>
      <c r="AM709" s="5"/>
      <c r="AN709" s="5"/>
      <c r="AO709" s="5"/>
      <c r="AP709" s="5"/>
      <c r="AQ709" s="5"/>
      <c r="AR709" s="5"/>
      <c r="AS709" s="5"/>
      <c r="AT709" s="5"/>
      <c r="AU709" s="5"/>
      <c r="AV709" s="5"/>
      <c r="AW709" s="5"/>
      <c r="AX709" s="5"/>
    </row>
    <row r="710" spans="1:50" ht="12" customHeight="1">
      <c r="A710" s="5"/>
      <c r="B710" s="5"/>
      <c r="C710" s="5"/>
      <c r="D710" s="5"/>
      <c r="E710" s="6"/>
      <c r="F710" s="5"/>
      <c r="G710" s="212"/>
      <c r="H710" s="5"/>
      <c r="I710" s="212"/>
      <c r="J710" s="5"/>
      <c r="K710" s="212"/>
      <c r="L710" s="5"/>
      <c r="M710" s="212"/>
      <c r="N710" s="5"/>
      <c r="O710" s="212"/>
      <c r="P710" s="5"/>
      <c r="Q710" s="213"/>
      <c r="R710" s="5"/>
      <c r="S710" s="213"/>
      <c r="T710" s="5"/>
      <c r="U710" s="213"/>
      <c r="V710" s="5"/>
      <c r="W710" s="213"/>
      <c r="X710" s="5"/>
      <c r="Y710" s="213"/>
      <c r="Z710" s="5"/>
      <c r="AA710" s="213"/>
      <c r="AB710" s="10"/>
      <c r="AC710" s="10"/>
      <c r="AD710" s="7"/>
      <c r="AE710" s="5"/>
      <c r="AF710" s="5"/>
      <c r="AG710" s="5"/>
      <c r="AH710" s="5"/>
      <c r="AI710" s="5"/>
      <c r="AJ710" s="5"/>
      <c r="AK710" s="5"/>
      <c r="AL710" s="5"/>
      <c r="AM710" s="5"/>
      <c r="AN710" s="5"/>
      <c r="AO710" s="5"/>
      <c r="AP710" s="5"/>
      <c r="AQ710" s="5"/>
      <c r="AR710" s="5"/>
      <c r="AS710" s="5"/>
      <c r="AT710" s="5"/>
      <c r="AU710" s="5"/>
      <c r="AV710" s="5"/>
      <c r="AW710" s="5"/>
      <c r="AX710" s="5"/>
    </row>
    <row r="711" spans="1:50" ht="12" customHeight="1">
      <c r="A711" s="5"/>
      <c r="B711" s="5"/>
      <c r="C711" s="5"/>
      <c r="D711" s="5"/>
      <c r="E711" s="6"/>
      <c r="F711" s="5"/>
      <c r="G711" s="212"/>
      <c r="H711" s="5"/>
      <c r="I711" s="212"/>
      <c r="J711" s="5"/>
      <c r="K711" s="212"/>
      <c r="L711" s="5"/>
      <c r="M711" s="212"/>
      <c r="N711" s="5"/>
      <c r="O711" s="212"/>
      <c r="P711" s="5"/>
      <c r="Q711" s="213"/>
      <c r="R711" s="5"/>
      <c r="S711" s="213"/>
      <c r="T711" s="5"/>
      <c r="U711" s="213"/>
      <c r="V711" s="5"/>
      <c r="W711" s="213"/>
      <c r="X711" s="5"/>
      <c r="Y711" s="213"/>
      <c r="Z711" s="5"/>
      <c r="AA711" s="213"/>
      <c r="AB711" s="10"/>
      <c r="AC711" s="10"/>
      <c r="AD711" s="7"/>
      <c r="AE711" s="5"/>
      <c r="AF711" s="5"/>
      <c r="AG711" s="5"/>
      <c r="AH711" s="5"/>
      <c r="AI711" s="5"/>
      <c r="AJ711" s="5"/>
      <c r="AK711" s="5"/>
      <c r="AL711" s="5"/>
      <c r="AM711" s="5"/>
      <c r="AN711" s="5"/>
      <c r="AO711" s="5"/>
      <c r="AP711" s="5"/>
      <c r="AQ711" s="5"/>
      <c r="AR711" s="5"/>
      <c r="AS711" s="5"/>
      <c r="AT711" s="5"/>
      <c r="AU711" s="5"/>
      <c r="AV711" s="5"/>
      <c r="AW711" s="5"/>
      <c r="AX711" s="5"/>
    </row>
    <row r="712" spans="1:50" ht="12" customHeight="1">
      <c r="A712" s="5"/>
      <c r="B712" s="5"/>
      <c r="C712" s="5"/>
      <c r="D712" s="5"/>
      <c r="E712" s="6"/>
      <c r="F712" s="5"/>
      <c r="G712" s="212"/>
      <c r="H712" s="5"/>
      <c r="I712" s="212"/>
      <c r="J712" s="5"/>
      <c r="K712" s="212"/>
      <c r="L712" s="5"/>
      <c r="M712" s="212"/>
      <c r="N712" s="5"/>
      <c r="O712" s="212"/>
      <c r="P712" s="5"/>
      <c r="Q712" s="213"/>
      <c r="R712" s="5"/>
      <c r="S712" s="213"/>
      <c r="T712" s="5"/>
      <c r="U712" s="213"/>
      <c r="V712" s="5"/>
      <c r="W712" s="213"/>
      <c r="X712" s="5"/>
      <c r="Y712" s="213"/>
      <c r="Z712" s="5"/>
      <c r="AA712" s="213"/>
      <c r="AB712" s="10"/>
      <c r="AC712" s="10"/>
      <c r="AD712" s="7"/>
      <c r="AE712" s="5"/>
      <c r="AF712" s="5"/>
      <c r="AG712" s="5"/>
      <c r="AH712" s="5"/>
      <c r="AI712" s="5"/>
      <c r="AJ712" s="5"/>
      <c r="AK712" s="5"/>
      <c r="AL712" s="5"/>
      <c r="AM712" s="5"/>
      <c r="AN712" s="5"/>
      <c r="AO712" s="5"/>
      <c r="AP712" s="5"/>
      <c r="AQ712" s="5"/>
      <c r="AR712" s="5"/>
      <c r="AS712" s="5"/>
      <c r="AT712" s="5"/>
      <c r="AU712" s="5"/>
      <c r="AV712" s="5"/>
      <c r="AW712" s="5"/>
      <c r="AX712" s="5"/>
    </row>
    <row r="713" spans="1:50" ht="12" customHeight="1">
      <c r="A713" s="5"/>
      <c r="B713" s="5"/>
      <c r="C713" s="5"/>
      <c r="D713" s="5"/>
      <c r="E713" s="6"/>
      <c r="F713" s="5"/>
      <c r="G713" s="212"/>
      <c r="H713" s="5"/>
      <c r="I713" s="212"/>
      <c r="J713" s="5"/>
      <c r="K713" s="212"/>
      <c r="L713" s="5"/>
      <c r="M713" s="212"/>
      <c r="N713" s="5"/>
      <c r="O713" s="212"/>
      <c r="P713" s="5"/>
      <c r="Q713" s="213"/>
      <c r="R713" s="5"/>
      <c r="S713" s="213"/>
      <c r="T713" s="5"/>
      <c r="U713" s="213"/>
      <c r="V713" s="5"/>
      <c r="W713" s="213"/>
      <c r="X713" s="5"/>
      <c r="Y713" s="213"/>
      <c r="Z713" s="5"/>
      <c r="AA713" s="213"/>
      <c r="AB713" s="10"/>
      <c r="AC713" s="10"/>
      <c r="AD713" s="7"/>
      <c r="AE713" s="5"/>
      <c r="AF713" s="5"/>
      <c r="AG713" s="5"/>
      <c r="AH713" s="5"/>
      <c r="AI713" s="5"/>
      <c r="AJ713" s="5"/>
      <c r="AK713" s="5"/>
      <c r="AL713" s="5"/>
      <c r="AM713" s="5"/>
      <c r="AN713" s="5"/>
      <c r="AO713" s="5"/>
      <c r="AP713" s="5"/>
      <c r="AQ713" s="5"/>
      <c r="AR713" s="5"/>
      <c r="AS713" s="5"/>
      <c r="AT713" s="5"/>
      <c r="AU713" s="5"/>
      <c r="AV713" s="5"/>
      <c r="AW713" s="5"/>
      <c r="AX713" s="5"/>
    </row>
    <row r="714" spans="1:50" ht="12" customHeight="1">
      <c r="A714" s="5"/>
      <c r="B714" s="5"/>
      <c r="C714" s="5"/>
      <c r="D714" s="5"/>
      <c r="E714" s="6"/>
      <c r="F714" s="5"/>
      <c r="G714" s="212"/>
      <c r="H714" s="5"/>
      <c r="I714" s="212"/>
      <c r="J714" s="5"/>
      <c r="K714" s="212"/>
      <c r="L714" s="5"/>
      <c r="M714" s="212"/>
      <c r="N714" s="5"/>
      <c r="O714" s="212"/>
      <c r="P714" s="5"/>
      <c r="Q714" s="213"/>
      <c r="R714" s="5"/>
      <c r="S714" s="213"/>
      <c r="T714" s="5"/>
      <c r="U714" s="213"/>
      <c r="V714" s="5"/>
      <c r="W714" s="213"/>
      <c r="X714" s="5"/>
      <c r="Y714" s="213"/>
      <c r="Z714" s="5"/>
      <c r="AA714" s="213"/>
      <c r="AB714" s="10"/>
      <c r="AC714" s="10"/>
      <c r="AD714" s="7"/>
      <c r="AE714" s="5"/>
      <c r="AF714" s="5"/>
      <c r="AG714" s="5"/>
      <c r="AH714" s="5"/>
      <c r="AI714" s="5"/>
      <c r="AJ714" s="5"/>
      <c r="AK714" s="5"/>
      <c r="AL714" s="5"/>
      <c r="AM714" s="5"/>
      <c r="AN714" s="5"/>
      <c r="AO714" s="5"/>
      <c r="AP714" s="5"/>
      <c r="AQ714" s="5"/>
      <c r="AR714" s="5"/>
      <c r="AS714" s="5"/>
      <c r="AT714" s="5"/>
      <c r="AU714" s="5"/>
      <c r="AV714" s="5"/>
      <c r="AW714" s="5"/>
      <c r="AX714" s="5"/>
    </row>
    <row r="715" spans="1:50" ht="12" customHeight="1">
      <c r="A715" s="5"/>
      <c r="B715" s="5"/>
      <c r="C715" s="5"/>
      <c r="D715" s="5"/>
      <c r="E715" s="6"/>
      <c r="F715" s="5"/>
      <c r="G715" s="212"/>
      <c r="H715" s="5"/>
      <c r="I715" s="212"/>
      <c r="J715" s="5"/>
      <c r="K715" s="212"/>
      <c r="L715" s="5"/>
      <c r="M715" s="212"/>
      <c r="N715" s="5"/>
      <c r="O715" s="212"/>
      <c r="P715" s="5"/>
      <c r="Q715" s="213"/>
      <c r="R715" s="5"/>
      <c r="S715" s="213"/>
      <c r="T715" s="5"/>
      <c r="U715" s="213"/>
      <c r="V715" s="5"/>
      <c r="W715" s="213"/>
      <c r="X715" s="5"/>
      <c r="Y715" s="213"/>
      <c r="Z715" s="5"/>
      <c r="AA715" s="213"/>
      <c r="AB715" s="10"/>
      <c r="AC715" s="10"/>
      <c r="AD715" s="7"/>
      <c r="AE715" s="5"/>
      <c r="AF715" s="5"/>
      <c r="AG715" s="5"/>
      <c r="AH715" s="5"/>
      <c r="AI715" s="5"/>
      <c r="AJ715" s="5"/>
      <c r="AK715" s="5"/>
      <c r="AL715" s="5"/>
      <c r="AM715" s="5"/>
      <c r="AN715" s="5"/>
      <c r="AO715" s="5"/>
      <c r="AP715" s="5"/>
      <c r="AQ715" s="5"/>
      <c r="AR715" s="5"/>
      <c r="AS715" s="5"/>
      <c r="AT715" s="5"/>
      <c r="AU715" s="5"/>
      <c r="AV715" s="5"/>
      <c r="AW715" s="5"/>
      <c r="AX715" s="5"/>
    </row>
    <row r="716" spans="1:50" ht="12" customHeight="1">
      <c r="A716" s="5"/>
      <c r="B716" s="5"/>
      <c r="C716" s="5"/>
      <c r="D716" s="5"/>
      <c r="E716" s="6"/>
      <c r="F716" s="5"/>
      <c r="G716" s="212"/>
      <c r="H716" s="5"/>
      <c r="I716" s="212"/>
      <c r="J716" s="5"/>
      <c r="K716" s="212"/>
      <c r="L716" s="5"/>
      <c r="M716" s="212"/>
      <c r="N716" s="5"/>
      <c r="O716" s="212"/>
      <c r="P716" s="5"/>
      <c r="Q716" s="213"/>
      <c r="R716" s="5"/>
      <c r="S716" s="213"/>
      <c r="T716" s="5"/>
      <c r="U716" s="213"/>
      <c r="V716" s="5"/>
      <c r="W716" s="213"/>
      <c r="X716" s="5"/>
      <c r="Y716" s="213"/>
      <c r="Z716" s="5"/>
      <c r="AA716" s="213"/>
      <c r="AB716" s="10"/>
      <c r="AC716" s="10"/>
      <c r="AD716" s="7"/>
      <c r="AE716" s="5"/>
      <c r="AF716" s="5"/>
      <c r="AG716" s="5"/>
      <c r="AH716" s="5"/>
      <c r="AI716" s="5"/>
      <c r="AJ716" s="5"/>
      <c r="AK716" s="5"/>
      <c r="AL716" s="5"/>
      <c r="AM716" s="5"/>
      <c r="AN716" s="5"/>
      <c r="AO716" s="5"/>
      <c r="AP716" s="5"/>
      <c r="AQ716" s="5"/>
      <c r="AR716" s="5"/>
      <c r="AS716" s="5"/>
      <c r="AT716" s="5"/>
      <c r="AU716" s="5"/>
      <c r="AV716" s="5"/>
      <c r="AW716" s="5"/>
      <c r="AX716" s="5"/>
    </row>
    <row r="717" spans="1:50" ht="12" customHeight="1">
      <c r="A717" s="5"/>
      <c r="B717" s="5"/>
      <c r="C717" s="5"/>
      <c r="D717" s="5"/>
      <c r="E717" s="6"/>
      <c r="F717" s="5"/>
      <c r="G717" s="212"/>
      <c r="H717" s="5"/>
      <c r="I717" s="212"/>
      <c r="J717" s="5"/>
      <c r="K717" s="212"/>
      <c r="L717" s="5"/>
      <c r="M717" s="212"/>
      <c r="N717" s="5"/>
      <c r="O717" s="212"/>
      <c r="P717" s="5"/>
      <c r="Q717" s="213"/>
      <c r="R717" s="5"/>
      <c r="S717" s="213"/>
      <c r="T717" s="5"/>
      <c r="U717" s="213"/>
      <c r="V717" s="5"/>
      <c r="W717" s="213"/>
      <c r="X717" s="5"/>
      <c r="Y717" s="213"/>
      <c r="Z717" s="5"/>
      <c r="AA717" s="213"/>
      <c r="AB717" s="10"/>
      <c r="AC717" s="10"/>
      <c r="AD717" s="7"/>
      <c r="AE717" s="5"/>
      <c r="AF717" s="5"/>
      <c r="AG717" s="5"/>
      <c r="AH717" s="5"/>
      <c r="AI717" s="5"/>
      <c r="AJ717" s="5"/>
      <c r="AK717" s="5"/>
      <c r="AL717" s="5"/>
      <c r="AM717" s="5"/>
      <c r="AN717" s="5"/>
      <c r="AO717" s="5"/>
      <c r="AP717" s="5"/>
      <c r="AQ717" s="5"/>
      <c r="AR717" s="5"/>
      <c r="AS717" s="5"/>
      <c r="AT717" s="5"/>
      <c r="AU717" s="5"/>
      <c r="AV717" s="5"/>
      <c r="AW717" s="5"/>
      <c r="AX717" s="5"/>
    </row>
    <row r="718" spans="1:50" ht="12" customHeight="1">
      <c r="A718" s="5"/>
      <c r="B718" s="5"/>
      <c r="C718" s="5"/>
      <c r="D718" s="5"/>
      <c r="E718" s="6"/>
      <c r="F718" s="5"/>
      <c r="G718" s="212"/>
      <c r="H718" s="5"/>
      <c r="I718" s="212"/>
      <c r="J718" s="5"/>
      <c r="K718" s="212"/>
      <c r="L718" s="5"/>
      <c r="M718" s="212"/>
      <c r="N718" s="5"/>
      <c r="O718" s="212"/>
      <c r="P718" s="5"/>
      <c r="Q718" s="213"/>
      <c r="R718" s="5"/>
      <c r="S718" s="213"/>
      <c r="T718" s="5"/>
      <c r="U718" s="213"/>
      <c r="V718" s="5"/>
      <c r="W718" s="213"/>
      <c r="X718" s="5"/>
      <c r="Y718" s="213"/>
      <c r="Z718" s="5"/>
      <c r="AA718" s="213"/>
      <c r="AB718" s="10"/>
      <c r="AC718" s="10"/>
      <c r="AD718" s="7"/>
      <c r="AE718" s="5"/>
      <c r="AF718" s="5"/>
      <c r="AG718" s="5"/>
      <c r="AH718" s="5"/>
      <c r="AI718" s="5"/>
      <c r="AJ718" s="5"/>
      <c r="AK718" s="5"/>
      <c r="AL718" s="5"/>
      <c r="AM718" s="5"/>
      <c r="AN718" s="5"/>
      <c r="AO718" s="5"/>
      <c r="AP718" s="5"/>
      <c r="AQ718" s="5"/>
      <c r="AR718" s="5"/>
      <c r="AS718" s="5"/>
      <c r="AT718" s="5"/>
      <c r="AU718" s="5"/>
      <c r="AV718" s="5"/>
      <c r="AW718" s="5"/>
      <c r="AX718" s="5"/>
    </row>
    <row r="719" spans="1:50" ht="12" customHeight="1">
      <c r="A719" s="5"/>
      <c r="B719" s="5"/>
      <c r="C719" s="5"/>
      <c r="D719" s="5"/>
      <c r="E719" s="6"/>
      <c r="F719" s="5"/>
      <c r="G719" s="212"/>
      <c r="H719" s="5"/>
      <c r="I719" s="212"/>
      <c r="J719" s="5"/>
      <c r="K719" s="212"/>
      <c r="L719" s="5"/>
      <c r="M719" s="212"/>
      <c r="N719" s="5"/>
      <c r="O719" s="212"/>
      <c r="P719" s="5"/>
      <c r="Q719" s="213"/>
      <c r="R719" s="5"/>
      <c r="S719" s="213"/>
      <c r="T719" s="5"/>
      <c r="U719" s="213"/>
      <c r="V719" s="5"/>
      <c r="W719" s="213"/>
      <c r="X719" s="5"/>
      <c r="Y719" s="213"/>
      <c r="Z719" s="5"/>
      <c r="AA719" s="213"/>
      <c r="AB719" s="10"/>
      <c r="AC719" s="10"/>
      <c r="AD719" s="7"/>
      <c r="AE719" s="5"/>
      <c r="AF719" s="5"/>
      <c r="AG719" s="5"/>
      <c r="AH719" s="5"/>
      <c r="AI719" s="5"/>
      <c r="AJ719" s="5"/>
      <c r="AK719" s="5"/>
      <c r="AL719" s="5"/>
      <c r="AM719" s="5"/>
      <c r="AN719" s="5"/>
      <c r="AO719" s="5"/>
      <c r="AP719" s="5"/>
      <c r="AQ719" s="5"/>
      <c r="AR719" s="5"/>
      <c r="AS719" s="5"/>
      <c r="AT719" s="5"/>
      <c r="AU719" s="5"/>
      <c r="AV719" s="5"/>
      <c r="AW719" s="5"/>
      <c r="AX719" s="5"/>
    </row>
    <row r="720" spans="1:50" ht="12" customHeight="1">
      <c r="A720" s="5"/>
      <c r="B720" s="5"/>
      <c r="C720" s="5"/>
      <c r="D720" s="5"/>
      <c r="E720" s="6"/>
      <c r="F720" s="5"/>
      <c r="G720" s="212"/>
      <c r="H720" s="5"/>
      <c r="I720" s="212"/>
      <c r="J720" s="5"/>
      <c r="K720" s="212"/>
      <c r="L720" s="5"/>
      <c r="M720" s="212"/>
      <c r="N720" s="5"/>
      <c r="O720" s="212"/>
      <c r="P720" s="5"/>
      <c r="Q720" s="213"/>
      <c r="R720" s="5"/>
      <c r="S720" s="213"/>
      <c r="T720" s="5"/>
      <c r="U720" s="213"/>
      <c r="V720" s="5"/>
      <c r="W720" s="213"/>
      <c r="X720" s="5"/>
      <c r="Y720" s="213"/>
      <c r="Z720" s="5"/>
      <c r="AA720" s="213"/>
      <c r="AB720" s="10"/>
      <c r="AC720" s="10"/>
      <c r="AD720" s="7"/>
      <c r="AE720" s="5"/>
      <c r="AF720" s="5"/>
      <c r="AG720" s="5"/>
      <c r="AH720" s="5"/>
      <c r="AI720" s="5"/>
      <c r="AJ720" s="5"/>
      <c r="AK720" s="5"/>
      <c r="AL720" s="5"/>
      <c r="AM720" s="5"/>
      <c r="AN720" s="5"/>
      <c r="AO720" s="5"/>
      <c r="AP720" s="5"/>
      <c r="AQ720" s="5"/>
      <c r="AR720" s="5"/>
      <c r="AS720" s="5"/>
      <c r="AT720" s="5"/>
      <c r="AU720" s="5"/>
      <c r="AV720" s="5"/>
      <c r="AW720" s="5"/>
      <c r="AX720" s="5"/>
    </row>
    <row r="721" spans="1:50" ht="12" customHeight="1">
      <c r="A721" s="5"/>
      <c r="B721" s="5"/>
      <c r="C721" s="5"/>
      <c r="D721" s="5"/>
      <c r="E721" s="6"/>
      <c r="F721" s="5"/>
      <c r="G721" s="212"/>
      <c r="H721" s="5"/>
      <c r="I721" s="212"/>
      <c r="J721" s="5"/>
      <c r="K721" s="212"/>
      <c r="L721" s="5"/>
      <c r="M721" s="212"/>
      <c r="N721" s="5"/>
      <c r="O721" s="212"/>
      <c r="P721" s="5"/>
      <c r="Q721" s="213"/>
      <c r="R721" s="5"/>
      <c r="S721" s="213"/>
      <c r="T721" s="5"/>
      <c r="U721" s="213"/>
      <c r="V721" s="5"/>
      <c r="W721" s="213"/>
      <c r="X721" s="5"/>
      <c r="Y721" s="213"/>
      <c r="Z721" s="5"/>
      <c r="AA721" s="213"/>
      <c r="AB721" s="10"/>
      <c r="AC721" s="10"/>
      <c r="AD721" s="7"/>
      <c r="AE721" s="5"/>
      <c r="AF721" s="5"/>
      <c r="AG721" s="5"/>
      <c r="AH721" s="5"/>
      <c r="AI721" s="5"/>
      <c r="AJ721" s="5"/>
      <c r="AK721" s="5"/>
      <c r="AL721" s="5"/>
      <c r="AM721" s="5"/>
      <c r="AN721" s="5"/>
      <c r="AO721" s="5"/>
      <c r="AP721" s="5"/>
      <c r="AQ721" s="5"/>
      <c r="AR721" s="5"/>
      <c r="AS721" s="5"/>
      <c r="AT721" s="5"/>
      <c r="AU721" s="5"/>
      <c r="AV721" s="5"/>
      <c r="AW721" s="5"/>
      <c r="AX721" s="5"/>
    </row>
    <row r="722" spans="1:50" ht="12" customHeight="1">
      <c r="A722" s="5"/>
      <c r="B722" s="5"/>
      <c r="C722" s="5"/>
      <c r="D722" s="5"/>
      <c r="E722" s="6"/>
      <c r="F722" s="5"/>
      <c r="G722" s="212"/>
      <c r="H722" s="5"/>
      <c r="I722" s="212"/>
      <c r="J722" s="5"/>
      <c r="K722" s="212"/>
      <c r="L722" s="5"/>
      <c r="M722" s="212"/>
      <c r="N722" s="5"/>
      <c r="O722" s="212"/>
      <c r="P722" s="5"/>
      <c r="Q722" s="213"/>
      <c r="R722" s="5"/>
      <c r="S722" s="213"/>
      <c r="T722" s="5"/>
      <c r="U722" s="213"/>
      <c r="V722" s="5"/>
      <c r="W722" s="213"/>
      <c r="X722" s="5"/>
      <c r="Y722" s="213"/>
      <c r="Z722" s="5"/>
      <c r="AA722" s="213"/>
      <c r="AB722" s="10"/>
      <c r="AC722" s="10"/>
      <c r="AD722" s="7"/>
      <c r="AE722" s="5"/>
      <c r="AF722" s="5"/>
      <c r="AG722" s="5"/>
      <c r="AH722" s="5"/>
      <c r="AI722" s="5"/>
      <c r="AJ722" s="5"/>
      <c r="AK722" s="5"/>
      <c r="AL722" s="5"/>
      <c r="AM722" s="5"/>
      <c r="AN722" s="5"/>
      <c r="AO722" s="5"/>
      <c r="AP722" s="5"/>
      <c r="AQ722" s="5"/>
      <c r="AR722" s="5"/>
      <c r="AS722" s="5"/>
      <c r="AT722" s="5"/>
      <c r="AU722" s="5"/>
      <c r="AV722" s="5"/>
      <c r="AW722" s="5"/>
      <c r="AX722" s="5"/>
    </row>
    <row r="723" spans="1:50" ht="12" customHeight="1">
      <c r="A723" s="5"/>
      <c r="B723" s="5"/>
      <c r="C723" s="5"/>
      <c r="D723" s="5"/>
      <c r="E723" s="6"/>
      <c r="F723" s="5"/>
      <c r="G723" s="212"/>
      <c r="H723" s="5"/>
      <c r="I723" s="212"/>
      <c r="J723" s="5"/>
      <c r="K723" s="212"/>
      <c r="L723" s="5"/>
      <c r="M723" s="212"/>
      <c r="N723" s="5"/>
      <c r="O723" s="212"/>
      <c r="P723" s="5"/>
      <c r="Q723" s="213"/>
      <c r="R723" s="5"/>
      <c r="S723" s="213"/>
      <c r="T723" s="5"/>
      <c r="U723" s="213"/>
      <c r="V723" s="5"/>
      <c r="W723" s="213"/>
      <c r="X723" s="5"/>
      <c r="Y723" s="213"/>
      <c r="Z723" s="5"/>
      <c r="AA723" s="213"/>
      <c r="AB723" s="10"/>
      <c r="AC723" s="10"/>
      <c r="AD723" s="7"/>
      <c r="AE723" s="5"/>
      <c r="AF723" s="5"/>
      <c r="AG723" s="5"/>
      <c r="AH723" s="5"/>
      <c r="AI723" s="5"/>
      <c r="AJ723" s="5"/>
      <c r="AK723" s="5"/>
      <c r="AL723" s="5"/>
      <c r="AM723" s="5"/>
      <c r="AN723" s="5"/>
      <c r="AO723" s="5"/>
      <c r="AP723" s="5"/>
      <c r="AQ723" s="5"/>
      <c r="AR723" s="5"/>
      <c r="AS723" s="5"/>
      <c r="AT723" s="5"/>
      <c r="AU723" s="5"/>
      <c r="AV723" s="5"/>
      <c r="AW723" s="5"/>
      <c r="AX723" s="5"/>
    </row>
    <row r="724" spans="1:50" ht="12" customHeight="1">
      <c r="A724" s="5"/>
      <c r="B724" s="5"/>
      <c r="C724" s="5"/>
      <c r="D724" s="5"/>
      <c r="E724" s="6"/>
      <c r="F724" s="5"/>
      <c r="G724" s="212"/>
      <c r="H724" s="5"/>
      <c r="I724" s="212"/>
      <c r="J724" s="5"/>
      <c r="K724" s="212"/>
      <c r="L724" s="5"/>
      <c r="M724" s="212"/>
      <c r="N724" s="5"/>
      <c r="O724" s="212"/>
      <c r="P724" s="5"/>
      <c r="Q724" s="213"/>
      <c r="R724" s="5"/>
      <c r="S724" s="213"/>
      <c r="T724" s="5"/>
      <c r="U724" s="213"/>
      <c r="V724" s="5"/>
      <c r="W724" s="213"/>
      <c r="X724" s="5"/>
      <c r="Y724" s="213"/>
      <c r="Z724" s="5"/>
      <c r="AA724" s="213"/>
      <c r="AB724" s="10"/>
      <c r="AC724" s="10"/>
      <c r="AD724" s="7"/>
      <c r="AE724" s="5"/>
      <c r="AF724" s="5"/>
      <c r="AG724" s="5"/>
      <c r="AH724" s="5"/>
      <c r="AI724" s="5"/>
      <c r="AJ724" s="5"/>
      <c r="AK724" s="5"/>
      <c r="AL724" s="5"/>
      <c r="AM724" s="5"/>
      <c r="AN724" s="5"/>
      <c r="AO724" s="5"/>
      <c r="AP724" s="5"/>
      <c r="AQ724" s="5"/>
      <c r="AR724" s="5"/>
      <c r="AS724" s="5"/>
      <c r="AT724" s="5"/>
      <c r="AU724" s="5"/>
      <c r="AV724" s="5"/>
      <c r="AW724" s="5"/>
      <c r="AX724" s="5"/>
    </row>
    <row r="725" spans="1:50" ht="12" customHeight="1">
      <c r="A725" s="5"/>
      <c r="B725" s="5"/>
      <c r="C725" s="5"/>
      <c r="D725" s="5"/>
      <c r="E725" s="6"/>
      <c r="F725" s="5"/>
      <c r="G725" s="212"/>
      <c r="H725" s="5"/>
      <c r="I725" s="212"/>
      <c r="J725" s="5"/>
      <c r="K725" s="212"/>
      <c r="L725" s="5"/>
      <c r="M725" s="212"/>
      <c r="N725" s="5"/>
      <c r="O725" s="212"/>
      <c r="P725" s="5"/>
      <c r="Q725" s="213"/>
      <c r="R725" s="5"/>
      <c r="S725" s="213"/>
      <c r="T725" s="5"/>
      <c r="U725" s="213"/>
      <c r="V725" s="5"/>
      <c r="W725" s="213"/>
      <c r="X725" s="5"/>
      <c r="Y725" s="213"/>
      <c r="Z725" s="5"/>
      <c r="AA725" s="213"/>
      <c r="AB725" s="10"/>
      <c r="AC725" s="10"/>
      <c r="AD725" s="7"/>
      <c r="AE725" s="5"/>
      <c r="AF725" s="5"/>
      <c r="AG725" s="5"/>
      <c r="AH725" s="5"/>
      <c r="AI725" s="5"/>
      <c r="AJ725" s="5"/>
      <c r="AK725" s="5"/>
      <c r="AL725" s="5"/>
      <c r="AM725" s="5"/>
      <c r="AN725" s="5"/>
      <c r="AO725" s="5"/>
      <c r="AP725" s="5"/>
      <c r="AQ725" s="5"/>
      <c r="AR725" s="5"/>
      <c r="AS725" s="5"/>
      <c r="AT725" s="5"/>
      <c r="AU725" s="5"/>
      <c r="AV725" s="5"/>
      <c r="AW725" s="5"/>
      <c r="AX725" s="5"/>
    </row>
    <row r="726" spans="1:50" ht="12" customHeight="1">
      <c r="A726" s="5"/>
      <c r="B726" s="5"/>
      <c r="C726" s="5"/>
      <c r="D726" s="5"/>
      <c r="E726" s="6"/>
      <c r="F726" s="5"/>
      <c r="G726" s="212"/>
      <c r="H726" s="5"/>
      <c r="I726" s="212"/>
      <c r="J726" s="5"/>
      <c r="K726" s="212"/>
      <c r="L726" s="5"/>
      <c r="M726" s="212"/>
      <c r="N726" s="5"/>
      <c r="O726" s="212"/>
      <c r="P726" s="5"/>
      <c r="Q726" s="213"/>
      <c r="R726" s="5"/>
      <c r="S726" s="213"/>
      <c r="T726" s="5"/>
      <c r="U726" s="213"/>
      <c r="V726" s="5"/>
      <c r="W726" s="213"/>
      <c r="X726" s="5"/>
      <c r="Y726" s="213"/>
      <c r="Z726" s="5"/>
      <c r="AA726" s="213"/>
      <c r="AB726" s="10"/>
      <c r="AC726" s="10"/>
      <c r="AD726" s="7"/>
      <c r="AE726" s="5"/>
      <c r="AF726" s="5"/>
      <c r="AG726" s="5"/>
      <c r="AH726" s="5"/>
      <c r="AI726" s="5"/>
      <c r="AJ726" s="5"/>
      <c r="AK726" s="5"/>
      <c r="AL726" s="5"/>
      <c r="AM726" s="5"/>
      <c r="AN726" s="5"/>
      <c r="AO726" s="5"/>
      <c r="AP726" s="5"/>
      <c r="AQ726" s="5"/>
      <c r="AR726" s="5"/>
      <c r="AS726" s="5"/>
      <c r="AT726" s="5"/>
      <c r="AU726" s="5"/>
      <c r="AV726" s="5"/>
      <c r="AW726" s="5"/>
      <c r="AX726" s="5"/>
    </row>
    <row r="727" spans="1:50" ht="12" customHeight="1">
      <c r="A727" s="5"/>
      <c r="B727" s="5"/>
      <c r="C727" s="5"/>
      <c r="D727" s="5"/>
      <c r="E727" s="6"/>
      <c r="F727" s="5"/>
      <c r="G727" s="212"/>
      <c r="H727" s="5"/>
      <c r="I727" s="212"/>
      <c r="J727" s="5"/>
      <c r="K727" s="212"/>
      <c r="L727" s="5"/>
      <c r="M727" s="212"/>
      <c r="N727" s="5"/>
      <c r="O727" s="212"/>
      <c r="P727" s="5"/>
      <c r="Q727" s="213"/>
      <c r="R727" s="5"/>
      <c r="S727" s="213"/>
      <c r="T727" s="5"/>
      <c r="U727" s="213"/>
      <c r="V727" s="5"/>
      <c r="W727" s="213"/>
      <c r="X727" s="5"/>
      <c r="Y727" s="213"/>
      <c r="Z727" s="5"/>
      <c r="AA727" s="213"/>
      <c r="AB727" s="10"/>
      <c r="AC727" s="10"/>
      <c r="AD727" s="7"/>
      <c r="AE727" s="5"/>
      <c r="AF727" s="5"/>
      <c r="AG727" s="5"/>
      <c r="AH727" s="5"/>
      <c r="AI727" s="5"/>
      <c r="AJ727" s="5"/>
      <c r="AK727" s="5"/>
      <c r="AL727" s="5"/>
      <c r="AM727" s="5"/>
      <c r="AN727" s="5"/>
      <c r="AO727" s="5"/>
      <c r="AP727" s="5"/>
      <c r="AQ727" s="5"/>
      <c r="AR727" s="5"/>
      <c r="AS727" s="5"/>
      <c r="AT727" s="5"/>
      <c r="AU727" s="5"/>
      <c r="AV727" s="5"/>
      <c r="AW727" s="5"/>
      <c r="AX727" s="5"/>
    </row>
    <row r="728" spans="1:50" ht="12" customHeight="1">
      <c r="A728" s="5"/>
      <c r="B728" s="5"/>
      <c r="C728" s="5"/>
      <c r="D728" s="5"/>
      <c r="E728" s="6"/>
      <c r="F728" s="5"/>
      <c r="G728" s="212"/>
      <c r="H728" s="5"/>
      <c r="I728" s="212"/>
      <c r="J728" s="5"/>
      <c r="K728" s="212"/>
      <c r="L728" s="5"/>
      <c r="M728" s="212"/>
      <c r="N728" s="5"/>
      <c r="O728" s="212"/>
      <c r="P728" s="5"/>
      <c r="Q728" s="213"/>
      <c r="R728" s="5"/>
      <c r="S728" s="213"/>
      <c r="T728" s="5"/>
      <c r="U728" s="213"/>
      <c r="V728" s="5"/>
      <c r="W728" s="213"/>
      <c r="X728" s="5"/>
      <c r="Y728" s="213"/>
      <c r="Z728" s="5"/>
      <c r="AA728" s="213"/>
      <c r="AB728" s="10"/>
      <c r="AC728" s="10"/>
      <c r="AD728" s="7"/>
      <c r="AE728" s="5"/>
      <c r="AF728" s="5"/>
      <c r="AG728" s="5"/>
      <c r="AH728" s="5"/>
      <c r="AI728" s="5"/>
      <c r="AJ728" s="5"/>
      <c r="AK728" s="5"/>
      <c r="AL728" s="5"/>
      <c r="AM728" s="5"/>
      <c r="AN728" s="5"/>
      <c r="AO728" s="5"/>
      <c r="AP728" s="5"/>
      <c r="AQ728" s="5"/>
      <c r="AR728" s="5"/>
      <c r="AS728" s="5"/>
      <c r="AT728" s="5"/>
      <c r="AU728" s="5"/>
      <c r="AV728" s="5"/>
      <c r="AW728" s="5"/>
      <c r="AX728" s="5"/>
    </row>
    <row r="729" spans="1:50" ht="12" customHeight="1">
      <c r="A729" s="5"/>
      <c r="B729" s="5"/>
      <c r="C729" s="5"/>
      <c r="D729" s="5"/>
      <c r="E729" s="6"/>
      <c r="F729" s="5"/>
      <c r="G729" s="212"/>
      <c r="H729" s="5"/>
      <c r="I729" s="212"/>
      <c r="J729" s="5"/>
      <c r="K729" s="212"/>
      <c r="L729" s="5"/>
      <c r="M729" s="212"/>
      <c r="N729" s="5"/>
      <c r="O729" s="212"/>
      <c r="P729" s="5"/>
      <c r="Q729" s="213"/>
      <c r="R729" s="5"/>
      <c r="S729" s="213"/>
      <c r="T729" s="5"/>
      <c r="U729" s="213"/>
      <c r="V729" s="5"/>
      <c r="W729" s="213"/>
      <c r="X729" s="5"/>
      <c r="Y729" s="213"/>
      <c r="Z729" s="5"/>
      <c r="AA729" s="213"/>
      <c r="AB729" s="10"/>
      <c r="AC729" s="10"/>
      <c r="AD729" s="7"/>
      <c r="AE729" s="5"/>
      <c r="AF729" s="5"/>
      <c r="AG729" s="5"/>
      <c r="AH729" s="5"/>
      <c r="AI729" s="5"/>
      <c r="AJ729" s="5"/>
      <c r="AK729" s="5"/>
      <c r="AL729" s="5"/>
      <c r="AM729" s="5"/>
      <c r="AN729" s="5"/>
      <c r="AO729" s="5"/>
      <c r="AP729" s="5"/>
      <c r="AQ729" s="5"/>
      <c r="AR729" s="5"/>
      <c r="AS729" s="5"/>
      <c r="AT729" s="5"/>
      <c r="AU729" s="5"/>
      <c r="AV729" s="5"/>
      <c r="AW729" s="5"/>
      <c r="AX729" s="5"/>
    </row>
    <row r="730" spans="1:50" ht="12" customHeight="1">
      <c r="A730" s="5"/>
      <c r="B730" s="5"/>
      <c r="C730" s="5"/>
      <c r="D730" s="5"/>
      <c r="E730" s="6"/>
      <c r="F730" s="5"/>
      <c r="G730" s="212"/>
      <c r="H730" s="5"/>
      <c r="I730" s="212"/>
      <c r="J730" s="5"/>
      <c r="K730" s="212"/>
      <c r="L730" s="5"/>
      <c r="M730" s="212"/>
      <c r="N730" s="5"/>
      <c r="O730" s="212"/>
      <c r="P730" s="5"/>
      <c r="Q730" s="213"/>
      <c r="R730" s="5"/>
      <c r="S730" s="213"/>
      <c r="T730" s="5"/>
      <c r="U730" s="213"/>
      <c r="V730" s="5"/>
      <c r="W730" s="213"/>
      <c r="X730" s="5"/>
      <c r="Y730" s="213"/>
      <c r="Z730" s="5"/>
      <c r="AA730" s="213"/>
      <c r="AB730" s="10"/>
      <c r="AC730" s="10"/>
      <c r="AD730" s="7"/>
      <c r="AE730" s="5"/>
      <c r="AF730" s="5"/>
      <c r="AG730" s="5"/>
      <c r="AH730" s="5"/>
      <c r="AI730" s="5"/>
      <c r="AJ730" s="5"/>
      <c r="AK730" s="5"/>
      <c r="AL730" s="5"/>
      <c r="AM730" s="5"/>
      <c r="AN730" s="5"/>
      <c r="AO730" s="5"/>
      <c r="AP730" s="5"/>
      <c r="AQ730" s="5"/>
      <c r="AR730" s="5"/>
      <c r="AS730" s="5"/>
      <c r="AT730" s="5"/>
      <c r="AU730" s="5"/>
      <c r="AV730" s="5"/>
      <c r="AW730" s="5"/>
      <c r="AX730" s="5"/>
    </row>
    <row r="731" spans="1:50" ht="12" customHeight="1">
      <c r="A731" s="5"/>
      <c r="B731" s="5"/>
      <c r="C731" s="5"/>
      <c r="D731" s="5"/>
      <c r="E731" s="6"/>
      <c r="F731" s="5"/>
      <c r="G731" s="212"/>
      <c r="H731" s="5"/>
      <c r="I731" s="212"/>
      <c r="J731" s="5"/>
      <c r="K731" s="212"/>
      <c r="L731" s="5"/>
      <c r="M731" s="212"/>
      <c r="N731" s="5"/>
      <c r="O731" s="212"/>
      <c r="P731" s="5"/>
      <c r="Q731" s="213"/>
      <c r="R731" s="5"/>
      <c r="S731" s="213"/>
      <c r="T731" s="5"/>
      <c r="U731" s="213"/>
      <c r="V731" s="5"/>
      <c r="W731" s="213"/>
      <c r="X731" s="5"/>
      <c r="Y731" s="213"/>
      <c r="Z731" s="5"/>
      <c r="AA731" s="213"/>
      <c r="AB731" s="10"/>
      <c r="AC731" s="10"/>
      <c r="AD731" s="7"/>
      <c r="AE731" s="5"/>
      <c r="AF731" s="5"/>
      <c r="AG731" s="5"/>
      <c r="AH731" s="5"/>
      <c r="AI731" s="5"/>
      <c r="AJ731" s="5"/>
      <c r="AK731" s="5"/>
      <c r="AL731" s="5"/>
      <c r="AM731" s="5"/>
      <c r="AN731" s="5"/>
      <c r="AO731" s="5"/>
      <c r="AP731" s="5"/>
      <c r="AQ731" s="5"/>
      <c r="AR731" s="5"/>
      <c r="AS731" s="5"/>
      <c r="AT731" s="5"/>
      <c r="AU731" s="5"/>
      <c r="AV731" s="5"/>
      <c r="AW731" s="5"/>
      <c r="AX731" s="5"/>
    </row>
    <row r="732" spans="1:50" ht="12" customHeight="1">
      <c r="A732" s="5"/>
      <c r="B732" s="5"/>
      <c r="C732" s="5"/>
      <c r="D732" s="5"/>
      <c r="E732" s="6"/>
      <c r="F732" s="5"/>
      <c r="G732" s="212"/>
      <c r="H732" s="5"/>
      <c r="I732" s="212"/>
      <c r="J732" s="5"/>
      <c r="K732" s="212"/>
      <c r="L732" s="5"/>
      <c r="M732" s="212"/>
      <c r="N732" s="5"/>
      <c r="O732" s="212"/>
      <c r="P732" s="5"/>
      <c r="Q732" s="213"/>
      <c r="R732" s="5"/>
      <c r="S732" s="213"/>
      <c r="T732" s="5"/>
      <c r="U732" s="213"/>
      <c r="V732" s="5"/>
      <c r="W732" s="213"/>
      <c r="X732" s="5"/>
      <c r="Y732" s="213"/>
      <c r="Z732" s="5"/>
      <c r="AA732" s="213"/>
      <c r="AB732" s="10"/>
      <c r="AC732" s="10"/>
      <c r="AD732" s="7"/>
      <c r="AE732" s="5"/>
      <c r="AF732" s="5"/>
      <c r="AG732" s="5"/>
      <c r="AH732" s="5"/>
      <c r="AI732" s="5"/>
      <c r="AJ732" s="5"/>
      <c r="AK732" s="5"/>
      <c r="AL732" s="5"/>
      <c r="AM732" s="5"/>
      <c r="AN732" s="5"/>
      <c r="AO732" s="5"/>
      <c r="AP732" s="5"/>
      <c r="AQ732" s="5"/>
      <c r="AR732" s="5"/>
      <c r="AS732" s="5"/>
      <c r="AT732" s="5"/>
      <c r="AU732" s="5"/>
      <c r="AV732" s="5"/>
      <c r="AW732" s="5"/>
      <c r="AX732" s="5"/>
    </row>
    <row r="733" spans="1:50" ht="12" customHeight="1">
      <c r="A733" s="5"/>
      <c r="B733" s="5"/>
      <c r="C733" s="5"/>
      <c r="D733" s="5"/>
      <c r="E733" s="6"/>
      <c r="F733" s="5"/>
      <c r="G733" s="212"/>
      <c r="H733" s="5"/>
      <c r="I733" s="212"/>
      <c r="J733" s="5"/>
      <c r="K733" s="212"/>
      <c r="L733" s="5"/>
      <c r="M733" s="212"/>
      <c r="N733" s="5"/>
      <c r="O733" s="212"/>
      <c r="P733" s="5"/>
      <c r="Q733" s="213"/>
      <c r="R733" s="5"/>
      <c r="S733" s="213"/>
      <c r="T733" s="5"/>
      <c r="U733" s="213"/>
      <c r="V733" s="5"/>
      <c r="W733" s="213"/>
      <c r="X733" s="5"/>
      <c r="Y733" s="213"/>
      <c r="Z733" s="5"/>
      <c r="AA733" s="213"/>
      <c r="AB733" s="10"/>
      <c r="AC733" s="10"/>
      <c r="AD733" s="7"/>
      <c r="AE733" s="5"/>
      <c r="AF733" s="5"/>
      <c r="AG733" s="5"/>
      <c r="AH733" s="5"/>
      <c r="AI733" s="5"/>
      <c r="AJ733" s="5"/>
      <c r="AK733" s="5"/>
      <c r="AL733" s="5"/>
      <c r="AM733" s="5"/>
      <c r="AN733" s="5"/>
      <c r="AO733" s="5"/>
      <c r="AP733" s="5"/>
      <c r="AQ733" s="5"/>
      <c r="AR733" s="5"/>
      <c r="AS733" s="5"/>
      <c r="AT733" s="5"/>
      <c r="AU733" s="5"/>
      <c r="AV733" s="5"/>
      <c r="AW733" s="5"/>
      <c r="AX733" s="5"/>
    </row>
    <row r="734" spans="1:50" ht="12" customHeight="1">
      <c r="A734" s="5"/>
      <c r="B734" s="5"/>
      <c r="C734" s="5"/>
      <c r="D734" s="5"/>
      <c r="E734" s="6"/>
      <c r="F734" s="5"/>
      <c r="G734" s="212"/>
      <c r="H734" s="5"/>
      <c r="I734" s="212"/>
      <c r="J734" s="5"/>
      <c r="K734" s="212"/>
      <c r="L734" s="5"/>
      <c r="M734" s="212"/>
      <c r="N734" s="5"/>
      <c r="O734" s="212"/>
      <c r="P734" s="5"/>
      <c r="Q734" s="213"/>
      <c r="R734" s="5"/>
      <c r="S734" s="213"/>
      <c r="T734" s="5"/>
      <c r="U734" s="213"/>
      <c r="V734" s="5"/>
      <c r="W734" s="213"/>
      <c r="X734" s="5"/>
      <c r="Y734" s="213"/>
      <c r="Z734" s="5"/>
      <c r="AA734" s="213"/>
      <c r="AB734" s="10"/>
      <c r="AC734" s="10"/>
      <c r="AD734" s="7"/>
      <c r="AE734" s="5"/>
      <c r="AF734" s="5"/>
      <c r="AG734" s="5"/>
      <c r="AH734" s="5"/>
      <c r="AI734" s="5"/>
      <c r="AJ734" s="5"/>
      <c r="AK734" s="5"/>
      <c r="AL734" s="5"/>
      <c r="AM734" s="5"/>
      <c r="AN734" s="5"/>
      <c r="AO734" s="5"/>
      <c r="AP734" s="5"/>
      <c r="AQ734" s="5"/>
      <c r="AR734" s="5"/>
      <c r="AS734" s="5"/>
      <c r="AT734" s="5"/>
      <c r="AU734" s="5"/>
      <c r="AV734" s="5"/>
      <c r="AW734" s="5"/>
      <c r="AX734" s="5"/>
    </row>
    <row r="735" spans="1:50" ht="12" customHeight="1">
      <c r="A735" s="5"/>
      <c r="B735" s="5"/>
      <c r="C735" s="5"/>
      <c r="D735" s="5"/>
      <c r="E735" s="6"/>
      <c r="F735" s="5"/>
      <c r="G735" s="212"/>
      <c r="H735" s="5"/>
      <c r="I735" s="212"/>
      <c r="J735" s="5"/>
      <c r="K735" s="212"/>
      <c r="L735" s="5"/>
      <c r="M735" s="212"/>
      <c r="N735" s="5"/>
      <c r="O735" s="212"/>
      <c r="P735" s="5"/>
      <c r="Q735" s="213"/>
      <c r="R735" s="5"/>
      <c r="S735" s="213"/>
      <c r="T735" s="5"/>
      <c r="U735" s="213"/>
      <c r="V735" s="5"/>
      <c r="W735" s="213"/>
      <c r="X735" s="5"/>
      <c r="Y735" s="213"/>
      <c r="Z735" s="5"/>
      <c r="AA735" s="213"/>
      <c r="AB735" s="10"/>
      <c r="AC735" s="10"/>
      <c r="AD735" s="7"/>
      <c r="AE735" s="5"/>
      <c r="AF735" s="5"/>
      <c r="AG735" s="5"/>
      <c r="AH735" s="5"/>
      <c r="AI735" s="5"/>
      <c r="AJ735" s="5"/>
      <c r="AK735" s="5"/>
      <c r="AL735" s="5"/>
      <c r="AM735" s="5"/>
      <c r="AN735" s="5"/>
      <c r="AO735" s="5"/>
      <c r="AP735" s="5"/>
      <c r="AQ735" s="5"/>
      <c r="AR735" s="5"/>
      <c r="AS735" s="5"/>
      <c r="AT735" s="5"/>
      <c r="AU735" s="5"/>
      <c r="AV735" s="5"/>
      <c r="AW735" s="5"/>
      <c r="AX735" s="5"/>
    </row>
    <row r="736" spans="1:50" ht="12" customHeight="1">
      <c r="A736" s="5"/>
      <c r="B736" s="5"/>
      <c r="C736" s="5"/>
      <c r="D736" s="5"/>
      <c r="E736" s="6"/>
      <c r="F736" s="5"/>
      <c r="G736" s="212"/>
      <c r="H736" s="5"/>
      <c r="I736" s="212"/>
      <c r="J736" s="5"/>
      <c r="K736" s="212"/>
      <c r="L736" s="5"/>
      <c r="M736" s="212"/>
      <c r="N736" s="5"/>
      <c r="O736" s="212"/>
      <c r="P736" s="5"/>
      <c r="Q736" s="213"/>
      <c r="R736" s="5"/>
      <c r="S736" s="213"/>
      <c r="T736" s="5"/>
      <c r="U736" s="213"/>
      <c r="V736" s="5"/>
      <c r="W736" s="213"/>
      <c r="X736" s="5"/>
      <c r="Y736" s="213"/>
      <c r="Z736" s="5"/>
      <c r="AA736" s="213"/>
      <c r="AB736" s="10"/>
      <c r="AC736" s="10"/>
      <c r="AD736" s="7"/>
      <c r="AE736" s="5"/>
      <c r="AF736" s="5"/>
      <c r="AG736" s="5"/>
      <c r="AH736" s="5"/>
      <c r="AI736" s="5"/>
      <c r="AJ736" s="5"/>
      <c r="AK736" s="5"/>
      <c r="AL736" s="5"/>
      <c r="AM736" s="5"/>
      <c r="AN736" s="5"/>
      <c r="AO736" s="5"/>
      <c r="AP736" s="5"/>
      <c r="AQ736" s="5"/>
      <c r="AR736" s="5"/>
      <c r="AS736" s="5"/>
      <c r="AT736" s="5"/>
      <c r="AU736" s="5"/>
      <c r="AV736" s="5"/>
      <c r="AW736" s="5"/>
      <c r="AX736" s="5"/>
    </row>
    <row r="737" spans="1:50" ht="12" customHeight="1">
      <c r="A737" s="5"/>
      <c r="B737" s="5"/>
      <c r="C737" s="5"/>
      <c r="D737" s="5"/>
      <c r="E737" s="6"/>
      <c r="F737" s="5"/>
      <c r="G737" s="212"/>
      <c r="H737" s="5"/>
      <c r="I737" s="212"/>
      <c r="J737" s="5"/>
      <c r="K737" s="212"/>
      <c r="L737" s="5"/>
      <c r="M737" s="212"/>
      <c r="N737" s="5"/>
      <c r="O737" s="212"/>
      <c r="P737" s="5"/>
      <c r="Q737" s="213"/>
      <c r="R737" s="5"/>
      <c r="S737" s="213"/>
      <c r="T737" s="5"/>
      <c r="U737" s="213"/>
      <c r="V737" s="5"/>
      <c r="W737" s="213"/>
      <c r="X737" s="5"/>
      <c r="Y737" s="213"/>
      <c r="Z737" s="5"/>
      <c r="AA737" s="213"/>
      <c r="AB737" s="10"/>
      <c r="AC737" s="10"/>
      <c r="AD737" s="7"/>
      <c r="AE737" s="5"/>
      <c r="AF737" s="5"/>
      <c r="AG737" s="5"/>
      <c r="AH737" s="5"/>
      <c r="AI737" s="5"/>
      <c r="AJ737" s="5"/>
      <c r="AK737" s="5"/>
      <c r="AL737" s="5"/>
      <c r="AM737" s="5"/>
      <c r="AN737" s="5"/>
      <c r="AO737" s="5"/>
      <c r="AP737" s="5"/>
      <c r="AQ737" s="5"/>
      <c r="AR737" s="5"/>
      <c r="AS737" s="5"/>
      <c r="AT737" s="5"/>
      <c r="AU737" s="5"/>
      <c r="AV737" s="5"/>
      <c r="AW737" s="5"/>
      <c r="AX737" s="5"/>
    </row>
    <row r="738" spans="1:50" ht="12" customHeight="1">
      <c r="A738" s="5"/>
      <c r="B738" s="5"/>
      <c r="C738" s="5"/>
      <c r="D738" s="5"/>
      <c r="E738" s="6"/>
      <c r="F738" s="5"/>
      <c r="G738" s="212"/>
      <c r="H738" s="5"/>
      <c r="I738" s="212"/>
      <c r="J738" s="5"/>
      <c r="K738" s="212"/>
      <c r="L738" s="5"/>
      <c r="M738" s="212"/>
      <c r="N738" s="5"/>
      <c r="O738" s="212"/>
      <c r="P738" s="5"/>
      <c r="Q738" s="213"/>
      <c r="R738" s="5"/>
      <c r="S738" s="213"/>
      <c r="T738" s="5"/>
      <c r="U738" s="213"/>
      <c r="V738" s="5"/>
      <c r="W738" s="213"/>
      <c r="X738" s="5"/>
      <c r="Y738" s="213"/>
      <c r="Z738" s="5"/>
      <c r="AA738" s="213"/>
      <c r="AB738" s="10"/>
      <c r="AC738" s="10"/>
      <c r="AD738" s="7"/>
      <c r="AE738" s="5"/>
      <c r="AF738" s="5"/>
      <c r="AG738" s="5"/>
      <c r="AH738" s="5"/>
      <c r="AI738" s="5"/>
      <c r="AJ738" s="5"/>
      <c r="AK738" s="5"/>
      <c r="AL738" s="5"/>
      <c r="AM738" s="5"/>
      <c r="AN738" s="5"/>
      <c r="AO738" s="5"/>
      <c r="AP738" s="5"/>
      <c r="AQ738" s="5"/>
      <c r="AR738" s="5"/>
      <c r="AS738" s="5"/>
      <c r="AT738" s="5"/>
      <c r="AU738" s="5"/>
      <c r="AV738" s="5"/>
      <c r="AW738" s="5"/>
      <c r="AX738" s="5"/>
    </row>
    <row r="739" spans="1:50" ht="12" customHeight="1">
      <c r="A739" s="5"/>
      <c r="B739" s="5"/>
      <c r="C739" s="5"/>
      <c r="D739" s="5"/>
      <c r="E739" s="6"/>
      <c r="F739" s="5"/>
      <c r="G739" s="212"/>
      <c r="H739" s="5"/>
      <c r="I739" s="212"/>
      <c r="J739" s="5"/>
      <c r="K739" s="212"/>
      <c r="L739" s="5"/>
      <c r="M739" s="212"/>
      <c r="N739" s="5"/>
      <c r="O739" s="212"/>
      <c r="P739" s="5"/>
      <c r="Q739" s="213"/>
      <c r="R739" s="5"/>
      <c r="S739" s="213"/>
      <c r="T739" s="5"/>
      <c r="U739" s="213"/>
      <c r="V739" s="5"/>
      <c r="W739" s="213"/>
      <c r="X739" s="5"/>
      <c r="Y739" s="213"/>
      <c r="Z739" s="5"/>
      <c r="AA739" s="213"/>
      <c r="AB739" s="10"/>
      <c r="AC739" s="10"/>
      <c r="AD739" s="7"/>
      <c r="AE739" s="5"/>
      <c r="AF739" s="5"/>
      <c r="AG739" s="5"/>
      <c r="AH739" s="5"/>
      <c r="AI739" s="5"/>
      <c r="AJ739" s="5"/>
      <c r="AK739" s="5"/>
      <c r="AL739" s="5"/>
      <c r="AM739" s="5"/>
      <c r="AN739" s="5"/>
      <c r="AO739" s="5"/>
      <c r="AP739" s="5"/>
      <c r="AQ739" s="5"/>
      <c r="AR739" s="5"/>
      <c r="AS739" s="5"/>
      <c r="AT739" s="5"/>
      <c r="AU739" s="5"/>
      <c r="AV739" s="5"/>
      <c r="AW739" s="5"/>
      <c r="AX739" s="5"/>
    </row>
    <row r="740" spans="1:50" ht="12" customHeight="1">
      <c r="A740" s="5"/>
      <c r="B740" s="5"/>
      <c r="C740" s="5"/>
      <c r="D740" s="5"/>
      <c r="E740" s="6"/>
      <c r="F740" s="5"/>
      <c r="G740" s="212"/>
      <c r="H740" s="5"/>
      <c r="I740" s="212"/>
      <c r="J740" s="5"/>
      <c r="K740" s="212"/>
      <c r="L740" s="5"/>
      <c r="M740" s="212"/>
      <c r="N740" s="5"/>
      <c r="O740" s="212"/>
      <c r="P740" s="5"/>
      <c r="Q740" s="213"/>
      <c r="R740" s="5"/>
      <c r="S740" s="213"/>
      <c r="T740" s="5"/>
      <c r="U740" s="213"/>
      <c r="V740" s="5"/>
      <c r="W740" s="213"/>
      <c r="X740" s="5"/>
      <c r="Y740" s="213"/>
      <c r="Z740" s="5"/>
      <c r="AA740" s="213"/>
      <c r="AB740" s="10"/>
      <c r="AC740" s="10"/>
      <c r="AD740" s="7"/>
      <c r="AE740" s="5"/>
      <c r="AF740" s="5"/>
      <c r="AG740" s="5"/>
      <c r="AH740" s="5"/>
      <c r="AI740" s="5"/>
      <c r="AJ740" s="5"/>
      <c r="AK740" s="5"/>
      <c r="AL740" s="5"/>
      <c r="AM740" s="5"/>
      <c r="AN740" s="5"/>
      <c r="AO740" s="5"/>
      <c r="AP740" s="5"/>
      <c r="AQ740" s="5"/>
      <c r="AR740" s="5"/>
      <c r="AS740" s="5"/>
      <c r="AT740" s="5"/>
      <c r="AU740" s="5"/>
      <c r="AV740" s="5"/>
      <c r="AW740" s="5"/>
      <c r="AX740" s="5"/>
    </row>
    <row r="741" spans="1:50" ht="12" customHeight="1">
      <c r="A741" s="5"/>
      <c r="B741" s="5"/>
      <c r="C741" s="5"/>
      <c r="D741" s="5"/>
      <c r="E741" s="6"/>
      <c r="F741" s="5"/>
      <c r="G741" s="212"/>
      <c r="H741" s="5"/>
      <c r="I741" s="212"/>
      <c r="J741" s="5"/>
      <c r="K741" s="212"/>
      <c r="L741" s="5"/>
      <c r="M741" s="212"/>
      <c r="N741" s="5"/>
      <c r="O741" s="212"/>
      <c r="P741" s="5"/>
      <c r="Q741" s="213"/>
      <c r="R741" s="5"/>
      <c r="S741" s="213"/>
      <c r="T741" s="5"/>
      <c r="U741" s="213"/>
      <c r="V741" s="5"/>
      <c r="W741" s="213"/>
      <c r="X741" s="5"/>
      <c r="Y741" s="213"/>
      <c r="Z741" s="5"/>
      <c r="AA741" s="213"/>
      <c r="AB741" s="10"/>
      <c r="AC741" s="10"/>
      <c r="AD741" s="7"/>
      <c r="AE741" s="5"/>
      <c r="AF741" s="5"/>
      <c r="AG741" s="5"/>
      <c r="AH741" s="5"/>
      <c r="AI741" s="5"/>
      <c r="AJ741" s="5"/>
      <c r="AK741" s="5"/>
      <c r="AL741" s="5"/>
      <c r="AM741" s="5"/>
      <c r="AN741" s="5"/>
      <c r="AO741" s="5"/>
      <c r="AP741" s="5"/>
      <c r="AQ741" s="5"/>
      <c r="AR741" s="5"/>
      <c r="AS741" s="5"/>
      <c r="AT741" s="5"/>
      <c r="AU741" s="5"/>
      <c r="AV741" s="5"/>
      <c r="AW741" s="5"/>
      <c r="AX741" s="5"/>
    </row>
    <row r="742" spans="1:50" ht="12" customHeight="1">
      <c r="A742" s="5"/>
      <c r="B742" s="5"/>
      <c r="C742" s="5"/>
      <c r="D742" s="5"/>
      <c r="E742" s="6"/>
      <c r="F742" s="5"/>
      <c r="G742" s="212"/>
      <c r="H742" s="5"/>
      <c r="I742" s="212"/>
      <c r="J742" s="5"/>
      <c r="K742" s="212"/>
      <c r="L742" s="5"/>
      <c r="M742" s="212"/>
      <c r="N742" s="5"/>
      <c r="O742" s="212"/>
      <c r="P742" s="5"/>
      <c r="Q742" s="213"/>
      <c r="R742" s="5"/>
      <c r="S742" s="213"/>
      <c r="T742" s="5"/>
      <c r="U742" s="213"/>
      <c r="V742" s="5"/>
      <c r="W742" s="213"/>
      <c r="X742" s="5"/>
      <c r="Y742" s="213"/>
      <c r="Z742" s="5"/>
      <c r="AA742" s="213"/>
      <c r="AB742" s="10"/>
      <c r="AC742" s="10"/>
      <c r="AD742" s="7"/>
      <c r="AE742" s="5"/>
      <c r="AF742" s="5"/>
      <c r="AG742" s="5"/>
      <c r="AH742" s="5"/>
      <c r="AI742" s="5"/>
      <c r="AJ742" s="5"/>
      <c r="AK742" s="5"/>
      <c r="AL742" s="5"/>
      <c r="AM742" s="5"/>
      <c r="AN742" s="5"/>
      <c r="AO742" s="5"/>
      <c r="AP742" s="5"/>
      <c r="AQ742" s="5"/>
      <c r="AR742" s="5"/>
      <c r="AS742" s="5"/>
      <c r="AT742" s="5"/>
      <c r="AU742" s="5"/>
      <c r="AV742" s="5"/>
      <c r="AW742" s="5"/>
      <c r="AX742" s="5"/>
    </row>
    <row r="743" spans="1:50" ht="12" customHeight="1">
      <c r="A743" s="5"/>
      <c r="B743" s="5"/>
      <c r="C743" s="5"/>
      <c r="D743" s="5"/>
      <c r="E743" s="6"/>
      <c r="F743" s="5"/>
      <c r="G743" s="212"/>
      <c r="H743" s="5"/>
      <c r="I743" s="212"/>
      <c r="J743" s="5"/>
      <c r="K743" s="212"/>
      <c r="L743" s="5"/>
      <c r="M743" s="212"/>
      <c r="N743" s="5"/>
      <c r="O743" s="212"/>
      <c r="P743" s="5"/>
      <c r="Q743" s="213"/>
      <c r="R743" s="5"/>
      <c r="S743" s="213"/>
      <c r="T743" s="5"/>
      <c r="U743" s="213"/>
      <c r="V743" s="5"/>
      <c r="W743" s="213"/>
      <c r="X743" s="5"/>
      <c r="Y743" s="213"/>
      <c r="Z743" s="5"/>
      <c r="AA743" s="213"/>
      <c r="AB743" s="10"/>
      <c r="AC743" s="10"/>
      <c r="AD743" s="7"/>
      <c r="AE743" s="5"/>
      <c r="AF743" s="5"/>
      <c r="AG743" s="5"/>
      <c r="AH743" s="5"/>
      <c r="AI743" s="5"/>
      <c r="AJ743" s="5"/>
      <c r="AK743" s="5"/>
      <c r="AL743" s="5"/>
      <c r="AM743" s="5"/>
      <c r="AN743" s="5"/>
      <c r="AO743" s="5"/>
      <c r="AP743" s="5"/>
      <c r="AQ743" s="5"/>
      <c r="AR743" s="5"/>
      <c r="AS743" s="5"/>
      <c r="AT743" s="5"/>
      <c r="AU743" s="5"/>
      <c r="AV743" s="5"/>
      <c r="AW743" s="5"/>
      <c r="AX743" s="5"/>
    </row>
    <row r="744" spans="1:50" ht="12" customHeight="1">
      <c r="A744" s="5"/>
      <c r="B744" s="5"/>
      <c r="C744" s="5"/>
      <c r="D744" s="5"/>
      <c r="E744" s="6"/>
      <c r="F744" s="5"/>
      <c r="G744" s="212"/>
      <c r="H744" s="5"/>
      <c r="I744" s="212"/>
      <c r="J744" s="5"/>
      <c r="K744" s="212"/>
      <c r="L744" s="5"/>
      <c r="M744" s="212"/>
      <c r="N744" s="5"/>
      <c r="O744" s="212"/>
      <c r="P744" s="5"/>
      <c r="Q744" s="213"/>
      <c r="R744" s="5"/>
      <c r="S744" s="213"/>
      <c r="T744" s="5"/>
      <c r="U744" s="213"/>
      <c r="V744" s="5"/>
      <c r="W744" s="213"/>
      <c r="X744" s="5"/>
      <c r="Y744" s="213"/>
      <c r="Z744" s="5"/>
      <c r="AA744" s="213"/>
      <c r="AB744" s="10"/>
      <c r="AC744" s="10"/>
      <c r="AD744" s="7"/>
      <c r="AE744" s="5"/>
      <c r="AF744" s="5"/>
      <c r="AG744" s="5"/>
      <c r="AH744" s="5"/>
      <c r="AI744" s="5"/>
      <c r="AJ744" s="5"/>
      <c r="AK744" s="5"/>
      <c r="AL744" s="5"/>
      <c r="AM744" s="5"/>
      <c r="AN744" s="5"/>
      <c r="AO744" s="5"/>
      <c r="AP744" s="5"/>
      <c r="AQ744" s="5"/>
      <c r="AR744" s="5"/>
      <c r="AS744" s="5"/>
      <c r="AT744" s="5"/>
      <c r="AU744" s="5"/>
      <c r="AV744" s="5"/>
      <c r="AW744" s="5"/>
      <c r="AX744" s="5"/>
    </row>
    <row r="745" spans="1:50" ht="12" customHeight="1">
      <c r="A745" s="5"/>
      <c r="B745" s="5"/>
      <c r="C745" s="5"/>
      <c r="D745" s="5"/>
      <c r="E745" s="6"/>
      <c r="F745" s="5"/>
      <c r="G745" s="212"/>
      <c r="H745" s="5"/>
      <c r="I745" s="212"/>
      <c r="J745" s="5"/>
      <c r="K745" s="212"/>
      <c r="L745" s="5"/>
      <c r="M745" s="212"/>
      <c r="N745" s="5"/>
      <c r="O745" s="212"/>
      <c r="P745" s="5"/>
      <c r="Q745" s="213"/>
      <c r="R745" s="5"/>
      <c r="S745" s="213"/>
      <c r="T745" s="5"/>
      <c r="U745" s="213"/>
      <c r="V745" s="5"/>
      <c r="W745" s="213"/>
      <c r="X745" s="5"/>
      <c r="Y745" s="213"/>
      <c r="Z745" s="5"/>
      <c r="AA745" s="213"/>
      <c r="AB745" s="10"/>
      <c r="AC745" s="10"/>
      <c r="AD745" s="7"/>
      <c r="AE745" s="5"/>
      <c r="AF745" s="5"/>
      <c r="AG745" s="5"/>
      <c r="AH745" s="5"/>
      <c r="AI745" s="5"/>
      <c r="AJ745" s="5"/>
      <c r="AK745" s="5"/>
      <c r="AL745" s="5"/>
      <c r="AM745" s="5"/>
      <c r="AN745" s="5"/>
      <c r="AO745" s="5"/>
      <c r="AP745" s="5"/>
      <c r="AQ745" s="5"/>
      <c r="AR745" s="5"/>
      <c r="AS745" s="5"/>
      <c r="AT745" s="5"/>
      <c r="AU745" s="5"/>
      <c r="AV745" s="5"/>
      <c r="AW745" s="5"/>
      <c r="AX745" s="5"/>
    </row>
    <row r="746" spans="1:50" ht="12" customHeight="1">
      <c r="A746" s="5"/>
      <c r="B746" s="5"/>
      <c r="C746" s="5"/>
      <c r="D746" s="5"/>
      <c r="E746" s="6"/>
      <c r="F746" s="5"/>
      <c r="G746" s="212"/>
      <c r="H746" s="5"/>
      <c r="I746" s="212"/>
      <c r="J746" s="5"/>
      <c r="K746" s="212"/>
      <c r="L746" s="5"/>
      <c r="M746" s="212"/>
      <c r="N746" s="5"/>
      <c r="O746" s="212"/>
      <c r="P746" s="5"/>
      <c r="Q746" s="213"/>
      <c r="R746" s="5"/>
      <c r="S746" s="213"/>
      <c r="T746" s="5"/>
      <c r="U746" s="213"/>
      <c r="V746" s="5"/>
      <c r="W746" s="213"/>
      <c r="X746" s="5"/>
      <c r="Y746" s="213"/>
      <c r="Z746" s="5"/>
      <c r="AA746" s="213"/>
      <c r="AB746" s="10"/>
      <c r="AC746" s="10"/>
      <c r="AD746" s="7"/>
      <c r="AE746" s="5"/>
      <c r="AF746" s="5"/>
      <c r="AG746" s="5"/>
      <c r="AH746" s="5"/>
      <c r="AI746" s="5"/>
      <c r="AJ746" s="5"/>
      <c r="AK746" s="5"/>
      <c r="AL746" s="5"/>
      <c r="AM746" s="5"/>
      <c r="AN746" s="5"/>
      <c r="AO746" s="5"/>
      <c r="AP746" s="5"/>
      <c r="AQ746" s="5"/>
      <c r="AR746" s="5"/>
      <c r="AS746" s="5"/>
      <c r="AT746" s="5"/>
      <c r="AU746" s="5"/>
      <c r="AV746" s="5"/>
      <c r="AW746" s="5"/>
      <c r="AX746" s="5"/>
    </row>
    <row r="747" spans="1:50" ht="12" customHeight="1">
      <c r="A747" s="5"/>
      <c r="B747" s="5"/>
      <c r="C747" s="5"/>
      <c r="D747" s="5"/>
      <c r="E747" s="6"/>
      <c r="F747" s="5"/>
      <c r="G747" s="212"/>
      <c r="H747" s="5"/>
      <c r="I747" s="212"/>
      <c r="J747" s="5"/>
      <c r="K747" s="212"/>
      <c r="L747" s="5"/>
      <c r="M747" s="212"/>
      <c r="N747" s="5"/>
      <c r="O747" s="212"/>
      <c r="P747" s="5"/>
      <c r="Q747" s="213"/>
      <c r="R747" s="5"/>
      <c r="S747" s="213"/>
      <c r="T747" s="5"/>
      <c r="U747" s="213"/>
      <c r="V747" s="5"/>
      <c r="W747" s="213"/>
      <c r="X747" s="5"/>
      <c r="Y747" s="213"/>
      <c r="Z747" s="5"/>
      <c r="AA747" s="213"/>
      <c r="AB747" s="10"/>
      <c r="AC747" s="10"/>
      <c r="AD747" s="7"/>
      <c r="AE747" s="5"/>
      <c r="AF747" s="5"/>
      <c r="AG747" s="5"/>
      <c r="AH747" s="5"/>
      <c r="AI747" s="5"/>
      <c r="AJ747" s="5"/>
      <c r="AK747" s="5"/>
      <c r="AL747" s="5"/>
      <c r="AM747" s="5"/>
      <c r="AN747" s="5"/>
      <c r="AO747" s="5"/>
      <c r="AP747" s="5"/>
      <c r="AQ747" s="5"/>
      <c r="AR747" s="5"/>
      <c r="AS747" s="5"/>
      <c r="AT747" s="5"/>
      <c r="AU747" s="5"/>
      <c r="AV747" s="5"/>
      <c r="AW747" s="5"/>
      <c r="AX747" s="5"/>
    </row>
    <row r="748" spans="1:50" ht="12" customHeight="1">
      <c r="A748" s="5"/>
      <c r="B748" s="5"/>
      <c r="C748" s="5"/>
      <c r="D748" s="5"/>
      <c r="E748" s="6"/>
      <c r="F748" s="5"/>
      <c r="G748" s="212"/>
      <c r="H748" s="5"/>
      <c r="I748" s="212"/>
      <c r="J748" s="5"/>
      <c r="K748" s="212"/>
      <c r="L748" s="5"/>
      <c r="M748" s="212"/>
      <c r="N748" s="5"/>
      <c r="O748" s="212"/>
      <c r="P748" s="5"/>
      <c r="Q748" s="213"/>
      <c r="R748" s="5"/>
      <c r="S748" s="213"/>
      <c r="T748" s="5"/>
      <c r="U748" s="213"/>
      <c r="V748" s="5"/>
      <c r="W748" s="213"/>
      <c r="X748" s="5"/>
      <c r="Y748" s="213"/>
      <c r="Z748" s="5"/>
      <c r="AA748" s="213"/>
      <c r="AB748" s="10"/>
      <c r="AC748" s="10"/>
      <c r="AD748" s="7"/>
      <c r="AE748" s="5"/>
      <c r="AF748" s="5"/>
      <c r="AG748" s="5"/>
      <c r="AH748" s="5"/>
      <c r="AI748" s="5"/>
      <c r="AJ748" s="5"/>
      <c r="AK748" s="5"/>
      <c r="AL748" s="5"/>
      <c r="AM748" s="5"/>
      <c r="AN748" s="5"/>
      <c r="AO748" s="5"/>
      <c r="AP748" s="5"/>
      <c r="AQ748" s="5"/>
      <c r="AR748" s="5"/>
      <c r="AS748" s="5"/>
      <c r="AT748" s="5"/>
      <c r="AU748" s="5"/>
      <c r="AV748" s="5"/>
      <c r="AW748" s="5"/>
      <c r="AX748" s="5"/>
    </row>
    <row r="749" spans="1:50" ht="12" customHeight="1">
      <c r="A749" s="5"/>
      <c r="B749" s="5"/>
      <c r="C749" s="5"/>
      <c r="D749" s="5"/>
      <c r="E749" s="6"/>
      <c r="F749" s="5"/>
      <c r="G749" s="212"/>
      <c r="H749" s="5"/>
      <c r="I749" s="212"/>
      <c r="J749" s="5"/>
      <c r="K749" s="212"/>
      <c r="L749" s="5"/>
      <c r="M749" s="212"/>
      <c r="N749" s="5"/>
      <c r="O749" s="212"/>
      <c r="P749" s="5"/>
      <c r="Q749" s="213"/>
      <c r="R749" s="5"/>
      <c r="S749" s="213"/>
      <c r="T749" s="5"/>
      <c r="U749" s="213"/>
      <c r="V749" s="5"/>
      <c r="W749" s="213"/>
      <c r="X749" s="5"/>
      <c r="Y749" s="213"/>
      <c r="Z749" s="5"/>
      <c r="AA749" s="213"/>
      <c r="AB749" s="10"/>
      <c r="AC749" s="10"/>
      <c r="AD749" s="7"/>
      <c r="AE749" s="5"/>
      <c r="AF749" s="5"/>
      <c r="AG749" s="5"/>
      <c r="AH749" s="5"/>
      <c r="AI749" s="5"/>
      <c r="AJ749" s="5"/>
      <c r="AK749" s="5"/>
      <c r="AL749" s="5"/>
      <c r="AM749" s="5"/>
      <c r="AN749" s="5"/>
      <c r="AO749" s="5"/>
      <c r="AP749" s="5"/>
      <c r="AQ749" s="5"/>
      <c r="AR749" s="5"/>
      <c r="AS749" s="5"/>
      <c r="AT749" s="5"/>
      <c r="AU749" s="5"/>
      <c r="AV749" s="5"/>
      <c r="AW749" s="5"/>
      <c r="AX749" s="5"/>
    </row>
    <row r="750" spans="1:50" ht="12" customHeight="1">
      <c r="A750" s="5"/>
      <c r="B750" s="5"/>
      <c r="C750" s="5"/>
      <c r="D750" s="5"/>
      <c r="E750" s="6"/>
      <c r="F750" s="5"/>
      <c r="G750" s="212"/>
      <c r="H750" s="5"/>
      <c r="I750" s="212"/>
      <c r="J750" s="5"/>
      <c r="K750" s="212"/>
      <c r="L750" s="5"/>
      <c r="M750" s="212"/>
      <c r="N750" s="5"/>
      <c r="O750" s="212"/>
      <c r="P750" s="5"/>
      <c r="Q750" s="213"/>
      <c r="R750" s="5"/>
      <c r="S750" s="213"/>
      <c r="T750" s="5"/>
      <c r="U750" s="213"/>
      <c r="V750" s="5"/>
      <c r="W750" s="213"/>
      <c r="X750" s="5"/>
      <c r="Y750" s="213"/>
      <c r="Z750" s="5"/>
      <c r="AA750" s="213"/>
      <c r="AB750" s="10"/>
      <c r="AC750" s="10"/>
      <c r="AD750" s="7"/>
      <c r="AE750" s="5"/>
      <c r="AF750" s="5"/>
      <c r="AG750" s="5"/>
      <c r="AH750" s="5"/>
      <c r="AI750" s="5"/>
      <c r="AJ750" s="5"/>
      <c r="AK750" s="5"/>
      <c r="AL750" s="5"/>
      <c r="AM750" s="5"/>
      <c r="AN750" s="5"/>
      <c r="AO750" s="5"/>
      <c r="AP750" s="5"/>
      <c r="AQ750" s="5"/>
      <c r="AR750" s="5"/>
      <c r="AS750" s="5"/>
      <c r="AT750" s="5"/>
      <c r="AU750" s="5"/>
      <c r="AV750" s="5"/>
      <c r="AW750" s="5"/>
      <c r="AX750" s="5"/>
    </row>
    <row r="751" spans="1:50" ht="12" customHeight="1">
      <c r="A751" s="5"/>
      <c r="B751" s="5"/>
      <c r="C751" s="5"/>
      <c r="D751" s="5"/>
      <c r="E751" s="6"/>
      <c r="F751" s="5"/>
      <c r="G751" s="212"/>
      <c r="H751" s="5"/>
      <c r="I751" s="212"/>
      <c r="J751" s="5"/>
      <c r="K751" s="212"/>
      <c r="L751" s="5"/>
      <c r="M751" s="212"/>
      <c r="N751" s="5"/>
      <c r="O751" s="212"/>
      <c r="P751" s="5"/>
      <c r="Q751" s="213"/>
      <c r="R751" s="5"/>
      <c r="S751" s="213"/>
      <c r="T751" s="5"/>
      <c r="U751" s="213"/>
      <c r="V751" s="5"/>
      <c r="W751" s="213"/>
      <c r="X751" s="5"/>
      <c r="Y751" s="213"/>
      <c r="Z751" s="5"/>
      <c r="AA751" s="213"/>
      <c r="AB751" s="10"/>
      <c r="AC751" s="10"/>
      <c r="AD751" s="7"/>
      <c r="AE751" s="5"/>
      <c r="AF751" s="5"/>
      <c r="AG751" s="5"/>
      <c r="AH751" s="5"/>
      <c r="AI751" s="5"/>
      <c r="AJ751" s="5"/>
      <c r="AK751" s="5"/>
      <c r="AL751" s="5"/>
      <c r="AM751" s="5"/>
      <c r="AN751" s="5"/>
      <c r="AO751" s="5"/>
      <c r="AP751" s="5"/>
      <c r="AQ751" s="5"/>
      <c r="AR751" s="5"/>
      <c r="AS751" s="5"/>
      <c r="AT751" s="5"/>
      <c r="AU751" s="5"/>
      <c r="AV751" s="5"/>
      <c r="AW751" s="5"/>
      <c r="AX751" s="5"/>
    </row>
    <row r="752" spans="1:50" ht="12" customHeight="1">
      <c r="A752" s="5"/>
      <c r="B752" s="5"/>
      <c r="C752" s="5"/>
      <c r="D752" s="5"/>
      <c r="E752" s="6"/>
      <c r="F752" s="5"/>
      <c r="G752" s="212"/>
      <c r="H752" s="5"/>
      <c r="I752" s="212"/>
      <c r="J752" s="5"/>
      <c r="K752" s="212"/>
      <c r="L752" s="5"/>
      <c r="M752" s="212"/>
      <c r="N752" s="5"/>
      <c r="O752" s="212"/>
      <c r="P752" s="5"/>
      <c r="Q752" s="213"/>
      <c r="R752" s="5"/>
      <c r="S752" s="213"/>
      <c r="T752" s="5"/>
      <c r="U752" s="213"/>
      <c r="V752" s="5"/>
      <c r="W752" s="213"/>
      <c r="X752" s="5"/>
      <c r="Y752" s="213"/>
      <c r="Z752" s="5"/>
      <c r="AA752" s="213"/>
      <c r="AB752" s="10"/>
      <c r="AC752" s="10"/>
      <c r="AD752" s="7"/>
      <c r="AE752" s="5"/>
      <c r="AF752" s="5"/>
      <c r="AG752" s="5"/>
      <c r="AH752" s="5"/>
      <c r="AI752" s="5"/>
      <c r="AJ752" s="5"/>
      <c r="AK752" s="5"/>
      <c r="AL752" s="5"/>
      <c r="AM752" s="5"/>
      <c r="AN752" s="5"/>
      <c r="AO752" s="5"/>
      <c r="AP752" s="5"/>
      <c r="AQ752" s="5"/>
      <c r="AR752" s="5"/>
      <c r="AS752" s="5"/>
      <c r="AT752" s="5"/>
      <c r="AU752" s="5"/>
      <c r="AV752" s="5"/>
      <c r="AW752" s="5"/>
      <c r="AX752" s="5"/>
    </row>
    <row r="753" spans="1:50" ht="12" customHeight="1">
      <c r="A753" s="5"/>
      <c r="B753" s="5"/>
      <c r="C753" s="5"/>
      <c r="D753" s="5"/>
      <c r="E753" s="6"/>
      <c r="F753" s="5"/>
      <c r="G753" s="212"/>
      <c r="H753" s="5"/>
      <c r="I753" s="212"/>
      <c r="J753" s="5"/>
      <c r="K753" s="212"/>
      <c r="L753" s="5"/>
      <c r="M753" s="212"/>
      <c r="N753" s="5"/>
      <c r="O753" s="212"/>
      <c r="P753" s="5"/>
      <c r="Q753" s="213"/>
      <c r="R753" s="5"/>
      <c r="S753" s="213"/>
      <c r="T753" s="5"/>
      <c r="U753" s="213"/>
      <c r="V753" s="5"/>
      <c r="W753" s="213"/>
      <c r="X753" s="5"/>
      <c r="Y753" s="213"/>
      <c r="Z753" s="5"/>
      <c r="AA753" s="213"/>
      <c r="AB753" s="10"/>
      <c r="AC753" s="10"/>
      <c r="AD753" s="7"/>
      <c r="AE753" s="5"/>
      <c r="AF753" s="5"/>
      <c r="AG753" s="5"/>
      <c r="AH753" s="5"/>
      <c r="AI753" s="5"/>
      <c r="AJ753" s="5"/>
      <c r="AK753" s="5"/>
      <c r="AL753" s="5"/>
      <c r="AM753" s="5"/>
      <c r="AN753" s="5"/>
      <c r="AO753" s="5"/>
      <c r="AP753" s="5"/>
      <c r="AQ753" s="5"/>
      <c r="AR753" s="5"/>
      <c r="AS753" s="5"/>
      <c r="AT753" s="5"/>
      <c r="AU753" s="5"/>
      <c r="AV753" s="5"/>
      <c r="AW753" s="5"/>
      <c r="AX753" s="5"/>
    </row>
    <row r="754" spans="1:50" ht="12" customHeight="1">
      <c r="A754" s="5"/>
      <c r="B754" s="5"/>
      <c r="C754" s="5"/>
      <c r="D754" s="5"/>
      <c r="E754" s="6"/>
      <c r="F754" s="5"/>
      <c r="G754" s="212"/>
      <c r="H754" s="5"/>
      <c r="I754" s="212"/>
      <c r="J754" s="5"/>
      <c r="K754" s="212"/>
      <c r="L754" s="5"/>
      <c r="M754" s="212"/>
      <c r="N754" s="5"/>
      <c r="O754" s="212"/>
      <c r="P754" s="5"/>
      <c r="Q754" s="213"/>
      <c r="R754" s="5"/>
      <c r="S754" s="213"/>
      <c r="T754" s="5"/>
      <c r="U754" s="213"/>
      <c r="V754" s="5"/>
      <c r="W754" s="213"/>
      <c r="X754" s="5"/>
      <c r="Y754" s="213"/>
      <c r="Z754" s="5"/>
      <c r="AA754" s="213"/>
      <c r="AB754" s="10"/>
      <c r="AC754" s="10"/>
      <c r="AD754" s="7"/>
      <c r="AE754" s="5"/>
      <c r="AF754" s="5"/>
      <c r="AG754" s="5"/>
      <c r="AH754" s="5"/>
      <c r="AI754" s="5"/>
      <c r="AJ754" s="5"/>
      <c r="AK754" s="5"/>
      <c r="AL754" s="5"/>
      <c r="AM754" s="5"/>
      <c r="AN754" s="5"/>
      <c r="AO754" s="5"/>
      <c r="AP754" s="5"/>
      <c r="AQ754" s="5"/>
      <c r="AR754" s="5"/>
      <c r="AS754" s="5"/>
      <c r="AT754" s="5"/>
      <c r="AU754" s="5"/>
      <c r="AV754" s="5"/>
      <c r="AW754" s="5"/>
      <c r="AX754" s="5"/>
    </row>
    <row r="755" spans="1:50" ht="12" customHeight="1">
      <c r="A755" s="5"/>
      <c r="B755" s="5"/>
      <c r="C755" s="5"/>
      <c r="D755" s="5"/>
      <c r="E755" s="6"/>
      <c r="F755" s="5"/>
      <c r="G755" s="212"/>
      <c r="H755" s="5"/>
      <c r="I755" s="212"/>
      <c r="J755" s="5"/>
      <c r="K755" s="212"/>
      <c r="L755" s="5"/>
      <c r="M755" s="212"/>
      <c r="N755" s="5"/>
      <c r="O755" s="212"/>
      <c r="P755" s="5"/>
      <c r="Q755" s="213"/>
      <c r="R755" s="5"/>
      <c r="S755" s="213"/>
      <c r="T755" s="5"/>
      <c r="U755" s="213"/>
      <c r="V755" s="5"/>
      <c r="W755" s="213"/>
      <c r="X755" s="5"/>
      <c r="Y755" s="213"/>
      <c r="Z755" s="5"/>
      <c r="AA755" s="213"/>
      <c r="AB755" s="10"/>
      <c r="AC755" s="10"/>
      <c r="AD755" s="7"/>
      <c r="AE755" s="5"/>
      <c r="AF755" s="5"/>
      <c r="AG755" s="5"/>
      <c r="AH755" s="5"/>
      <c r="AI755" s="5"/>
      <c r="AJ755" s="5"/>
      <c r="AK755" s="5"/>
      <c r="AL755" s="5"/>
      <c r="AM755" s="5"/>
      <c r="AN755" s="5"/>
      <c r="AO755" s="5"/>
      <c r="AP755" s="5"/>
      <c r="AQ755" s="5"/>
      <c r="AR755" s="5"/>
      <c r="AS755" s="5"/>
      <c r="AT755" s="5"/>
      <c r="AU755" s="5"/>
      <c r="AV755" s="5"/>
      <c r="AW755" s="5"/>
      <c r="AX755" s="5"/>
    </row>
    <row r="756" spans="1:50" ht="12" customHeight="1">
      <c r="A756" s="5"/>
      <c r="B756" s="5"/>
      <c r="C756" s="5"/>
      <c r="D756" s="5"/>
      <c r="E756" s="6"/>
      <c r="F756" s="5"/>
      <c r="G756" s="212"/>
      <c r="H756" s="5"/>
      <c r="I756" s="212"/>
      <c r="J756" s="5"/>
      <c r="K756" s="212"/>
      <c r="L756" s="5"/>
      <c r="M756" s="212"/>
      <c r="N756" s="5"/>
      <c r="O756" s="212"/>
      <c r="P756" s="5"/>
      <c r="Q756" s="213"/>
      <c r="R756" s="5"/>
      <c r="S756" s="213"/>
      <c r="T756" s="5"/>
      <c r="U756" s="213"/>
      <c r="V756" s="5"/>
      <c r="W756" s="213"/>
      <c r="X756" s="5"/>
      <c r="Y756" s="213"/>
      <c r="Z756" s="5"/>
      <c r="AA756" s="213"/>
      <c r="AB756" s="10"/>
      <c r="AC756" s="10"/>
      <c r="AD756" s="7"/>
      <c r="AE756" s="5"/>
      <c r="AF756" s="5"/>
      <c r="AG756" s="5"/>
      <c r="AH756" s="5"/>
      <c r="AI756" s="5"/>
      <c r="AJ756" s="5"/>
      <c r="AK756" s="5"/>
      <c r="AL756" s="5"/>
      <c r="AM756" s="5"/>
      <c r="AN756" s="5"/>
      <c r="AO756" s="5"/>
      <c r="AP756" s="5"/>
      <c r="AQ756" s="5"/>
      <c r="AR756" s="5"/>
      <c r="AS756" s="5"/>
      <c r="AT756" s="5"/>
      <c r="AU756" s="5"/>
      <c r="AV756" s="5"/>
      <c r="AW756" s="5"/>
      <c r="AX756" s="5"/>
    </row>
    <row r="757" spans="1:50" ht="12" customHeight="1">
      <c r="A757" s="5"/>
      <c r="B757" s="5"/>
      <c r="C757" s="5"/>
      <c r="D757" s="5"/>
      <c r="E757" s="6"/>
      <c r="F757" s="5"/>
      <c r="G757" s="212"/>
      <c r="H757" s="5"/>
      <c r="I757" s="212"/>
      <c r="J757" s="5"/>
      <c r="K757" s="212"/>
      <c r="L757" s="5"/>
      <c r="M757" s="212"/>
      <c r="N757" s="5"/>
      <c r="O757" s="212"/>
      <c r="P757" s="5"/>
      <c r="Q757" s="213"/>
      <c r="R757" s="5"/>
      <c r="S757" s="213"/>
      <c r="T757" s="5"/>
      <c r="U757" s="213"/>
      <c r="V757" s="5"/>
      <c r="W757" s="213"/>
      <c r="X757" s="5"/>
      <c r="Y757" s="213"/>
      <c r="Z757" s="5"/>
      <c r="AA757" s="213"/>
      <c r="AB757" s="10"/>
      <c r="AC757" s="10"/>
      <c r="AD757" s="7"/>
      <c r="AE757" s="5"/>
      <c r="AF757" s="5"/>
      <c r="AG757" s="5"/>
      <c r="AH757" s="5"/>
      <c r="AI757" s="5"/>
      <c r="AJ757" s="5"/>
      <c r="AK757" s="5"/>
      <c r="AL757" s="5"/>
      <c r="AM757" s="5"/>
      <c r="AN757" s="5"/>
      <c r="AO757" s="5"/>
      <c r="AP757" s="5"/>
      <c r="AQ757" s="5"/>
      <c r="AR757" s="5"/>
      <c r="AS757" s="5"/>
      <c r="AT757" s="5"/>
      <c r="AU757" s="5"/>
      <c r="AV757" s="5"/>
      <c r="AW757" s="5"/>
      <c r="AX757" s="5"/>
    </row>
    <row r="758" spans="1:50" ht="12" customHeight="1">
      <c r="A758" s="5"/>
      <c r="B758" s="5"/>
      <c r="C758" s="5"/>
      <c r="D758" s="5"/>
      <c r="E758" s="6"/>
      <c r="F758" s="5"/>
      <c r="G758" s="212"/>
      <c r="H758" s="5"/>
      <c r="I758" s="212"/>
      <c r="J758" s="5"/>
      <c r="K758" s="212"/>
      <c r="L758" s="5"/>
      <c r="M758" s="212"/>
      <c r="N758" s="5"/>
      <c r="O758" s="212"/>
      <c r="P758" s="5"/>
      <c r="Q758" s="213"/>
      <c r="R758" s="5"/>
      <c r="S758" s="213"/>
      <c r="T758" s="5"/>
      <c r="U758" s="213"/>
      <c r="V758" s="5"/>
      <c r="W758" s="213"/>
      <c r="X758" s="5"/>
      <c r="Y758" s="213"/>
      <c r="Z758" s="5"/>
      <c r="AA758" s="213"/>
      <c r="AB758" s="10"/>
      <c r="AC758" s="10"/>
      <c r="AD758" s="7"/>
      <c r="AE758" s="5"/>
      <c r="AF758" s="5"/>
      <c r="AG758" s="5"/>
      <c r="AH758" s="5"/>
      <c r="AI758" s="5"/>
      <c r="AJ758" s="5"/>
      <c r="AK758" s="5"/>
      <c r="AL758" s="5"/>
      <c r="AM758" s="5"/>
      <c r="AN758" s="5"/>
      <c r="AO758" s="5"/>
      <c r="AP758" s="5"/>
      <c r="AQ758" s="5"/>
      <c r="AR758" s="5"/>
      <c r="AS758" s="5"/>
      <c r="AT758" s="5"/>
      <c r="AU758" s="5"/>
      <c r="AV758" s="5"/>
      <c r="AW758" s="5"/>
      <c r="AX758" s="5"/>
    </row>
    <row r="759" spans="1:50" ht="12" customHeight="1">
      <c r="A759" s="5"/>
      <c r="B759" s="5"/>
      <c r="C759" s="5"/>
      <c r="D759" s="5"/>
      <c r="E759" s="6"/>
      <c r="F759" s="5"/>
      <c r="G759" s="212"/>
      <c r="H759" s="5"/>
      <c r="I759" s="212"/>
      <c r="J759" s="5"/>
      <c r="K759" s="212"/>
      <c r="L759" s="5"/>
      <c r="M759" s="212"/>
      <c r="N759" s="5"/>
      <c r="O759" s="212"/>
      <c r="P759" s="5"/>
      <c r="Q759" s="213"/>
      <c r="R759" s="5"/>
      <c r="S759" s="213"/>
      <c r="T759" s="5"/>
      <c r="U759" s="213"/>
      <c r="V759" s="5"/>
      <c r="W759" s="213"/>
      <c r="X759" s="5"/>
      <c r="Y759" s="213"/>
      <c r="Z759" s="5"/>
      <c r="AA759" s="213"/>
      <c r="AB759" s="10"/>
      <c r="AC759" s="10"/>
      <c r="AD759" s="7"/>
      <c r="AE759" s="5"/>
      <c r="AF759" s="5"/>
      <c r="AG759" s="5"/>
      <c r="AH759" s="5"/>
      <c r="AI759" s="5"/>
      <c r="AJ759" s="5"/>
      <c r="AK759" s="5"/>
      <c r="AL759" s="5"/>
      <c r="AM759" s="5"/>
      <c r="AN759" s="5"/>
      <c r="AO759" s="5"/>
      <c r="AP759" s="5"/>
      <c r="AQ759" s="5"/>
      <c r="AR759" s="5"/>
      <c r="AS759" s="5"/>
      <c r="AT759" s="5"/>
      <c r="AU759" s="5"/>
      <c r="AV759" s="5"/>
      <c r="AW759" s="5"/>
      <c r="AX759" s="5"/>
    </row>
    <row r="760" spans="1:50" ht="12" customHeight="1">
      <c r="A760" s="5"/>
      <c r="B760" s="5"/>
      <c r="C760" s="5"/>
      <c r="D760" s="5"/>
      <c r="E760" s="6"/>
      <c r="F760" s="5"/>
      <c r="G760" s="212"/>
      <c r="H760" s="5"/>
      <c r="I760" s="212"/>
      <c r="J760" s="5"/>
      <c r="K760" s="212"/>
      <c r="L760" s="5"/>
      <c r="M760" s="212"/>
      <c r="N760" s="5"/>
      <c r="O760" s="212"/>
      <c r="P760" s="5"/>
      <c r="Q760" s="213"/>
      <c r="R760" s="5"/>
      <c r="S760" s="213"/>
      <c r="T760" s="5"/>
      <c r="U760" s="213"/>
      <c r="V760" s="5"/>
      <c r="W760" s="213"/>
      <c r="X760" s="5"/>
      <c r="Y760" s="213"/>
      <c r="Z760" s="5"/>
      <c r="AA760" s="213"/>
      <c r="AB760" s="10"/>
      <c r="AC760" s="10"/>
      <c r="AD760" s="7"/>
      <c r="AE760" s="5"/>
      <c r="AF760" s="5"/>
      <c r="AG760" s="5"/>
      <c r="AH760" s="5"/>
      <c r="AI760" s="5"/>
      <c r="AJ760" s="5"/>
      <c r="AK760" s="5"/>
      <c r="AL760" s="5"/>
      <c r="AM760" s="5"/>
      <c r="AN760" s="5"/>
      <c r="AO760" s="5"/>
      <c r="AP760" s="5"/>
      <c r="AQ760" s="5"/>
      <c r="AR760" s="5"/>
      <c r="AS760" s="5"/>
      <c r="AT760" s="5"/>
      <c r="AU760" s="5"/>
      <c r="AV760" s="5"/>
      <c r="AW760" s="5"/>
      <c r="AX760" s="5"/>
    </row>
    <row r="761" spans="1:50" ht="12" customHeight="1">
      <c r="A761" s="5"/>
      <c r="B761" s="5"/>
      <c r="C761" s="5"/>
      <c r="D761" s="5"/>
      <c r="E761" s="6"/>
      <c r="F761" s="5"/>
      <c r="G761" s="212"/>
      <c r="H761" s="5"/>
      <c r="I761" s="212"/>
      <c r="J761" s="5"/>
      <c r="K761" s="212"/>
      <c r="L761" s="5"/>
      <c r="M761" s="212"/>
      <c r="N761" s="5"/>
      <c r="O761" s="212"/>
      <c r="P761" s="5"/>
      <c r="Q761" s="213"/>
      <c r="R761" s="5"/>
      <c r="S761" s="213"/>
      <c r="T761" s="5"/>
      <c r="U761" s="213"/>
      <c r="V761" s="5"/>
      <c r="W761" s="213"/>
      <c r="X761" s="5"/>
      <c r="Y761" s="213"/>
      <c r="Z761" s="5"/>
      <c r="AA761" s="213"/>
      <c r="AB761" s="10"/>
      <c r="AC761" s="10"/>
      <c r="AD761" s="7"/>
      <c r="AE761" s="5"/>
      <c r="AF761" s="5"/>
      <c r="AG761" s="5"/>
      <c r="AH761" s="5"/>
      <c r="AI761" s="5"/>
      <c r="AJ761" s="5"/>
      <c r="AK761" s="5"/>
      <c r="AL761" s="5"/>
      <c r="AM761" s="5"/>
      <c r="AN761" s="5"/>
      <c r="AO761" s="5"/>
      <c r="AP761" s="5"/>
      <c r="AQ761" s="5"/>
      <c r="AR761" s="5"/>
      <c r="AS761" s="5"/>
      <c r="AT761" s="5"/>
      <c r="AU761" s="5"/>
      <c r="AV761" s="5"/>
      <c r="AW761" s="5"/>
      <c r="AX761" s="5"/>
    </row>
    <row r="762" spans="1:50" ht="12" customHeight="1">
      <c r="A762" s="5"/>
      <c r="B762" s="5"/>
      <c r="C762" s="5"/>
      <c r="D762" s="5"/>
      <c r="E762" s="6"/>
      <c r="F762" s="5"/>
      <c r="G762" s="212"/>
      <c r="H762" s="5"/>
      <c r="I762" s="212"/>
      <c r="J762" s="5"/>
      <c r="K762" s="212"/>
      <c r="L762" s="5"/>
      <c r="M762" s="212"/>
      <c r="N762" s="5"/>
      <c r="O762" s="212"/>
      <c r="P762" s="5"/>
      <c r="Q762" s="213"/>
      <c r="R762" s="5"/>
      <c r="S762" s="213"/>
      <c r="T762" s="5"/>
      <c r="U762" s="213"/>
      <c r="V762" s="5"/>
      <c r="W762" s="213"/>
      <c r="X762" s="5"/>
      <c r="Y762" s="213"/>
      <c r="Z762" s="5"/>
      <c r="AA762" s="213"/>
      <c r="AB762" s="10"/>
      <c r="AC762" s="10"/>
      <c r="AD762" s="7"/>
      <c r="AE762" s="5"/>
      <c r="AF762" s="5"/>
      <c r="AG762" s="5"/>
      <c r="AH762" s="5"/>
      <c r="AI762" s="5"/>
      <c r="AJ762" s="5"/>
      <c r="AK762" s="5"/>
      <c r="AL762" s="5"/>
      <c r="AM762" s="5"/>
      <c r="AN762" s="5"/>
      <c r="AO762" s="5"/>
      <c r="AP762" s="5"/>
      <c r="AQ762" s="5"/>
      <c r="AR762" s="5"/>
      <c r="AS762" s="5"/>
      <c r="AT762" s="5"/>
      <c r="AU762" s="5"/>
      <c r="AV762" s="5"/>
      <c r="AW762" s="5"/>
      <c r="AX762" s="5"/>
    </row>
    <row r="763" spans="1:50" ht="12" customHeight="1">
      <c r="A763" s="5"/>
      <c r="B763" s="5"/>
      <c r="C763" s="5"/>
      <c r="D763" s="5"/>
      <c r="E763" s="6"/>
      <c r="F763" s="5"/>
      <c r="G763" s="212"/>
      <c r="H763" s="5"/>
      <c r="I763" s="212"/>
      <c r="J763" s="5"/>
      <c r="K763" s="212"/>
      <c r="L763" s="5"/>
      <c r="M763" s="212"/>
      <c r="N763" s="5"/>
      <c r="O763" s="212"/>
      <c r="P763" s="5"/>
      <c r="Q763" s="213"/>
      <c r="R763" s="5"/>
      <c r="S763" s="213"/>
      <c r="T763" s="5"/>
      <c r="U763" s="213"/>
      <c r="V763" s="5"/>
      <c r="W763" s="213"/>
      <c r="X763" s="5"/>
      <c r="Y763" s="213"/>
      <c r="Z763" s="5"/>
      <c r="AA763" s="213"/>
      <c r="AB763" s="10"/>
      <c r="AC763" s="10"/>
      <c r="AD763" s="7"/>
      <c r="AE763" s="5"/>
      <c r="AF763" s="5"/>
      <c r="AG763" s="5"/>
      <c r="AH763" s="5"/>
      <c r="AI763" s="5"/>
      <c r="AJ763" s="5"/>
      <c r="AK763" s="5"/>
      <c r="AL763" s="5"/>
      <c r="AM763" s="5"/>
      <c r="AN763" s="5"/>
      <c r="AO763" s="5"/>
      <c r="AP763" s="5"/>
      <c r="AQ763" s="5"/>
      <c r="AR763" s="5"/>
      <c r="AS763" s="5"/>
      <c r="AT763" s="5"/>
      <c r="AU763" s="5"/>
      <c r="AV763" s="5"/>
      <c r="AW763" s="5"/>
      <c r="AX763" s="5"/>
    </row>
    <row r="764" spans="1:50" ht="12" customHeight="1">
      <c r="A764" s="5"/>
      <c r="B764" s="5"/>
      <c r="C764" s="5"/>
      <c r="D764" s="5"/>
      <c r="E764" s="6"/>
      <c r="F764" s="5"/>
      <c r="G764" s="212"/>
      <c r="H764" s="5"/>
      <c r="I764" s="212"/>
      <c r="J764" s="5"/>
      <c r="K764" s="212"/>
      <c r="L764" s="5"/>
      <c r="M764" s="212"/>
      <c r="N764" s="5"/>
      <c r="O764" s="212"/>
      <c r="P764" s="5"/>
      <c r="Q764" s="213"/>
      <c r="R764" s="5"/>
      <c r="S764" s="213"/>
      <c r="T764" s="5"/>
      <c r="U764" s="213"/>
      <c r="V764" s="5"/>
      <c r="W764" s="213"/>
      <c r="X764" s="5"/>
      <c r="Y764" s="213"/>
      <c r="Z764" s="5"/>
      <c r="AA764" s="213"/>
      <c r="AB764" s="10"/>
      <c r="AC764" s="10"/>
      <c r="AD764" s="7"/>
      <c r="AE764" s="5"/>
      <c r="AF764" s="5"/>
      <c r="AG764" s="5"/>
      <c r="AH764" s="5"/>
      <c r="AI764" s="5"/>
      <c r="AJ764" s="5"/>
      <c r="AK764" s="5"/>
      <c r="AL764" s="5"/>
      <c r="AM764" s="5"/>
      <c r="AN764" s="5"/>
      <c r="AO764" s="5"/>
      <c r="AP764" s="5"/>
      <c r="AQ764" s="5"/>
      <c r="AR764" s="5"/>
      <c r="AS764" s="5"/>
      <c r="AT764" s="5"/>
      <c r="AU764" s="5"/>
      <c r="AV764" s="5"/>
      <c r="AW764" s="5"/>
      <c r="AX764" s="5"/>
    </row>
    <row r="765" spans="1:50" ht="12" customHeight="1">
      <c r="A765" s="5"/>
      <c r="B765" s="5"/>
      <c r="C765" s="5"/>
      <c r="D765" s="5"/>
      <c r="E765" s="6"/>
      <c r="F765" s="5"/>
      <c r="G765" s="212"/>
      <c r="H765" s="5"/>
      <c r="I765" s="212"/>
      <c r="J765" s="5"/>
      <c r="K765" s="212"/>
      <c r="L765" s="5"/>
      <c r="M765" s="212"/>
      <c r="N765" s="5"/>
      <c r="O765" s="212"/>
      <c r="P765" s="5"/>
      <c r="Q765" s="213"/>
      <c r="R765" s="5"/>
      <c r="S765" s="213"/>
      <c r="T765" s="5"/>
      <c r="U765" s="213"/>
      <c r="V765" s="5"/>
      <c r="W765" s="213"/>
      <c r="X765" s="5"/>
      <c r="Y765" s="213"/>
      <c r="Z765" s="5"/>
      <c r="AA765" s="213"/>
      <c r="AB765" s="10"/>
      <c r="AC765" s="10"/>
      <c r="AD765" s="7"/>
      <c r="AE765" s="5"/>
      <c r="AF765" s="5"/>
      <c r="AG765" s="5"/>
      <c r="AH765" s="5"/>
      <c r="AI765" s="5"/>
      <c r="AJ765" s="5"/>
      <c r="AK765" s="5"/>
      <c r="AL765" s="5"/>
      <c r="AM765" s="5"/>
      <c r="AN765" s="5"/>
      <c r="AO765" s="5"/>
      <c r="AP765" s="5"/>
      <c r="AQ765" s="5"/>
      <c r="AR765" s="5"/>
      <c r="AS765" s="5"/>
      <c r="AT765" s="5"/>
      <c r="AU765" s="5"/>
      <c r="AV765" s="5"/>
      <c r="AW765" s="5"/>
      <c r="AX765" s="5"/>
    </row>
    <row r="766" spans="1:50" ht="12" customHeight="1">
      <c r="A766" s="5"/>
      <c r="B766" s="5"/>
      <c r="C766" s="5"/>
      <c r="D766" s="5"/>
      <c r="E766" s="6"/>
      <c r="F766" s="5"/>
      <c r="G766" s="212"/>
      <c r="H766" s="5"/>
      <c r="I766" s="212"/>
      <c r="J766" s="5"/>
      <c r="K766" s="212"/>
      <c r="L766" s="5"/>
      <c r="M766" s="212"/>
      <c r="N766" s="5"/>
      <c r="O766" s="212"/>
      <c r="P766" s="5"/>
      <c r="Q766" s="213"/>
      <c r="R766" s="5"/>
      <c r="S766" s="213"/>
      <c r="T766" s="5"/>
      <c r="U766" s="213"/>
      <c r="V766" s="5"/>
      <c r="W766" s="213"/>
      <c r="X766" s="5"/>
      <c r="Y766" s="213"/>
      <c r="Z766" s="5"/>
      <c r="AA766" s="213"/>
      <c r="AB766" s="10"/>
      <c r="AC766" s="10"/>
      <c r="AD766" s="7"/>
      <c r="AE766" s="5"/>
      <c r="AF766" s="5"/>
      <c r="AG766" s="5"/>
      <c r="AH766" s="5"/>
      <c r="AI766" s="5"/>
      <c r="AJ766" s="5"/>
      <c r="AK766" s="5"/>
      <c r="AL766" s="5"/>
      <c r="AM766" s="5"/>
      <c r="AN766" s="5"/>
      <c r="AO766" s="5"/>
      <c r="AP766" s="5"/>
      <c r="AQ766" s="5"/>
      <c r="AR766" s="5"/>
      <c r="AS766" s="5"/>
      <c r="AT766" s="5"/>
      <c r="AU766" s="5"/>
      <c r="AV766" s="5"/>
      <c r="AW766" s="5"/>
      <c r="AX766" s="5"/>
    </row>
    <row r="767" spans="1:50" ht="12" customHeight="1">
      <c r="A767" s="5"/>
      <c r="B767" s="5"/>
      <c r="C767" s="5"/>
      <c r="D767" s="5"/>
      <c r="E767" s="6"/>
      <c r="F767" s="5"/>
      <c r="G767" s="212"/>
      <c r="H767" s="5"/>
      <c r="I767" s="212"/>
      <c r="J767" s="5"/>
      <c r="K767" s="212"/>
      <c r="L767" s="5"/>
      <c r="M767" s="212"/>
      <c r="N767" s="5"/>
      <c r="O767" s="212"/>
      <c r="P767" s="5"/>
      <c r="Q767" s="213"/>
      <c r="R767" s="5"/>
      <c r="S767" s="213"/>
      <c r="T767" s="5"/>
      <c r="U767" s="213"/>
      <c r="V767" s="5"/>
      <c r="W767" s="213"/>
      <c r="X767" s="5"/>
      <c r="Y767" s="213"/>
      <c r="Z767" s="5"/>
      <c r="AA767" s="213"/>
      <c r="AB767" s="10"/>
      <c r="AC767" s="10"/>
      <c r="AD767" s="7"/>
      <c r="AE767" s="5"/>
      <c r="AF767" s="5"/>
      <c r="AG767" s="5"/>
      <c r="AH767" s="5"/>
      <c r="AI767" s="5"/>
      <c r="AJ767" s="5"/>
      <c r="AK767" s="5"/>
      <c r="AL767" s="5"/>
      <c r="AM767" s="5"/>
      <c r="AN767" s="5"/>
      <c r="AO767" s="5"/>
      <c r="AP767" s="5"/>
      <c r="AQ767" s="5"/>
      <c r="AR767" s="5"/>
      <c r="AS767" s="5"/>
      <c r="AT767" s="5"/>
      <c r="AU767" s="5"/>
      <c r="AV767" s="5"/>
      <c r="AW767" s="5"/>
      <c r="AX767" s="5"/>
    </row>
    <row r="768" spans="1:50" ht="12" customHeight="1">
      <c r="A768" s="5"/>
      <c r="B768" s="5"/>
      <c r="C768" s="5"/>
      <c r="D768" s="5"/>
      <c r="E768" s="6"/>
      <c r="F768" s="5"/>
      <c r="G768" s="212"/>
      <c r="H768" s="5"/>
      <c r="I768" s="212"/>
      <c r="J768" s="5"/>
      <c r="K768" s="212"/>
      <c r="L768" s="5"/>
      <c r="M768" s="212"/>
      <c r="N768" s="5"/>
      <c r="O768" s="212"/>
      <c r="P768" s="5"/>
      <c r="Q768" s="213"/>
      <c r="R768" s="5"/>
      <c r="S768" s="213"/>
      <c r="T768" s="5"/>
      <c r="U768" s="213"/>
      <c r="V768" s="5"/>
      <c r="W768" s="213"/>
      <c r="X768" s="5"/>
      <c r="Y768" s="213"/>
      <c r="Z768" s="5"/>
      <c r="AA768" s="213"/>
      <c r="AB768" s="10"/>
      <c r="AC768" s="10"/>
      <c r="AD768" s="7"/>
      <c r="AE768" s="5"/>
      <c r="AF768" s="5"/>
      <c r="AG768" s="5"/>
      <c r="AH768" s="5"/>
      <c r="AI768" s="5"/>
      <c r="AJ768" s="5"/>
      <c r="AK768" s="5"/>
      <c r="AL768" s="5"/>
      <c r="AM768" s="5"/>
      <c r="AN768" s="5"/>
      <c r="AO768" s="5"/>
      <c r="AP768" s="5"/>
      <c r="AQ768" s="5"/>
      <c r="AR768" s="5"/>
      <c r="AS768" s="5"/>
      <c r="AT768" s="5"/>
      <c r="AU768" s="5"/>
      <c r="AV768" s="5"/>
      <c r="AW768" s="5"/>
      <c r="AX768" s="5"/>
    </row>
    <row r="769" spans="1:50" ht="12" customHeight="1">
      <c r="A769" s="5"/>
      <c r="B769" s="5"/>
      <c r="C769" s="5"/>
      <c r="D769" s="5"/>
      <c r="E769" s="6"/>
      <c r="F769" s="5"/>
      <c r="G769" s="212"/>
      <c r="H769" s="5"/>
      <c r="I769" s="212"/>
      <c r="J769" s="5"/>
      <c r="K769" s="212"/>
      <c r="L769" s="5"/>
      <c r="M769" s="212"/>
      <c r="N769" s="5"/>
      <c r="O769" s="212"/>
      <c r="P769" s="5"/>
      <c r="Q769" s="213"/>
      <c r="R769" s="5"/>
      <c r="S769" s="213"/>
      <c r="T769" s="5"/>
      <c r="U769" s="213"/>
      <c r="V769" s="5"/>
      <c r="W769" s="213"/>
      <c r="X769" s="5"/>
      <c r="Y769" s="213"/>
      <c r="Z769" s="5"/>
      <c r="AA769" s="213"/>
      <c r="AB769" s="10"/>
      <c r="AC769" s="10"/>
      <c r="AD769" s="7"/>
      <c r="AE769" s="5"/>
      <c r="AF769" s="5"/>
      <c r="AG769" s="5"/>
      <c r="AH769" s="5"/>
      <c r="AI769" s="5"/>
      <c r="AJ769" s="5"/>
      <c r="AK769" s="5"/>
      <c r="AL769" s="5"/>
      <c r="AM769" s="5"/>
      <c r="AN769" s="5"/>
      <c r="AO769" s="5"/>
      <c r="AP769" s="5"/>
      <c r="AQ769" s="5"/>
      <c r="AR769" s="5"/>
      <c r="AS769" s="5"/>
      <c r="AT769" s="5"/>
      <c r="AU769" s="5"/>
      <c r="AV769" s="5"/>
      <c r="AW769" s="5"/>
      <c r="AX769" s="5"/>
    </row>
    <row r="770" spans="1:50" ht="12" customHeight="1">
      <c r="A770" s="5"/>
      <c r="B770" s="5"/>
      <c r="C770" s="5"/>
      <c r="D770" s="5"/>
      <c r="E770" s="6"/>
      <c r="F770" s="5"/>
      <c r="G770" s="212"/>
      <c r="H770" s="5"/>
      <c r="I770" s="212"/>
      <c r="J770" s="5"/>
      <c r="K770" s="212"/>
      <c r="L770" s="5"/>
      <c r="M770" s="212"/>
      <c r="N770" s="5"/>
      <c r="O770" s="212"/>
      <c r="P770" s="5"/>
      <c r="Q770" s="213"/>
      <c r="R770" s="5"/>
      <c r="S770" s="213"/>
      <c r="T770" s="5"/>
      <c r="U770" s="213"/>
      <c r="V770" s="5"/>
      <c r="W770" s="213"/>
      <c r="X770" s="5"/>
      <c r="Y770" s="213"/>
      <c r="Z770" s="5"/>
      <c r="AA770" s="213"/>
      <c r="AB770" s="10"/>
      <c r="AC770" s="10"/>
      <c r="AD770" s="7"/>
      <c r="AE770" s="5"/>
      <c r="AF770" s="5"/>
      <c r="AG770" s="5"/>
      <c r="AH770" s="5"/>
      <c r="AI770" s="5"/>
      <c r="AJ770" s="5"/>
      <c r="AK770" s="5"/>
      <c r="AL770" s="5"/>
      <c r="AM770" s="5"/>
      <c r="AN770" s="5"/>
      <c r="AO770" s="5"/>
      <c r="AP770" s="5"/>
      <c r="AQ770" s="5"/>
      <c r="AR770" s="5"/>
      <c r="AS770" s="5"/>
      <c r="AT770" s="5"/>
      <c r="AU770" s="5"/>
      <c r="AV770" s="5"/>
      <c r="AW770" s="5"/>
      <c r="AX770" s="5"/>
    </row>
    <row r="771" spans="1:50" ht="12" customHeight="1">
      <c r="A771" s="5"/>
      <c r="B771" s="5"/>
      <c r="C771" s="5"/>
      <c r="D771" s="5"/>
      <c r="E771" s="6"/>
      <c r="F771" s="5"/>
      <c r="G771" s="212"/>
      <c r="H771" s="5"/>
      <c r="I771" s="212"/>
      <c r="J771" s="5"/>
      <c r="K771" s="212"/>
      <c r="L771" s="5"/>
      <c r="M771" s="212"/>
      <c r="N771" s="5"/>
      <c r="O771" s="212"/>
      <c r="P771" s="5"/>
      <c r="Q771" s="213"/>
      <c r="R771" s="5"/>
      <c r="S771" s="213"/>
      <c r="T771" s="5"/>
      <c r="U771" s="213"/>
      <c r="V771" s="5"/>
      <c r="W771" s="213"/>
      <c r="X771" s="5"/>
      <c r="Y771" s="213"/>
      <c r="Z771" s="5"/>
      <c r="AA771" s="213"/>
      <c r="AB771" s="10"/>
      <c r="AC771" s="10"/>
      <c r="AD771" s="7"/>
      <c r="AE771" s="5"/>
      <c r="AF771" s="5"/>
      <c r="AG771" s="5"/>
      <c r="AH771" s="5"/>
      <c r="AI771" s="5"/>
      <c r="AJ771" s="5"/>
      <c r="AK771" s="5"/>
      <c r="AL771" s="5"/>
      <c r="AM771" s="5"/>
      <c r="AN771" s="5"/>
      <c r="AO771" s="5"/>
      <c r="AP771" s="5"/>
      <c r="AQ771" s="5"/>
      <c r="AR771" s="5"/>
      <c r="AS771" s="5"/>
      <c r="AT771" s="5"/>
      <c r="AU771" s="5"/>
      <c r="AV771" s="5"/>
      <c r="AW771" s="5"/>
      <c r="AX771" s="5"/>
    </row>
    <row r="772" spans="1:50" ht="12" customHeight="1">
      <c r="A772" s="5"/>
      <c r="B772" s="5"/>
      <c r="C772" s="5"/>
      <c r="D772" s="5"/>
      <c r="E772" s="6"/>
      <c r="F772" s="5"/>
      <c r="G772" s="212"/>
      <c r="H772" s="5"/>
      <c r="I772" s="212"/>
      <c r="J772" s="5"/>
      <c r="K772" s="212"/>
      <c r="L772" s="5"/>
      <c r="M772" s="212"/>
      <c r="N772" s="5"/>
      <c r="O772" s="212"/>
      <c r="P772" s="5"/>
      <c r="Q772" s="213"/>
      <c r="R772" s="5"/>
      <c r="S772" s="213"/>
      <c r="T772" s="5"/>
      <c r="U772" s="213"/>
      <c r="V772" s="5"/>
      <c r="W772" s="213"/>
      <c r="X772" s="5"/>
      <c r="Y772" s="213"/>
      <c r="Z772" s="5"/>
      <c r="AA772" s="213"/>
      <c r="AB772" s="10"/>
      <c r="AC772" s="10"/>
      <c r="AD772" s="7"/>
      <c r="AE772" s="5"/>
      <c r="AF772" s="5"/>
      <c r="AG772" s="5"/>
      <c r="AH772" s="5"/>
      <c r="AI772" s="5"/>
      <c r="AJ772" s="5"/>
      <c r="AK772" s="5"/>
      <c r="AL772" s="5"/>
      <c r="AM772" s="5"/>
      <c r="AN772" s="5"/>
      <c r="AO772" s="5"/>
      <c r="AP772" s="5"/>
      <c r="AQ772" s="5"/>
      <c r="AR772" s="5"/>
      <c r="AS772" s="5"/>
      <c r="AT772" s="5"/>
      <c r="AU772" s="5"/>
      <c r="AV772" s="5"/>
      <c r="AW772" s="5"/>
      <c r="AX772" s="5"/>
    </row>
    <row r="773" spans="1:50" ht="12" customHeight="1">
      <c r="A773" s="5"/>
      <c r="B773" s="5"/>
      <c r="C773" s="5"/>
      <c r="D773" s="5"/>
      <c r="E773" s="6"/>
      <c r="F773" s="5"/>
      <c r="G773" s="212"/>
      <c r="H773" s="5"/>
      <c r="I773" s="212"/>
      <c r="J773" s="5"/>
      <c r="K773" s="212"/>
      <c r="L773" s="5"/>
      <c r="M773" s="212"/>
      <c r="N773" s="5"/>
      <c r="O773" s="212"/>
      <c r="P773" s="5"/>
      <c r="Q773" s="213"/>
      <c r="R773" s="5"/>
      <c r="S773" s="213"/>
      <c r="T773" s="5"/>
      <c r="U773" s="213"/>
      <c r="V773" s="5"/>
      <c r="W773" s="213"/>
      <c r="X773" s="5"/>
      <c r="Y773" s="213"/>
      <c r="Z773" s="5"/>
      <c r="AA773" s="213"/>
      <c r="AB773" s="10"/>
      <c r="AC773" s="10"/>
      <c r="AD773" s="7"/>
      <c r="AE773" s="5"/>
      <c r="AF773" s="5"/>
      <c r="AG773" s="5"/>
      <c r="AH773" s="5"/>
      <c r="AI773" s="5"/>
      <c r="AJ773" s="5"/>
      <c r="AK773" s="5"/>
      <c r="AL773" s="5"/>
      <c r="AM773" s="5"/>
      <c r="AN773" s="5"/>
      <c r="AO773" s="5"/>
      <c r="AP773" s="5"/>
      <c r="AQ773" s="5"/>
      <c r="AR773" s="5"/>
      <c r="AS773" s="5"/>
      <c r="AT773" s="5"/>
      <c r="AU773" s="5"/>
      <c r="AV773" s="5"/>
      <c r="AW773" s="5"/>
      <c r="AX773" s="5"/>
    </row>
    <row r="774" spans="1:50" ht="12" customHeight="1">
      <c r="A774" s="5"/>
      <c r="B774" s="5"/>
      <c r="C774" s="5"/>
      <c r="D774" s="5"/>
      <c r="E774" s="6"/>
      <c r="F774" s="5"/>
      <c r="G774" s="212"/>
      <c r="H774" s="5"/>
      <c r="I774" s="212"/>
      <c r="J774" s="5"/>
      <c r="K774" s="212"/>
      <c r="L774" s="5"/>
      <c r="M774" s="212"/>
      <c r="N774" s="5"/>
      <c r="O774" s="212"/>
      <c r="P774" s="5"/>
      <c r="Q774" s="213"/>
      <c r="R774" s="5"/>
      <c r="S774" s="213"/>
      <c r="T774" s="5"/>
      <c r="U774" s="213"/>
      <c r="V774" s="5"/>
      <c r="W774" s="213"/>
      <c r="X774" s="5"/>
      <c r="Y774" s="213"/>
      <c r="Z774" s="5"/>
      <c r="AA774" s="213"/>
      <c r="AB774" s="10"/>
      <c r="AC774" s="10"/>
      <c r="AD774" s="7"/>
      <c r="AE774" s="5"/>
      <c r="AF774" s="5"/>
      <c r="AG774" s="5"/>
      <c r="AH774" s="5"/>
      <c r="AI774" s="5"/>
      <c r="AJ774" s="5"/>
      <c r="AK774" s="5"/>
      <c r="AL774" s="5"/>
      <c r="AM774" s="5"/>
      <c r="AN774" s="5"/>
      <c r="AO774" s="5"/>
      <c r="AP774" s="5"/>
      <c r="AQ774" s="5"/>
      <c r="AR774" s="5"/>
      <c r="AS774" s="5"/>
      <c r="AT774" s="5"/>
      <c r="AU774" s="5"/>
      <c r="AV774" s="5"/>
      <c r="AW774" s="5"/>
      <c r="AX774" s="5"/>
    </row>
    <row r="775" spans="1:50" ht="12" customHeight="1">
      <c r="A775" s="5"/>
      <c r="B775" s="5"/>
      <c r="C775" s="5"/>
      <c r="D775" s="5"/>
      <c r="E775" s="6"/>
      <c r="F775" s="5"/>
      <c r="G775" s="212"/>
      <c r="H775" s="5"/>
      <c r="I775" s="212"/>
      <c r="J775" s="5"/>
      <c r="K775" s="212"/>
      <c r="L775" s="5"/>
      <c r="M775" s="212"/>
      <c r="N775" s="5"/>
      <c r="O775" s="212"/>
      <c r="P775" s="5"/>
      <c r="Q775" s="213"/>
      <c r="R775" s="5"/>
      <c r="S775" s="213"/>
      <c r="T775" s="5"/>
      <c r="U775" s="213"/>
      <c r="V775" s="5"/>
      <c r="W775" s="213"/>
      <c r="X775" s="5"/>
      <c r="Y775" s="213"/>
      <c r="Z775" s="5"/>
      <c r="AA775" s="213"/>
      <c r="AB775" s="10"/>
      <c r="AC775" s="10"/>
      <c r="AD775" s="7"/>
      <c r="AE775" s="5"/>
      <c r="AF775" s="5"/>
      <c r="AG775" s="5"/>
      <c r="AH775" s="5"/>
      <c r="AI775" s="5"/>
      <c r="AJ775" s="5"/>
      <c r="AK775" s="5"/>
      <c r="AL775" s="5"/>
      <c r="AM775" s="5"/>
      <c r="AN775" s="5"/>
      <c r="AO775" s="5"/>
      <c r="AP775" s="5"/>
      <c r="AQ775" s="5"/>
      <c r="AR775" s="5"/>
      <c r="AS775" s="5"/>
      <c r="AT775" s="5"/>
      <c r="AU775" s="5"/>
      <c r="AV775" s="5"/>
      <c r="AW775" s="5"/>
      <c r="AX775" s="5"/>
    </row>
    <row r="776" spans="1:50" ht="12" customHeight="1">
      <c r="A776" s="5"/>
      <c r="B776" s="5"/>
      <c r="C776" s="5"/>
      <c r="D776" s="5"/>
      <c r="E776" s="6"/>
      <c r="F776" s="5"/>
      <c r="G776" s="212"/>
      <c r="H776" s="5"/>
      <c r="I776" s="212"/>
      <c r="J776" s="5"/>
      <c r="K776" s="212"/>
      <c r="L776" s="5"/>
      <c r="M776" s="212"/>
      <c r="N776" s="5"/>
      <c r="O776" s="212"/>
      <c r="P776" s="5"/>
      <c r="Q776" s="213"/>
      <c r="R776" s="5"/>
      <c r="S776" s="213"/>
      <c r="T776" s="5"/>
      <c r="U776" s="213"/>
      <c r="V776" s="5"/>
      <c r="W776" s="213"/>
      <c r="X776" s="5"/>
      <c r="Y776" s="213"/>
      <c r="Z776" s="5"/>
      <c r="AA776" s="213"/>
      <c r="AB776" s="10"/>
      <c r="AC776" s="10"/>
      <c r="AD776" s="7"/>
      <c r="AE776" s="5"/>
      <c r="AF776" s="5"/>
      <c r="AG776" s="5"/>
      <c r="AH776" s="5"/>
      <c r="AI776" s="5"/>
      <c r="AJ776" s="5"/>
      <c r="AK776" s="5"/>
      <c r="AL776" s="5"/>
      <c r="AM776" s="5"/>
      <c r="AN776" s="5"/>
      <c r="AO776" s="5"/>
      <c r="AP776" s="5"/>
      <c r="AQ776" s="5"/>
      <c r="AR776" s="5"/>
      <c r="AS776" s="5"/>
      <c r="AT776" s="5"/>
      <c r="AU776" s="5"/>
      <c r="AV776" s="5"/>
      <c r="AW776" s="5"/>
      <c r="AX776" s="5"/>
    </row>
    <row r="777" spans="1:50" ht="12" customHeight="1">
      <c r="A777" s="5"/>
      <c r="B777" s="5"/>
      <c r="C777" s="5"/>
      <c r="D777" s="5"/>
      <c r="E777" s="6"/>
      <c r="F777" s="5"/>
      <c r="G777" s="212"/>
      <c r="H777" s="5"/>
      <c r="I777" s="212"/>
      <c r="J777" s="5"/>
      <c r="K777" s="212"/>
      <c r="L777" s="5"/>
      <c r="M777" s="212"/>
      <c r="N777" s="5"/>
      <c r="O777" s="212"/>
      <c r="P777" s="5"/>
      <c r="Q777" s="213"/>
      <c r="R777" s="5"/>
      <c r="S777" s="213"/>
      <c r="T777" s="5"/>
      <c r="U777" s="213"/>
      <c r="V777" s="5"/>
      <c r="W777" s="213"/>
      <c r="X777" s="5"/>
      <c r="Y777" s="213"/>
      <c r="Z777" s="5"/>
      <c r="AA777" s="213"/>
      <c r="AB777" s="10"/>
      <c r="AC777" s="10"/>
      <c r="AD777" s="7"/>
      <c r="AE777" s="5"/>
      <c r="AF777" s="5"/>
      <c r="AG777" s="5"/>
      <c r="AH777" s="5"/>
      <c r="AI777" s="5"/>
      <c r="AJ777" s="5"/>
      <c r="AK777" s="5"/>
      <c r="AL777" s="5"/>
      <c r="AM777" s="5"/>
      <c r="AN777" s="5"/>
      <c r="AO777" s="5"/>
      <c r="AP777" s="5"/>
      <c r="AQ777" s="5"/>
      <c r="AR777" s="5"/>
      <c r="AS777" s="5"/>
      <c r="AT777" s="5"/>
      <c r="AU777" s="5"/>
      <c r="AV777" s="5"/>
      <c r="AW777" s="5"/>
      <c r="AX777" s="5"/>
    </row>
    <row r="778" spans="1:50" ht="12" customHeight="1">
      <c r="A778" s="5"/>
      <c r="B778" s="5"/>
      <c r="C778" s="5"/>
      <c r="D778" s="5"/>
      <c r="E778" s="6"/>
      <c r="F778" s="5"/>
      <c r="G778" s="212"/>
      <c r="H778" s="5"/>
      <c r="I778" s="212"/>
      <c r="J778" s="5"/>
      <c r="K778" s="212"/>
      <c r="L778" s="5"/>
      <c r="M778" s="212"/>
      <c r="N778" s="5"/>
      <c r="O778" s="212"/>
      <c r="P778" s="5"/>
      <c r="Q778" s="213"/>
      <c r="R778" s="5"/>
      <c r="S778" s="213"/>
      <c r="T778" s="5"/>
      <c r="U778" s="213"/>
      <c r="V778" s="5"/>
      <c r="W778" s="213"/>
      <c r="X778" s="5"/>
      <c r="Y778" s="213"/>
      <c r="Z778" s="5"/>
      <c r="AA778" s="213"/>
      <c r="AB778" s="10"/>
      <c r="AC778" s="10"/>
      <c r="AD778" s="7"/>
      <c r="AE778" s="5"/>
      <c r="AF778" s="5"/>
      <c r="AG778" s="5"/>
      <c r="AH778" s="5"/>
      <c r="AI778" s="5"/>
      <c r="AJ778" s="5"/>
      <c r="AK778" s="5"/>
      <c r="AL778" s="5"/>
      <c r="AM778" s="5"/>
      <c r="AN778" s="5"/>
      <c r="AO778" s="5"/>
      <c r="AP778" s="5"/>
      <c r="AQ778" s="5"/>
      <c r="AR778" s="5"/>
      <c r="AS778" s="5"/>
      <c r="AT778" s="5"/>
      <c r="AU778" s="5"/>
      <c r="AV778" s="5"/>
      <c r="AW778" s="5"/>
      <c r="AX778" s="5"/>
    </row>
    <row r="779" spans="1:50" ht="12" customHeight="1">
      <c r="A779" s="5"/>
      <c r="B779" s="5"/>
      <c r="C779" s="5"/>
      <c r="D779" s="5"/>
      <c r="E779" s="6"/>
      <c r="F779" s="5"/>
      <c r="G779" s="212"/>
      <c r="H779" s="5"/>
      <c r="I779" s="212"/>
      <c r="J779" s="5"/>
      <c r="K779" s="212"/>
      <c r="L779" s="5"/>
      <c r="M779" s="212"/>
      <c r="N779" s="5"/>
      <c r="O779" s="212"/>
      <c r="P779" s="5"/>
      <c r="Q779" s="213"/>
      <c r="R779" s="5"/>
      <c r="S779" s="213"/>
      <c r="T779" s="5"/>
      <c r="U779" s="213"/>
      <c r="V779" s="5"/>
      <c r="W779" s="213"/>
      <c r="X779" s="5"/>
      <c r="Y779" s="213"/>
      <c r="Z779" s="5"/>
      <c r="AA779" s="213"/>
      <c r="AB779" s="10"/>
      <c r="AC779" s="10"/>
      <c r="AD779" s="7"/>
      <c r="AE779" s="5"/>
      <c r="AF779" s="5"/>
      <c r="AG779" s="5"/>
      <c r="AH779" s="5"/>
      <c r="AI779" s="5"/>
      <c r="AJ779" s="5"/>
      <c r="AK779" s="5"/>
      <c r="AL779" s="5"/>
      <c r="AM779" s="5"/>
      <c r="AN779" s="5"/>
      <c r="AO779" s="5"/>
      <c r="AP779" s="5"/>
      <c r="AQ779" s="5"/>
      <c r="AR779" s="5"/>
      <c r="AS779" s="5"/>
      <c r="AT779" s="5"/>
      <c r="AU779" s="5"/>
      <c r="AV779" s="5"/>
      <c r="AW779" s="5"/>
      <c r="AX779" s="5"/>
    </row>
    <row r="780" spans="1:50" ht="12" customHeight="1">
      <c r="A780" s="5"/>
      <c r="B780" s="5"/>
      <c r="C780" s="5"/>
      <c r="D780" s="5"/>
      <c r="E780" s="6"/>
      <c r="F780" s="5"/>
      <c r="G780" s="212"/>
      <c r="H780" s="5"/>
      <c r="I780" s="212"/>
      <c r="J780" s="5"/>
      <c r="K780" s="212"/>
      <c r="L780" s="5"/>
      <c r="M780" s="212"/>
      <c r="N780" s="5"/>
      <c r="O780" s="212"/>
      <c r="P780" s="5"/>
      <c r="Q780" s="213"/>
      <c r="R780" s="5"/>
      <c r="S780" s="213"/>
      <c r="T780" s="5"/>
      <c r="U780" s="213"/>
      <c r="V780" s="5"/>
      <c r="W780" s="213"/>
      <c r="X780" s="5"/>
      <c r="Y780" s="213"/>
      <c r="Z780" s="5"/>
      <c r="AA780" s="213"/>
      <c r="AB780" s="10"/>
      <c r="AC780" s="10"/>
      <c r="AD780" s="7"/>
      <c r="AE780" s="5"/>
      <c r="AF780" s="5"/>
      <c r="AG780" s="5"/>
      <c r="AH780" s="5"/>
      <c r="AI780" s="5"/>
      <c r="AJ780" s="5"/>
      <c r="AK780" s="5"/>
      <c r="AL780" s="5"/>
      <c r="AM780" s="5"/>
      <c r="AN780" s="5"/>
      <c r="AO780" s="5"/>
      <c r="AP780" s="5"/>
      <c r="AQ780" s="5"/>
      <c r="AR780" s="5"/>
      <c r="AS780" s="5"/>
      <c r="AT780" s="5"/>
      <c r="AU780" s="5"/>
      <c r="AV780" s="5"/>
      <c r="AW780" s="5"/>
      <c r="AX780" s="5"/>
    </row>
    <row r="781" spans="1:50" ht="12" customHeight="1">
      <c r="A781" s="5"/>
      <c r="B781" s="5"/>
      <c r="C781" s="5"/>
      <c r="D781" s="5"/>
      <c r="E781" s="6"/>
      <c r="F781" s="5"/>
      <c r="G781" s="212"/>
      <c r="H781" s="5"/>
      <c r="I781" s="212"/>
      <c r="J781" s="5"/>
      <c r="K781" s="212"/>
      <c r="L781" s="5"/>
      <c r="M781" s="212"/>
      <c r="N781" s="5"/>
      <c r="O781" s="212"/>
      <c r="P781" s="5"/>
      <c r="Q781" s="213"/>
      <c r="R781" s="5"/>
      <c r="S781" s="213"/>
      <c r="T781" s="5"/>
      <c r="U781" s="213"/>
      <c r="V781" s="5"/>
      <c r="W781" s="213"/>
      <c r="X781" s="5"/>
      <c r="Y781" s="213"/>
      <c r="Z781" s="5"/>
      <c r="AA781" s="213"/>
      <c r="AB781" s="10"/>
      <c r="AC781" s="10"/>
      <c r="AD781" s="7"/>
      <c r="AE781" s="5"/>
      <c r="AF781" s="5"/>
      <c r="AG781" s="5"/>
      <c r="AH781" s="5"/>
      <c r="AI781" s="5"/>
      <c r="AJ781" s="5"/>
      <c r="AK781" s="5"/>
      <c r="AL781" s="5"/>
      <c r="AM781" s="5"/>
      <c r="AN781" s="5"/>
      <c r="AO781" s="5"/>
      <c r="AP781" s="5"/>
      <c r="AQ781" s="5"/>
      <c r="AR781" s="5"/>
      <c r="AS781" s="5"/>
      <c r="AT781" s="5"/>
      <c r="AU781" s="5"/>
      <c r="AV781" s="5"/>
      <c r="AW781" s="5"/>
      <c r="AX781" s="5"/>
    </row>
    <row r="782" spans="1:50" ht="12" customHeight="1">
      <c r="A782" s="5"/>
      <c r="B782" s="5"/>
      <c r="C782" s="5"/>
      <c r="D782" s="5"/>
      <c r="E782" s="6"/>
      <c r="F782" s="5"/>
      <c r="G782" s="212"/>
      <c r="H782" s="5"/>
      <c r="I782" s="212"/>
      <c r="J782" s="5"/>
      <c r="K782" s="212"/>
      <c r="L782" s="5"/>
      <c r="M782" s="212"/>
      <c r="N782" s="5"/>
      <c r="O782" s="212"/>
      <c r="P782" s="5"/>
      <c r="Q782" s="213"/>
      <c r="R782" s="5"/>
      <c r="S782" s="213"/>
      <c r="T782" s="5"/>
      <c r="U782" s="213"/>
      <c r="V782" s="5"/>
      <c r="W782" s="213"/>
      <c r="X782" s="5"/>
      <c r="Y782" s="213"/>
      <c r="Z782" s="5"/>
      <c r="AA782" s="213"/>
      <c r="AB782" s="10"/>
      <c r="AC782" s="10"/>
      <c r="AD782" s="7"/>
      <c r="AE782" s="5"/>
      <c r="AF782" s="5"/>
      <c r="AG782" s="5"/>
      <c r="AH782" s="5"/>
      <c r="AI782" s="5"/>
      <c r="AJ782" s="5"/>
      <c r="AK782" s="5"/>
      <c r="AL782" s="5"/>
      <c r="AM782" s="5"/>
      <c r="AN782" s="5"/>
      <c r="AO782" s="5"/>
      <c r="AP782" s="5"/>
      <c r="AQ782" s="5"/>
      <c r="AR782" s="5"/>
      <c r="AS782" s="5"/>
      <c r="AT782" s="5"/>
      <c r="AU782" s="5"/>
      <c r="AV782" s="5"/>
      <c r="AW782" s="5"/>
      <c r="AX782" s="5"/>
    </row>
    <row r="783" spans="1:50" ht="12" customHeight="1">
      <c r="A783" s="5"/>
      <c r="B783" s="5"/>
      <c r="C783" s="5"/>
      <c r="D783" s="5"/>
      <c r="E783" s="6"/>
      <c r="F783" s="5"/>
      <c r="G783" s="212"/>
      <c r="H783" s="5"/>
      <c r="I783" s="212"/>
      <c r="J783" s="5"/>
      <c r="K783" s="212"/>
      <c r="L783" s="5"/>
      <c r="M783" s="212"/>
      <c r="N783" s="5"/>
      <c r="O783" s="212"/>
      <c r="P783" s="5"/>
      <c r="Q783" s="213"/>
      <c r="R783" s="5"/>
      <c r="S783" s="213"/>
      <c r="T783" s="5"/>
      <c r="U783" s="213"/>
      <c r="V783" s="5"/>
      <c r="W783" s="213"/>
      <c r="X783" s="5"/>
      <c r="Y783" s="213"/>
      <c r="Z783" s="5"/>
      <c r="AA783" s="213"/>
      <c r="AB783" s="10"/>
      <c r="AC783" s="10"/>
      <c r="AD783" s="7"/>
      <c r="AE783" s="5"/>
      <c r="AF783" s="5"/>
      <c r="AG783" s="5"/>
      <c r="AH783" s="5"/>
      <c r="AI783" s="5"/>
      <c r="AJ783" s="5"/>
      <c r="AK783" s="5"/>
      <c r="AL783" s="5"/>
      <c r="AM783" s="5"/>
      <c r="AN783" s="5"/>
      <c r="AO783" s="5"/>
      <c r="AP783" s="5"/>
      <c r="AQ783" s="5"/>
      <c r="AR783" s="5"/>
      <c r="AS783" s="5"/>
      <c r="AT783" s="5"/>
      <c r="AU783" s="5"/>
      <c r="AV783" s="5"/>
      <c r="AW783" s="5"/>
      <c r="AX783" s="5"/>
    </row>
    <row r="784" spans="1:50" ht="12" customHeight="1">
      <c r="A784" s="5"/>
      <c r="B784" s="5"/>
      <c r="C784" s="5"/>
      <c r="D784" s="5"/>
      <c r="E784" s="6"/>
      <c r="F784" s="5"/>
      <c r="G784" s="212"/>
      <c r="H784" s="5"/>
      <c r="I784" s="212"/>
      <c r="J784" s="5"/>
      <c r="K784" s="212"/>
      <c r="L784" s="5"/>
      <c r="M784" s="212"/>
      <c r="N784" s="5"/>
      <c r="O784" s="212"/>
      <c r="P784" s="5"/>
      <c r="Q784" s="213"/>
      <c r="R784" s="5"/>
      <c r="S784" s="213"/>
      <c r="T784" s="5"/>
      <c r="U784" s="213"/>
      <c r="V784" s="5"/>
      <c r="W784" s="213"/>
      <c r="X784" s="5"/>
      <c r="Y784" s="213"/>
      <c r="Z784" s="5"/>
      <c r="AA784" s="213"/>
      <c r="AB784" s="10"/>
      <c r="AC784" s="10"/>
      <c r="AD784" s="7"/>
      <c r="AE784" s="5"/>
      <c r="AF784" s="5"/>
      <c r="AG784" s="5"/>
      <c r="AH784" s="5"/>
      <c r="AI784" s="5"/>
      <c r="AJ784" s="5"/>
      <c r="AK784" s="5"/>
      <c r="AL784" s="5"/>
      <c r="AM784" s="5"/>
      <c r="AN784" s="5"/>
      <c r="AO784" s="5"/>
      <c r="AP784" s="5"/>
      <c r="AQ784" s="5"/>
      <c r="AR784" s="5"/>
      <c r="AS784" s="5"/>
      <c r="AT784" s="5"/>
      <c r="AU784" s="5"/>
      <c r="AV784" s="5"/>
      <c r="AW784" s="5"/>
      <c r="AX784" s="5"/>
    </row>
    <row r="785" spans="1:50" ht="12" customHeight="1">
      <c r="A785" s="5"/>
      <c r="B785" s="5"/>
      <c r="C785" s="5"/>
      <c r="D785" s="5"/>
      <c r="E785" s="6"/>
      <c r="F785" s="5"/>
      <c r="G785" s="212"/>
      <c r="H785" s="5"/>
      <c r="I785" s="212"/>
      <c r="J785" s="5"/>
      <c r="K785" s="212"/>
      <c r="L785" s="5"/>
      <c r="M785" s="212"/>
      <c r="N785" s="5"/>
      <c r="O785" s="212"/>
      <c r="P785" s="5"/>
      <c r="Q785" s="213"/>
      <c r="R785" s="5"/>
      <c r="S785" s="213"/>
      <c r="T785" s="5"/>
      <c r="U785" s="213"/>
      <c r="V785" s="5"/>
      <c r="W785" s="213"/>
      <c r="X785" s="5"/>
      <c r="Y785" s="213"/>
      <c r="Z785" s="5"/>
      <c r="AA785" s="213"/>
      <c r="AB785" s="10"/>
      <c r="AC785" s="10"/>
      <c r="AD785" s="7"/>
      <c r="AE785" s="5"/>
      <c r="AF785" s="5"/>
      <c r="AG785" s="5"/>
      <c r="AH785" s="5"/>
      <c r="AI785" s="5"/>
      <c r="AJ785" s="5"/>
      <c r="AK785" s="5"/>
      <c r="AL785" s="5"/>
      <c r="AM785" s="5"/>
      <c r="AN785" s="5"/>
      <c r="AO785" s="5"/>
      <c r="AP785" s="5"/>
      <c r="AQ785" s="5"/>
      <c r="AR785" s="5"/>
      <c r="AS785" s="5"/>
      <c r="AT785" s="5"/>
      <c r="AU785" s="5"/>
      <c r="AV785" s="5"/>
      <c r="AW785" s="5"/>
      <c r="AX785" s="5"/>
    </row>
    <row r="786" spans="1:50" ht="12" customHeight="1">
      <c r="A786" s="5"/>
      <c r="B786" s="5"/>
      <c r="C786" s="5"/>
      <c r="D786" s="5"/>
      <c r="E786" s="6"/>
      <c r="F786" s="5"/>
      <c r="G786" s="212"/>
      <c r="H786" s="5"/>
      <c r="I786" s="212"/>
      <c r="J786" s="5"/>
      <c r="K786" s="212"/>
      <c r="L786" s="5"/>
      <c r="M786" s="212"/>
      <c r="N786" s="5"/>
      <c r="O786" s="212"/>
      <c r="P786" s="5"/>
      <c r="Q786" s="213"/>
      <c r="R786" s="5"/>
      <c r="S786" s="213"/>
      <c r="T786" s="5"/>
      <c r="U786" s="213"/>
      <c r="V786" s="5"/>
      <c r="W786" s="213"/>
      <c r="X786" s="5"/>
      <c r="Y786" s="213"/>
      <c r="Z786" s="5"/>
      <c r="AA786" s="213"/>
      <c r="AB786" s="10"/>
      <c r="AC786" s="10"/>
      <c r="AD786" s="7"/>
      <c r="AE786" s="5"/>
      <c r="AF786" s="5"/>
      <c r="AG786" s="5"/>
      <c r="AH786" s="5"/>
      <c r="AI786" s="5"/>
      <c r="AJ786" s="5"/>
      <c r="AK786" s="5"/>
      <c r="AL786" s="5"/>
      <c r="AM786" s="5"/>
      <c r="AN786" s="5"/>
      <c r="AO786" s="5"/>
      <c r="AP786" s="5"/>
      <c r="AQ786" s="5"/>
      <c r="AR786" s="5"/>
      <c r="AS786" s="5"/>
      <c r="AT786" s="5"/>
      <c r="AU786" s="5"/>
      <c r="AV786" s="5"/>
      <c r="AW786" s="5"/>
      <c r="AX786" s="5"/>
    </row>
    <row r="787" spans="1:50" ht="12" customHeight="1">
      <c r="A787" s="5"/>
      <c r="B787" s="5"/>
      <c r="C787" s="5"/>
      <c r="D787" s="5"/>
      <c r="E787" s="6"/>
      <c r="F787" s="5"/>
      <c r="G787" s="212"/>
      <c r="H787" s="5"/>
      <c r="I787" s="212"/>
      <c r="J787" s="5"/>
      <c r="K787" s="212"/>
      <c r="L787" s="5"/>
      <c r="M787" s="212"/>
      <c r="N787" s="5"/>
      <c r="O787" s="212"/>
      <c r="P787" s="5"/>
      <c r="Q787" s="213"/>
      <c r="R787" s="5"/>
      <c r="S787" s="213"/>
      <c r="T787" s="5"/>
      <c r="U787" s="213"/>
      <c r="V787" s="5"/>
      <c r="W787" s="213"/>
      <c r="X787" s="5"/>
      <c r="Y787" s="213"/>
      <c r="Z787" s="5"/>
      <c r="AA787" s="213"/>
      <c r="AB787" s="10"/>
      <c r="AC787" s="10"/>
      <c r="AD787" s="7"/>
      <c r="AE787" s="5"/>
      <c r="AF787" s="5"/>
      <c r="AG787" s="5"/>
      <c r="AH787" s="5"/>
      <c r="AI787" s="5"/>
      <c r="AJ787" s="5"/>
      <c r="AK787" s="5"/>
      <c r="AL787" s="5"/>
      <c r="AM787" s="5"/>
      <c r="AN787" s="5"/>
      <c r="AO787" s="5"/>
      <c r="AP787" s="5"/>
      <c r="AQ787" s="5"/>
      <c r="AR787" s="5"/>
      <c r="AS787" s="5"/>
      <c r="AT787" s="5"/>
      <c r="AU787" s="5"/>
      <c r="AV787" s="5"/>
      <c r="AW787" s="5"/>
      <c r="AX787" s="5"/>
    </row>
    <row r="788" spans="1:50" ht="12" customHeight="1">
      <c r="A788" s="5"/>
      <c r="B788" s="5"/>
      <c r="C788" s="5"/>
      <c r="D788" s="5"/>
      <c r="E788" s="6"/>
      <c r="F788" s="5"/>
      <c r="G788" s="212"/>
      <c r="H788" s="5"/>
      <c r="I788" s="212"/>
      <c r="J788" s="5"/>
      <c r="K788" s="212"/>
      <c r="L788" s="5"/>
      <c r="M788" s="212"/>
      <c r="N788" s="5"/>
      <c r="O788" s="212"/>
      <c r="P788" s="5"/>
      <c r="Q788" s="213"/>
      <c r="R788" s="5"/>
      <c r="S788" s="213"/>
      <c r="T788" s="5"/>
      <c r="U788" s="213"/>
      <c r="V788" s="5"/>
      <c r="W788" s="213"/>
      <c r="X788" s="5"/>
      <c r="Y788" s="213"/>
      <c r="Z788" s="5"/>
      <c r="AA788" s="213"/>
      <c r="AB788" s="10"/>
      <c r="AC788" s="10"/>
      <c r="AD788" s="7"/>
      <c r="AE788" s="5"/>
      <c r="AF788" s="5"/>
      <c r="AG788" s="5"/>
      <c r="AH788" s="5"/>
      <c r="AI788" s="5"/>
      <c r="AJ788" s="5"/>
      <c r="AK788" s="5"/>
      <c r="AL788" s="5"/>
      <c r="AM788" s="5"/>
      <c r="AN788" s="5"/>
      <c r="AO788" s="5"/>
      <c r="AP788" s="5"/>
      <c r="AQ788" s="5"/>
      <c r="AR788" s="5"/>
      <c r="AS788" s="5"/>
      <c r="AT788" s="5"/>
      <c r="AU788" s="5"/>
      <c r="AV788" s="5"/>
      <c r="AW788" s="5"/>
      <c r="AX788" s="5"/>
    </row>
    <row r="789" spans="1:50" ht="12" customHeight="1">
      <c r="A789" s="5"/>
      <c r="B789" s="5"/>
      <c r="C789" s="5"/>
      <c r="D789" s="5"/>
      <c r="E789" s="6"/>
      <c r="F789" s="5"/>
      <c r="G789" s="212"/>
      <c r="H789" s="5"/>
      <c r="I789" s="212"/>
      <c r="J789" s="5"/>
      <c r="K789" s="212"/>
      <c r="L789" s="5"/>
      <c r="M789" s="212"/>
      <c r="N789" s="5"/>
      <c r="O789" s="212"/>
      <c r="P789" s="5"/>
      <c r="Q789" s="213"/>
      <c r="R789" s="5"/>
      <c r="S789" s="213"/>
      <c r="T789" s="5"/>
      <c r="U789" s="213"/>
      <c r="V789" s="5"/>
      <c r="W789" s="213"/>
      <c r="X789" s="5"/>
      <c r="Y789" s="213"/>
      <c r="Z789" s="5"/>
      <c r="AA789" s="213"/>
      <c r="AB789" s="10"/>
      <c r="AC789" s="10"/>
      <c r="AD789" s="7"/>
      <c r="AE789" s="5"/>
      <c r="AF789" s="5"/>
      <c r="AG789" s="5"/>
      <c r="AH789" s="5"/>
      <c r="AI789" s="5"/>
      <c r="AJ789" s="5"/>
      <c r="AK789" s="5"/>
      <c r="AL789" s="5"/>
      <c r="AM789" s="5"/>
      <c r="AN789" s="5"/>
      <c r="AO789" s="5"/>
      <c r="AP789" s="5"/>
      <c r="AQ789" s="5"/>
      <c r="AR789" s="5"/>
      <c r="AS789" s="5"/>
      <c r="AT789" s="5"/>
      <c r="AU789" s="5"/>
      <c r="AV789" s="5"/>
      <c r="AW789" s="5"/>
      <c r="AX789" s="5"/>
    </row>
    <row r="790" spans="1:50" ht="12" customHeight="1">
      <c r="A790" s="5"/>
      <c r="B790" s="5"/>
      <c r="C790" s="5"/>
      <c r="D790" s="5"/>
      <c r="E790" s="6"/>
      <c r="F790" s="5"/>
      <c r="G790" s="212"/>
      <c r="H790" s="5"/>
      <c r="I790" s="212"/>
      <c r="J790" s="5"/>
      <c r="K790" s="212"/>
      <c r="L790" s="5"/>
      <c r="M790" s="212"/>
      <c r="N790" s="5"/>
      <c r="O790" s="212"/>
      <c r="P790" s="5"/>
      <c r="Q790" s="213"/>
      <c r="R790" s="5"/>
      <c r="S790" s="213"/>
      <c r="T790" s="5"/>
      <c r="U790" s="213"/>
      <c r="V790" s="5"/>
      <c r="W790" s="213"/>
      <c r="X790" s="5"/>
      <c r="Y790" s="213"/>
      <c r="Z790" s="5"/>
      <c r="AA790" s="213"/>
      <c r="AB790" s="10"/>
      <c r="AC790" s="10"/>
      <c r="AD790" s="7"/>
      <c r="AE790" s="5"/>
      <c r="AF790" s="5"/>
      <c r="AG790" s="5"/>
      <c r="AH790" s="5"/>
      <c r="AI790" s="5"/>
      <c r="AJ790" s="5"/>
      <c r="AK790" s="5"/>
      <c r="AL790" s="5"/>
      <c r="AM790" s="5"/>
      <c r="AN790" s="5"/>
      <c r="AO790" s="5"/>
      <c r="AP790" s="5"/>
      <c r="AQ790" s="5"/>
      <c r="AR790" s="5"/>
      <c r="AS790" s="5"/>
      <c r="AT790" s="5"/>
      <c r="AU790" s="5"/>
      <c r="AV790" s="5"/>
      <c r="AW790" s="5"/>
      <c r="AX790" s="5"/>
    </row>
    <row r="791" spans="1:50" ht="12" customHeight="1">
      <c r="A791" s="5"/>
      <c r="B791" s="5"/>
      <c r="C791" s="5"/>
      <c r="D791" s="5"/>
      <c r="E791" s="6"/>
      <c r="F791" s="5"/>
      <c r="G791" s="212"/>
      <c r="H791" s="5"/>
      <c r="I791" s="212"/>
      <c r="J791" s="5"/>
      <c r="K791" s="212"/>
      <c r="L791" s="5"/>
      <c r="M791" s="212"/>
      <c r="N791" s="5"/>
      <c r="O791" s="212"/>
      <c r="P791" s="5"/>
      <c r="Q791" s="213"/>
      <c r="R791" s="5"/>
      <c r="S791" s="213"/>
      <c r="T791" s="5"/>
      <c r="U791" s="213"/>
      <c r="V791" s="5"/>
      <c r="W791" s="213"/>
      <c r="X791" s="5"/>
      <c r="Y791" s="213"/>
      <c r="Z791" s="5"/>
      <c r="AA791" s="213"/>
      <c r="AB791" s="10"/>
      <c r="AC791" s="10"/>
      <c r="AD791" s="7"/>
      <c r="AE791" s="5"/>
      <c r="AF791" s="5"/>
      <c r="AG791" s="5"/>
      <c r="AH791" s="5"/>
      <c r="AI791" s="5"/>
      <c r="AJ791" s="5"/>
      <c r="AK791" s="5"/>
      <c r="AL791" s="5"/>
      <c r="AM791" s="5"/>
      <c r="AN791" s="5"/>
      <c r="AO791" s="5"/>
      <c r="AP791" s="5"/>
      <c r="AQ791" s="5"/>
      <c r="AR791" s="5"/>
      <c r="AS791" s="5"/>
      <c r="AT791" s="5"/>
      <c r="AU791" s="5"/>
      <c r="AV791" s="5"/>
      <c r="AW791" s="5"/>
      <c r="AX791" s="5"/>
    </row>
    <row r="792" spans="1:50" ht="12" customHeight="1">
      <c r="A792" s="5"/>
      <c r="B792" s="5"/>
      <c r="C792" s="5"/>
      <c r="D792" s="5"/>
      <c r="E792" s="6"/>
      <c r="F792" s="5"/>
      <c r="G792" s="212"/>
      <c r="H792" s="5"/>
      <c r="I792" s="212"/>
      <c r="J792" s="5"/>
      <c r="K792" s="212"/>
      <c r="L792" s="5"/>
      <c r="M792" s="212"/>
      <c r="N792" s="5"/>
      <c r="O792" s="212"/>
      <c r="P792" s="5"/>
      <c r="Q792" s="213"/>
      <c r="R792" s="5"/>
      <c r="S792" s="213"/>
      <c r="T792" s="5"/>
      <c r="U792" s="213"/>
      <c r="V792" s="5"/>
      <c r="W792" s="213"/>
      <c r="X792" s="5"/>
      <c r="Y792" s="213"/>
      <c r="Z792" s="5"/>
      <c r="AA792" s="213"/>
      <c r="AB792" s="10"/>
      <c r="AC792" s="10"/>
      <c r="AD792" s="7"/>
      <c r="AE792" s="5"/>
      <c r="AF792" s="5"/>
      <c r="AG792" s="5"/>
      <c r="AH792" s="5"/>
      <c r="AI792" s="5"/>
      <c r="AJ792" s="5"/>
      <c r="AK792" s="5"/>
      <c r="AL792" s="5"/>
      <c r="AM792" s="5"/>
      <c r="AN792" s="5"/>
      <c r="AO792" s="5"/>
      <c r="AP792" s="5"/>
      <c r="AQ792" s="5"/>
      <c r="AR792" s="5"/>
      <c r="AS792" s="5"/>
      <c r="AT792" s="5"/>
      <c r="AU792" s="5"/>
      <c r="AV792" s="5"/>
      <c r="AW792" s="5"/>
      <c r="AX792" s="5"/>
    </row>
    <row r="793" spans="1:50" ht="12" customHeight="1">
      <c r="A793" s="5"/>
      <c r="B793" s="5"/>
      <c r="C793" s="5"/>
      <c r="D793" s="5"/>
      <c r="E793" s="6"/>
      <c r="F793" s="5"/>
      <c r="G793" s="212"/>
      <c r="H793" s="5"/>
      <c r="I793" s="212"/>
      <c r="J793" s="5"/>
      <c r="K793" s="212"/>
      <c r="L793" s="5"/>
      <c r="M793" s="212"/>
      <c r="N793" s="5"/>
      <c r="O793" s="212"/>
      <c r="P793" s="5"/>
      <c r="Q793" s="213"/>
      <c r="R793" s="5"/>
      <c r="S793" s="213"/>
      <c r="T793" s="5"/>
      <c r="U793" s="213"/>
      <c r="V793" s="5"/>
      <c r="W793" s="213"/>
      <c r="X793" s="5"/>
      <c r="Y793" s="213"/>
      <c r="Z793" s="5"/>
      <c r="AA793" s="213"/>
      <c r="AB793" s="10"/>
      <c r="AC793" s="10"/>
      <c r="AD793" s="7"/>
      <c r="AE793" s="5"/>
      <c r="AF793" s="5"/>
      <c r="AG793" s="5"/>
      <c r="AH793" s="5"/>
      <c r="AI793" s="5"/>
      <c r="AJ793" s="5"/>
      <c r="AK793" s="5"/>
      <c r="AL793" s="5"/>
      <c r="AM793" s="5"/>
      <c r="AN793" s="5"/>
      <c r="AO793" s="5"/>
      <c r="AP793" s="5"/>
      <c r="AQ793" s="5"/>
      <c r="AR793" s="5"/>
      <c r="AS793" s="5"/>
      <c r="AT793" s="5"/>
      <c r="AU793" s="5"/>
      <c r="AV793" s="5"/>
      <c r="AW793" s="5"/>
      <c r="AX793" s="5"/>
    </row>
    <row r="794" spans="1:50" ht="12" customHeight="1">
      <c r="A794" s="5"/>
      <c r="B794" s="5"/>
      <c r="C794" s="5"/>
      <c r="D794" s="5"/>
      <c r="E794" s="6"/>
      <c r="F794" s="5"/>
      <c r="G794" s="212"/>
      <c r="H794" s="5"/>
      <c r="I794" s="212"/>
      <c r="J794" s="5"/>
      <c r="K794" s="212"/>
      <c r="L794" s="5"/>
      <c r="M794" s="212"/>
      <c r="N794" s="5"/>
      <c r="O794" s="212"/>
      <c r="P794" s="5"/>
      <c r="Q794" s="213"/>
      <c r="R794" s="5"/>
      <c r="S794" s="213"/>
      <c r="T794" s="5"/>
      <c r="U794" s="213"/>
      <c r="V794" s="5"/>
      <c r="W794" s="213"/>
      <c r="X794" s="5"/>
      <c r="Y794" s="213"/>
      <c r="Z794" s="5"/>
      <c r="AA794" s="213"/>
      <c r="AB794" s="10"/>
      <c r="AC794" s="10"/>
      <c r="AD794" s="7"/>
      <c r="AE794" s="5"/>
      <c r="AF794" s="5"/>
      <c r="AG794" s="5"/>
      <c r="AH794" s="5"/>
      <c r="AI794" s="5"/>
      <c r="AJ794" s="5"/>
      <c r="AK794" s="5"/>
      <c r="AL794" s="5"/>
      <c r="AM794" s="5"/>
      <c r="AN794" s="5"/>
      <c r="AO794" s="5"/>
      <c r="AP794" s="5"/>
      <c r="AQ794" s="5"/>
      <c r="AR794" s="5"/>
      <c r="AS794" s="5"/>
      <c r="AT794" s="5"/>
      <c r="AU794" s="5"/>
      <c r="AV794" s="5"/>
      <c r="AW794" s="5"/>
      <c r="AX794" s="5"/>
    </row>
    <row r="795" spans="1:50" ht="12" customHeight="1">
      <c r="A795" s="5"/>
      <c r="B795" s="5"/>
      <c r="C795" s="5"/>
      <c r="D795" s="5"/>
      <c r="E795" s="6"/>
      <c r="F795" s="5"/>
      <c r="G795" s="212"/>
      <c r="H795" s="5"/>
      <c r="I795" s="212"/>
      <c r="J795" s="5"/>
      <c r="K795" s="212"/>
      <c r="L795" s="5"/>
      <c r="M795" s="212"/>
      <c r="N795" s="5"/>
      <c r="O795" s="212"/>
      <c r="P795" s="5"/>
      <c r="Q795" s="213"/>
      <c r="R795" s="5"/>
      <c r="S795" s="213"/>
      <c r="T795" s="5"/>
      <c r="U795" s="213"/>
      <c r="V795" s="5"/>
      <c r="W795" s="213"/>
      <c r="X795" s="5"/>
      <c r="Y795" s="213"/>
      <c r="Z795" s="5"/>
      <c r="AA795" s="213"/>
      <c r="AB795" s="10"/>
      <c r="AC795" s="10"/>
      <c r="AD795" s="7"/>
      <c r="AE795" s="5"/>
      <c r="AF795" s="5"/>
      <c r="AG795" s="5"/>
      <c r="AH795" s="5"/>
      <c r="AI795" s="5"/>
      <c r="AJ795" s="5"/>
      <c r="AK795" s="5"/>
      <c r="AL795" s="5"/>
      <c r="AM795" s="5"/>
      <c r="AN795" s="5"/>
      <c r="AO795" s="5"/>
      <c r="AP795" s="5"/>
      <c r="AQ795" s="5"/>
      <c r="AR795" s="5"/>
      <c r="AS795" s="5"/>
      <c r="AT795" s="5"/>
      <c r="AU795" s="5"/>
      <c r="AV795" s="5"/>
      <c r="AW795" s="5"/>
      <c r="AX795" s="5"/>
    </row>
    <row r="796" spans="1:50" ht="12" customHeight="1">
      <c r="A796" s="5"/>
      <c r="B796" s="5"/>
      <c r="C796" s="5"/>
      <c r="D796" s="5"/>
      <c r="E796" s="6"/>
      <c r="F796" s="5"/>
      <c r="G796" s="212"/>
      <c r="H796" s="5"/>
      <c r="I796" s="212"/>
      <c r="J796" s="5"/>
      <c r="K796" s="212"/>
      <c r="L796" s="5"/>
      <c r="M796" s="212"/>
      <c r="N796" s="5"/>
      <c r="O796" s="212"/>
      <c r="P796" s="5"/>
      <c r="Q796" s="213"/>
      <c r="R796" s="5"/>
      <c r="S796" s="213"/>
      <c r="T796" s="5"/>
      <c r="U796" s="213"/>
      <c r="V796" s="5"/>
      <c r="W796" s="213"/>
      <c r="X796" s="5"/>
      <c r="Y796" s="213"/>
      <c r="Z796" s="5"/>
      <c r="AA796" s="213"/>
      <c r="AB796" s="10"/>
      <c r="AC796" s="10"/>
      <c r="AD796" s="7"/>
      <c r="AE796" s="5"/>
      <c r="AF796" s="5"/>
      <c r="AG796" s="5"/>
      <c r="AH796" s="5"/>
      <c r="AI796" s="5"/>
      <c r="AJ796" s="5"/>
      <c r="AK796" s="5"/>
      <c r="AL796" s="5"/>
      <c r="AM796" s="5"/>
      <c r="AN796" s="5"/>
      <c r="AO796" s="5"/>
      <c r="AP796" s="5"/>
      <c r="AQ796" s="5"/>
      <c r="AR796" s="5"/>
      <c r="AS796" s="5"/>
      <c r="AT796" s="5"/>
      <c r="AU796" s="5"/>
      <c r="AV796" s="5"/>
      <c r="AW796" s="5"/>
      <c r="AX796" s="5"/>
    </row>
    <row r="797" spans="1:50" ht="12" customHeight="1">
      <c r="A797" s="5"/>
      <c r="B797" s="5"/>
      <c r="C797" s="5"/>
      <c r="D797" s="5"/>
      <c r="E797" s="6"/>
      <c r="F797" s="5"/>
      <c r="G797" s="212"/>
      <c r="H797" s="5"/>
      <c r="I797" s="212"/>
      <c r="J797" s="5"/>
      <c r="K797" s="212"/>
      <c r="L797" s="5"/>
      <c r="M797" s="212"/>
      <c r="N797" s="5"/>
      <c r="O797" s="212"/>
      <c r="P797" s="5"/>
      <c r="Q797" s="213"/>
      <c r="R797" s="5"/>
      <c r="S797" s="213"/>
      <c r="T797" s="5"/>
      <c r="U797" s="213"/>
      <c r="V797" s="5"/>
      <c r="W797" s="213"/>
      <c r="X797" s="5"/>
      <c r="Y797" s="213"/>
      <c r="Z797" s="5"/>
      <c r="AA797" s="213"/>
      <c r="AB797" s="10"/>
      <c r="AC797" s="10"/>
      <c r="AD797" s="7"/>
      <c r="AE797" s="5"/>
      <c r="AF797" s="5"/>
      <c r="AG797" s="5"/>
      <c r="AH797" s="5"/>
      <c r="AI797" s="5"/>
      <c r="AJ797" s="5"/>
      <c r="AK797" s="5"/>
      <c r="AL797" s="5"/>
      <c r="AM797" s="5"/>
      <c r="AN797" s="5"/>
      <c r="AO797" s="5"/>
      <c r="AP797" s="5"/>
      <c r="AQ797" s="5"/>
      <c r="AR797" s="5"/>
      <c r="AS797" s="5"/>
      <c r="AT797" s="5"/>
      <c r="AU797" s="5"/>
      <c r="AV797" s="5"/>
      <c r="AW797" s="5"/>
      <c r="AX797" s="5"/>
    </row>
    <row r="798" spans="1:50" ht="12" customHeight="1">
      <c r="A798" s="5"/>
      <c r="B798" s="5"/>
      <c r="C798" s="5"/>
      <c r="D798" s="5"/>
      <c r="E798" s="6"/>
      <c r="F798" s="5"/>
      <c r="G798" s="212"/>
      <c r="H798" s="5"/>
      <c r="I798" s="212"/>
      <c r="J798" s="5"/>
      <c r="K798" s="212"/>
      <c r="L798" s="5"/>
      <c r="M798" s="212"/>
      <c r="N798" s="5"/>
      <c r="O798" s="212"/>
      <c r="P798" s="5"/>
      <c r="Q798" s="213"/>
      <c r="R798" s="5"/>
      <c r="S798" s="213"/>
      <c r="T798" s="5"/>
      <c r="U798" s="213"/>
      <c r="V798" s="5"/>
      <c r="W798" s="213"/>
      <c r="X798" s="5"/>
      <c r="Y798" s="213"/>
      <c r="Z798" s="5"/>
      <c r="AA798" s="213"/>
      <c r="AB798" s="10"/>
      <c r="AC798" s="10"/>
      <c r="AD798" s="7"/>
      <c r="AE798" s="5"/>
      <c r="AF798" s="5"/>
      <c r="AG798" s="5"/>
      <c r="AH798" s="5"/>
      <c r="AI798" s="5"/>
      <c r="AJ798" s="5"/>
      <c r="AK798" s="5"/>
      <c r="AL798" s="5"/>
      <c r="AM798" s="5"/>
      <c r="AN798" s="5"/>
      <c r="AO798" s="5"/>
      <c r="AP798" s="5"/>
      <c r="AQ798" s="5"/>
      <c r="AR798" s="5"/>
      <c r="AS798" s="5"/>
      <c r="AT798" s="5"/>
      <c r="AU798" s="5"/>
      <c r="AV798" s="5"/>
      <c r="AW798" s="5"/>
      <c r="AX798" s="5"/>
    </row>
    <row r="799" spans="1:50" ht="12" customHeight="1">
      <c r="A799" s="5"/>
      <c r="B799" s="5"/>
      <c r="C799" s="5"/>
      <c r="D799" s="5"/>
      <c r="E799" s="6"/>
      <c r="F799" s="5"/>
      <c r="G799" s="212"/>
      <c r="H799" s="5"/>
      <c r="I799" s="212"/>
      <c r="J799" s="5"/>
      <c r="K799" s="212"/>
      <c r="L799" s="5"/>
      <c r="M799" s="212"/>
      <c r="N799" s="5"/>
      <c r="O799" s="212"/>
      <c r="P799" s="5"/>
      <c r="Q799" s="213"/>
      <c r="R799" s="5"/>
      <c r="S799" s="213"/>
      <c r="T799" s="5"/>
      <c r="U799" s="213"/>
      <c r="V799" s="5"/>
      <c r="W799" s="213"/>
      <c r="X799" s="5"/>
      <c r="Y799" s="213"/>
      <c r="Z799" s="5"/>
      <c r="AA799" s="213"/>
      <c r="AB799" s="10"/>
      <c r="AC799" s="10"/>
      <c r="AD799" s="7"/>
      <c r="AE799" s="5"/>
      <c r="AF799" s="5"/>
      <c r="AG799" s="5"/>
      <c r="AH799" s="5"/>
      <c r="AI799" s="5"/>
      <c r="AJ799" s="5"/>
      <c r="AK799" s="5"/>
      <c r="AL799" s="5"/>
      <c r="AM799" s="5"/>
      <c r="AN799" s="5"/>
      <c r="AO799" s="5"/>
      <c r="AP799" s="5"/>
      <c r="AQ799" s="5"/>
      <c r="AR799" s="5"/>
      <c r="AS799" s="5"/>
      <c r="AT799" s="5"/>
      <c r="AU799" s="5"/>
      <c r="AV799" s="5"/>
      <c r="AW799" s="5"/>
      <c r="AX799" s="5"/>
    </row>
    <row r="800" spans="1:50" ht="12" customHeight="1">
      <c r="A800" s="5"/>
      <c r="B800" s="5"/>
      <c r="C800" s="5"/>
      <c r="D800" s="5"/>
      <c r="E800" s="6"/>
      <c r="F800" s="5"/>
      <c r="G800" s="212"/>
      <c r="H800" s="5"/>
      <c r="I800" s="212"/>
      <c r="J800" s="5"/>
      <c r="K800" s="212"/>
      <c r="L800" s="5"/>
      <c r="M800" s="212"/>
      <c r="N800" s="5"/>
      <c r="O800" s="212"/>
      <c r="P800" s="5"/>
      <c r="Q800" s="213"/>
      <c r="R800" s="5"/>
      <c r="S800" s="213"/>
      <c r="T800" s="5"/>
      <c r="U800" s="213"/>
      <c r="V800" s="5"/>
      <c r="W800" s="213"/>
      <c r="X800" s="5"/>
      <c r="Y800" s="213"/>
      <c r="Z800" s="5"/>
      <c r="AA800" s="213"/>
      <c r="AB800" s="10"/>
      <c r="AC800" s="10"/>
      <c r="AD800" s="7"/>
      <c r="AE800" s="5"/>
      <c r="AF800" s="5"/>
      <c r="AG800" s="5"/>
      <c r="AH800" s="5"/>
      <c r="AI800" s="5"/>
      <c r="AJ800" s="5"/>
      <c r="AK800" s="5"/>
      <c r="AL800" s="5"/>
      <c r="AM800" s="5"/>
      <c r="AN800" s="5"/>
      <c r="AO800" s="5"/>
      <c r="AP800" s="5"/>
      <c r="AQ800" s="5"/>
      <c r="AR800" s="5"/>
      <c r="AS800" s="5"/>
      <c r="AT800" s="5"/>
      <c r="AU800" s="5"/>
      <c r="AV800" s="5"/>
      <c r="AW800" s="5"/>
      <c r="AX800" s="5"/>
    </row>
    <row r="801" spans="1:50" ht="12" customHeight="1">
      <c r="A801" s="5"/>
      <c r="B801" s="5"/>
      <c r="C801" s="5"/>
      <c r="D801" s="5"/>
      <c r="E801" s="6"/>
      <c r="F801" s="5"/>
      <c r="G801" s="212"/>
      <c r="H801" s="5"/>
      <c r="I801" s="212"/>
      <c r="J801" s="5"/>
      <c r="K801" s="212"/>
      <c r="L801" s="5"/>
      <c r="M801" s="212"/>
      <c r="N801" s="5"/>
      <c r="O801" s="212"/>
      <c r="P801" s="5"/>
      <c r="Q801" s="213"/>
      <c r="R801" s="5"/>
      <c r="S801" s="213"/>
      <c r="T801" s="5"/>
      <c r="U801" s="213"/>
      <c r="V801" s="5"/>
      <c r="W801" s="213"/>
      <c r="X801" s="5"/>
      <c r="Y801" s="213"/>
      <c r="Z801" s="5"/>
      <c r="AA801" s="213"/>
      <c r="AB801" s="10"/>
      <c r="AC801" s="10"/>
      <c r="AD801" s="7"/>
      <c r="AE801" s="5"/>
      <c r="AF801" s="5"/>
      <c r="AG801" s="5"/>
      <c r="AH801" s="5"/>
      <c r="AI801" s="5"/>
      <c r="AJ801" s="5"/>
      <c r="AK801" s="5"/>
      <c r="AL801" s="5"/>
      <c r="AM801" s="5"/>
      <c r="AN801" s="5"/>
      <c r="AO801" s="5"/>
      <c r="AP801" s="5"/>
      <c r="AQ801" s="5"/>
      <c r="AR801" s="5"/>
      <c r="AS801" s="5"/>
      <c r="AT801" s="5"/>
      <c r="AU801" s="5"/>
      <c r="AV801" s="5"/>
      <c r="AW801" s="5"/>
      <c r="AX801" s="5"/>
    </row>
    <row r="802" spans="1:50" ht="12" customHeight="1">
      <c r="A802" s="5"/>
      <c r="B802" s="5"/>
      <c r="C802" s="5"/>
      <c r="D802" s="5"/>
      <c r="E802" s="6"/>
      <c r="F802" s="5"/>
      <c r="G802" s="212"/>
      <c r="H802" s="5"/>
      <c r="I802" s="212"/>
      <c r="J802" s="5"/>
      <c r="K802" s="212"/>
      <c r="L802" s="5"/>
      <c r="M802" s="212"/>
      <c r="N802" s="5"/>
      <c r="O802" s="212"/>
      <c r="P802" s="5"/>
      <c r="Q802" s="213"/>
      <c r="R802" s="5"/>
      <c r="S802" s="213"/>
      <c r="T802" s="5"/>
      <c r="U802" s="213"/>
      <c r="V802" s="5"/>
      <c r="W802" s="213"/>
      <c r="X802" s="5"/>
      <c r="Y802" s="213"/>
      <c r="Z802" s="5"/>
      <c r="AA802" s="213"/>
      <c r="AB802" s="10"/>
      <c r="AC802" s="10"/>
      <c r="AD802" s="7"/>
      <c r="AE802" s="5"/>
      <c r="AF802" s="5"/>
      <c r="AG802" s="5"/>
      <c r="AH802" s="5"/>
      <c r="AI802" s="5"/>
      <c r="AJ802" s="5"/>
      <c r="AK802" s="5"/>
      <c r="AL802" s="5"/>
      <c r="AM802" s="5"/>
      <c r="AN802" s="5"/>
      <c r="AO802" s="5"/>
      <c r="AP802" s="5"/>
      <c r="AQ802" s="5"/>
      <c r="AR802" s="5"/>
      <c r="AS802" s="5"/>
      <c r="AT802" s="5"/>
      <c r="AU802" s="5"/>
      <c r="AV802" s="5"/>
      <c r="AW802" s="5"/>
      <c r="AX802" s="5"/>
    </row>
    <row r="803" spans="1:50" ht="12" customHeight="1">
      <c r="A803" s="5"/>
      <c r="B803" s="5"/>
      <c r="C803" s="5"/>
      <c r="D803" s="5"/>
      <c r="E803" s="6"/>
      <c r="F803" s="5"/>
      <c r="G803" s="212"/>
      <c r="H803" s="5"/>
      <c r="I803" s="212"/>
      <c r="J803" s="5"/>
      <c r="K803" s="212"/>
      <c r="L803" s="5"/>
      <c r="M803" s="212"/>
      <c r="N803" s="5"/>
      <c r="O803" s="212"/>
      <c r="P803" s="5"/>
      <c r="Q803" s="213"/>
      <c r="R803" s="5"/>
      <c r="S803" s="213"/>
      <c r="T803" s="5"/>
      <c r="U803" s="213"/>
      <c r="V803" s="5"/>
      <c r="W803" s="213"/>
      <c r="X803" s="5"/>
      <c r="Y803" s="213"/>
      <c r="Z803" s="5"/>
      <c r="AA803" s="213"/>
      <c r="AB803" s="10"/>
      <c r="AC803" s="10"/>
      <c r="AD803" s="7"/>
      <c r="AE803" s="5"/>
      <c r="AF803" s="5"/>
      <c r="AG803" s="5"/>
      <c r="AH803" s="5"/>
      <c r="AI803" s="5"/>
      <c r="AJ803" s="5"/>
      <c r="AK803" s="5"/>
      <c r="AL803" s="5"/>
      <c r="AM803" s="5"/>
      <c r="AN803" s="5"/>
      <c r="AO803" s="5"/>
      <c r="AP803" s="5"/>
      <c r="AQ803" s="5"/>
      <c r="AR803" s="5"/>
      <c r="AS803" s="5"/>
      <c r="AT803" s="5"/>
      <c r="AU803" s="5"/>
      <c r="AV803" s="5"/>
      <c r="AW803" s="5"/>
      <c r="AX803" s="5"/>
    </row>
    <row r="804" spans="1:50" ht="12" customHeight="1">
      <c r="A804" s="5"/>
      <c r="B804" s="5"/>
      <c r="C804" s="5"/>
      <c r="D804" s="5"/>
      <c r="E804" s="6"/>
      <c r="F804" s="5"/>
      <c r="G804" s="212"/>
      <c r="H804" s="5"/>
      <c r="I804" s="212"/>
      <c r="J804" s="5"/>
      <c r="K804" s="212"/>
      <c r="L804" s="5"/>
      <c r="M804" s="212"/>
      <c r="N804" s="5"/>
      <c r="O804" s="212"/>
      <c r="P804" s="5"/>
      <c r="Q804" s="213"/>
      <c r="R804" s="5"/>
      <c r="S804" s="213"/>
      <c r="T804" s="5"/>
      <c r="U804" s="213"/>
      <c r="V804" s="5"/>
      <c r="W804" s="213"/>
      <c r="X804" s="5"/>
      <c r="Y804" s="213"/>
      <c r="Z804" s="5"/>
      <c r="AA804" s="213"/>
      <c r="AB804" s="10"/>
      <c r="AC804" s="10"/>
      <c r="AD804" s="7"/>
      <c r="AE804" s="5"/>
      <c r="AF804" s="5"/>
      <c r="AG804" s="5"/>
      <c r="AH804" s="5"/>
      <c r="AI804" s="5"/>
      <c r="AJ804" s="5"/>
      <c r="AK804" s="5"/>
      <c r="AL804" s="5"/>
      <c r="AM804" s="5"/>
      <c r="AN804" s="5"/>
      <c r="AO804" s="5"/>
      <c r="AP804" s="5"/>
      <c r="AQ804" s="5"/>
      <c r="AR804" s="5"/>
      <c r="AS804" s="5"/>
      <c r="AT804" s="5"/>
      <c r="AU804" s="5"/>
      <c r="AV804" s="5"/>
      <c r="AW804" s="5"/>
      <c r="AX804" s="5"/>
    </row>
    <row r="805" spans="1:50" ht="12" customHeight="1">
      <c r="A805" s="5"/>
      <c r="B805" s="5"/>
      <c r="C805" s="5"/>
      <c r="D805" s="5"/>
      <c r="E805" s="6"/>
      <c r="F805" s="5"/>
      <c r="G805" s="212"/>
      <c r="H805" s="5"/>
      <c r="I805" s="212"/>
      <c r="J805" s="5"/>
      <c r="K805" s="212"/>
      <c r="L805" s="5"/>
      <c r="M805" s="212"/>
      <c r="N805" s="5"/>
      <c r="O805" s="212"/>
      <c r="P805" s="5"/>
      <c r="Q805" s="213"/>
      <c r="R805" s="5"/>
      <c r="S805" s="213"/>
      <c r="T805" s="5"/>
      <c r="U805" s="213"/>
      <c r="V805" s="5"/>
      <c r="W805" s="213"/>
      <c r="X805" s="5"/>
      <c r="Y805" s="213"/>
      <c r="Z805" s="5"/>
      <c r="AA805" s="213"/>
      <c r="AB805" s="10"/>
      <c r="AC805" s="10"/>
      <c r="AD805" s="7"/>
      <c r="AE805" s="5"/>
      <c r="AF805" s="5"/>
      <c r="AG805" s="5"/>
      <c r="AH805" s="5"/>
      <c r="AI805" s="5"/>
      <c r="AJ805" s="5"/>
      <c r="AK805" s="5"/>
      <c r="AL805" s="5"/>
      <c r="AM805" s="5"/>
      <c r="AN805" s="5"/>
      <c r="AO805" s="5"/>
      <c r="AP805" s="5"/>
      <c r="AQ805" s="5"/>
      <c r="AR805" s="5"/>
      <c r="AS805" s="5"/>
      <c r="AT805" s="5"/>
      <c r="AU805" s="5"/>
      <c r="AV805" s="5"/>
      <c r="AW805" s="5"/>
      <c r="AX805" s="5"/>
    </row>
    <row r="806" spans="1:50" ht="12" customHeight="1">
      <c r="A806" s="5"/>
      <c r="B806" s="5"/>
      <c r="C806" s="5"/>
      <c r="D806" s="5"/>
      <c r="E806" s="6"/>
      <c r="F806" s="5"/>
      <c r="G806" s="212"/>
      <c r="H806" s="5"/>
      <c r="I806" s="212"/>
      <c r="J806" s="5"/>
      <c r="K806" s="212"/>
      <c r="L806" s="5"/>
      <c r="M806" s="212"/>
      <c r="N806" s="5"/>
      <c r="O806" s="212"/>
      <c r="P806" s="5"/>
      <c r="Q806" s="213"/>
      <c r="R806" s="5"/>
      <c r="S806" s="213"/>
      <c r="T806" s="5"/>
      <c r="U806" s="213"/>
      <c r="V806" s="5"/>
      <c r="W806" s="213"/>
      <c r="X806" s="5"/>
      <c r="Y806" s="213"/>
      <c r="Z806" s="5"/>
      <c r="AA806" s="213"/>
      <c r="AB806" s="10"/>
      <c r="AC806" s="10"/>
      <c r="AD806" s="7"/>
      <c r="AE806" s="5"/>
      <c r="AF806" s="5"/>
      <c r="AG806" s="5"/>
      <c r="AH806" s="5"/>
      <c r="AI806" s="5"/>
      <c r="AJ806" s="5"/>
      <c r="AK806" s="5"/>
      <c r="AL806" s="5"/>
      <c r="AM806" s="5"/>
      <c r="AN806" s="5"/>
      <c r="AO806" s="5"/>
      <c r="AP806" s="5"/>
      <c r="AQ806" s="5"/>
      <c r="AR806" s="5"/>
      <c r="AS806" s="5"/>
      <c r="AT806" s="5"/>
      <c r="AU806" s="5"/>
      <c r="AV806" s="5"/>
      <c r="AW806" s="5"/>
      <c r="AX806" s="5"/>
    </row>
    <row r="807" spans="1:50" ht="12" customHeight="1">
      <c r="A807" s="5"/>
      <c r="B807" s="5"/>
      <c r="C807" s="5"/>
      <c r="D807" s="5"/>
      <c r="E807" s="6"/>
      <c r="F807" s="5"/>
      <c r="G807" s="212"/>
      <c r="H807" s="5"/>
      <c r="I807" s="212"/>
      <c r="J807" s="5"/>
      <c r="K807" s="212"/>
      <c r="L807" s="5"/>
      <c r="M807" s="212"/>
      <c r="N807" s="5"/>
      <c r="O807" s="212"/>
      <c r="P807" s="5"/>
      <c r="Q807" s="213"/>
      <c r="R807" s="5"/>
      <c r="S807" s="213"/>
      <c r="T807" s="5"/>
      <c r="U807" s="213"/>
      <c r="V807" s="5"/>
      <c r="W807" s="213"/>
      <c r="X807" s="5"/>
      <c r="Y807" s="213"/>
      <c r="Z807" s="5"/>
      <c r="AA807" s="213"/>
      <c r="AB807" s="10"/>
      <c r="AC807" s="10"/>
      <c r="AD807" s="7"/>
      <c r="AE807" s="5"/>
      <c r="AF807" s="5"/>
      <c r="AG807" s="5"/>
      <c r="AH807" s="5"/>
      <c r="AI807" s="5"/>
      <c r="AJ807" s="5"/>
      <c r="AK807" s="5"/>
      <c r="AL807" s="5"/>
      <c r="AM807" s="5"/>
      <c r="AN807" s="5"/>
      <c r="AO807" s="5"/>
      <c r="AP807" s="5"/>
      <c r="AQ807" s="5"/>
      <c r="AR807" s="5"/>
      <c r="AS807" s="5"/>
      <c r="AT807" s="5"/>
      <c r="AU807" s="5"/>
      <c r="AV807" s="5"/>
      <c r="AW807" s="5"/>
      <c r="AX807" s="5"/>
    </row>
    <row r="808" spans="1:50" ht="12" customHeight="1">
      <c r="A808" s="5"/>
      <c r="B808" s="5"/>
      <c r="C808" s="5"/>
      <c r="D808" s="5"/>
      <c r="E808" s="6"/>
      <c r="F808" s="5"/>
      <c r="G808" s="212"/>
      <c r="H808" s="5"/>
      <c r="I808" s="212"/>
      <c r="J808" s="5"/>
      <c r="K808" s="212"/>
      <c r="L808" s="5"/>
      <c r="M808" s="212"/>
      <c r="N808" s="5"/>
      <c r="O808" s="212"/>
      <c r="P808" s="5"/>
      <c r="Q808" s="213"/>
      <c r="R808" s="5"/>
      <c r="S808" s="213"/>
      <c r="T808" s="5"/>
      <c r="U808" s="213"/>
      <c r="V808" s="5"/>
      <c r="W808" s="213"/>
      <c r="X808" s="5"/>
      <c r="Y808" s="213"/>
      <c r="Z808" s="5"/>
      <c r="AA808" s="213"/>
      <c r="AB808" s="10"/>
      <c r="AC808" s="10"/>
      <c r="AD808" s="7"/>
      <c r="AE808" s="5"/>
      <c r="AF808" s="5"/>
      <c r="AG808" s="5"/>
      <c r="AH808" s="5"/>
      <c r="AI808" s="5"/>
      <c r="AJ808" s="5"/>
      <c r="AK808" s="5"/>
      <c r="AL808" s="5"/>
      <c r="AM808" s="5"/>
      <c r="AN808" s="5"/>
      <c r="AO808" s="5"/>
      <c r="AP808" s="5"/>
      <c r="AQ808" s="5"/>
      <c r="AR808" s="5"/>
      <c r="AS808" s="5"/>
      <c r="AT808" s="5"/>
      <c r="AU808" s="5"/>
      <c r="AV808" s="5"/>
      <c r="AW808" s="5"/>
      <c r="AX808" s="5"/>
    </row>
    <row r="809" spans="1:50" ht="12" customHeight="1">
      <c r="A809" s="5"/>
      <c r="B809" s="5"/>
      <c r="C809" s="5"/>
      <c r="D809" s="5"/>
      <c r="E809" s="6"/>
      <c r="F809" s="5"/>
      <c r="G809" s="212"/>
      <c r="H809" s="5"/>
      <c r="I809" s="212"/>
      <c r="J809" s="5"/>
      <c r="K809" s="212"/>
      <c r="L809" s="5"/>
      <c r="M809" s="212"/>
      <c r="N809" s="5"/>
      <c r="O809" s="212"/>
      <c r="P809" s="5"/>
      <c r="Q809" s="213"/>
      <c r="R809" s="5"/>
      <c r="S809" s="213"/>
      <c r="T809" s="5"/>
      <c r="U809" s="213"/>
      <c r="V809" s="5"/>
      <c r="W809" s="213"/>
      <c r="X809" s="5"/>
      <c r="Y809" s="213"/>
      <c r="Z809" s="5"/>
      <c r="AA809" s="213"/>
      <c r="AB809" s="10"/>
      <c r="AC809" s="10"/>
      <c r="AD809" s="7"/>
      <c r="AE809" s="5"/>
      <c r="AF809" s="5"/>
      <c r="AG809" s="5"/>
      <c r="AH809" s="5"/>
      <c r="AI809" s="5"/>
      <c r="AJ809" s="5"/>
      <c r="AK809" s="5"/>
      <c r="AL809" s="5"/>
      <c r="AM809" s="5"/>
      <c r="AN809" s="5"/>
      <c r="AO809" s="5"/>
      <c r="AP809" s="5"/>
      <c r="AQ809" s="5"/>
      <c r="AR809" s="5"/>
      <c r="AS809" s="5"/>
      <c r="AT809" s="5"/>
      <c r="AU809" s="5"/>
      <c r="AV809" s="5"/>
      <c r="AW809" s="5"/>
      <c r="AX809" s="5"/>
    </row>
    <row r="810" spans="1:50" ht="12" customHeight="1">
      <c r="A810" s="5"/>
      <c r="B810" s="5"/>
      <c r="C810" s="5"/>
      <c r="D810" s="5"/>
      <c r="E810" s="6"/>
      <c r="F810" s="5"/>
      <c r="G810" s="212"/>
      <c r="H810" s="5"/>
      <c r="I810" s="212"/>
      <c r="J810" s="5"/>
      <c r="K810" s="212"/>
      <c r="L810" s="5"/>
      <c r="M810" s="212"/>
      <c r="N810" s="5"/>
      <c r="O810" s="212"/>
      <c r="P810" s="5"/>
      <c r="Q810" s="213"/>
      <c r="R810" s="5"/>
      <c r="S810" s="213"/>
      <c r="T810" s="5"/>
      <c r="U810" s="213"/>
      <c r="V810" s="5"/>
      <c r="W810" s="213"/>
      <c r="X810" s="5"/>
      <c r="Y810" s="213"/>
      <c r="Z810" s="5"/>
      <c r="AA810" s="213"/>
      <c r="AB810" s="10"/>
      <c r="AC810" s="10"/>
      <c r="AD810" s="7"/>
      <c r="AE810" s="5"/>
      <c r="AF810" s="5"/>
      <c r="AG810" s="5"/>
      <c r="AH810" s="5"/>
      <c r="AI810" s="5"/>
      <c r="AJ810" s="5"/>
      <c r="AK810" s="5"/>
      <c r="AL810" s="5"/>
      <c r="AM810" s="5"/>
      <c r="AN810" s="5"/>
      <c r="AO810" s="5"/>
      <c r="AP810" s="5"/>
      <c r="AQ810" s="5"/>
      <c r="AR810" s="5"/>
      <c r="AS810" s="5"/>
      <c r="AT810" s="5"/>
      <c r="AU810" s="5"/>
      <c r="AV810" s="5"/>
      <c r="AW810" s="5"/>
      <c r="AX810" s="5"/>
    </row>
    <row r="811" spans="1:50" ht="12" customHeight="1">
      <c r="A811" s="5"/>
      <c r="B811" s="5"/>
      <c r="C811" s="5"/>
      <c r="D811" s="5"/>
      <c r="E811" s="6"/>
      <c r="F811" s="5"/>
      <c r="G811" s="212"/>
      <c r="H811" s="5"/>
      <c r="I811" s="212"/>
      <c r="J811" s="5"/>
      <c r="K811" s="212"/>
      <c r="L811" s="5"/>
      <c r="M811" s="212"/>
      <c r="N811" s="5"/>
      <c r="O811" s="212"/>
      <c r="P811" s="5"/>
      <c r="Q811" s="213"/>
      <c r="R811" s="5"/>
      <c r="S811" s="213"/>
      <c r="T811" s="5"/>
      <c r="U811" s="213"/>
      <c r="V811" s="5"/>
      <c r="W811" s="213"/>
      <c r="X811" s="5"/>
      <c r="Y811" s="213"/>
      <c r="Z811" s="5"/>
      <c r="AA811" s="213"/>
      <c r="AB811" s="10"/>
      <c r="AC811" s="10"/>
      <c r="AD811" s="7"/>
      <c r="AE811" s="5"/>
      <c r="AF811" s="5"/>
      <c r="AG811" s="5"/>
      <c r="AH811" s="5"/>
      <c r="AI811" s="5"/>
      <c r="AJ811" s="5"/>
      <c r="AK811" s="5"/>
      <c r="AL811" s="5"/>
      <c r="AM811" s="5"/>
      <c r="AN811" s="5"/>
      <c r="AO811" s="5"/>
      <c r="AP811" s="5"/>
      <c r="AQ811" s="5"/>
      <c r="AR811" s="5"/>
      <c r="AS811" s="5"/>
      <c r="AT811" s="5"/>
      <c r="AU811" s="5"/>
      <c r="AV811" s="5"/>
      <c r="AW811" s="5"/>
      <c r="AX811" s="5"/>
    </row>
    <row r="812" spans="1:50" ht="12" customHeight="1">
      <c r="A812" s="5"/>
      <c r="B812" s="5"/>
      <c r="C812" s="5"/>
      <c r="D812" s="5"/>
      <c r="E812" s="6"/>
      <c r="F812" s="5"/>
      <c r="G812" s="212"/>
      <c r="H812" s="5"/>
      <c r="I812" s="212"/>
      <c r="J812" s="5"/>
      <c r="K812" s="212"/>
      <c r="L812" s="5"/>
      <c r="M812" s="212"/>
      <c r="N812" s="5"/>
      <c r="O812" s="212"/>
      <c r="P812" s="5"/>
      <c r="Q812" s="213"/>
      <c r="R812" s="5"/>
      <c r="S812" s="213"/>
      <c r="T812" s="5"/>
      <c r="U812" s="213"/>
      <c r="V812" s="5"/>
      <c r="W812" s="213"/>
      <c r="X812" s="5"/>
      <c r="Y812" s="213"/>
      <c r="Z812" s="5"/>
      <c r="AA812" s="213"/>
      <c r="AB812" s="10"/>
      <c r="AC812" s="10"/>
      <c r="AD812" s="7"/>
      <c r="AE812" s="5"/>
      <c r="AF812" s="5"/>
      <c r="AG812" s="5"/>
      <c r="AH812" s="5"/>
      <c r="AI812" s="5"/>
      <c r="AJ812" s="5"/>
      <c r="AK812" s="5"/>
      <c r="AL812" s="5"/>
      <c r="AM812" s="5"/>
      <c r="AN812" s="5"/>
      <c r="AO812" s="5"/>
      <c r="AP812" s="5"/>
      <c r="AQ812" s="5"/>
      <c r="AR812" s="5"/>
      <c r="AS812" s="5"/>
      <c r="AT812" s="5"/>
      <c r="AU812" s="5"/>
      <c r="AV812" s="5"/>
      <c r="AW812" s="5"/>
      <c r="AX812" s="5"/>
    </row>
    <row r="813" spans="1:50" ht="12" customHeight="1">
      <c r="A813" s="5"/>
      <c r="B813" s="5"/>
      <c r="C813" s="5"/>
      <c r="D813" s="5"/>
      <c r="E813" s="6"/>
      <c r="F813" s="5"/>
      <c r="G813" s="212"/>
      <c r="H813" s="5"/>
      <c r="I813" s="212"/>
      <c r="J813" s="5"/>
      <c r="K813" s="212"/>
      <c r="L813" s="5"/>
      <c r="M813" s="212"/>
      <c r="N813" s="5"/>
      <c r="O813" s="212"/>
      <c r="P813" s="5"/>
      <c r="Q813" s="213"/>
      <c r="R813" s="5"/>
      <c r="S813" s="213"/>
      <c r="T813" s="5"/>
      <c r="U813" s="213"/>
      <c r="V813" s="5"/>
      <c r="W813" s="213"/>
      <c r="X813" s="5"/>
      <c r="Y813" s="213"/>
      <c r="Z813" s="5"/>
      <c r="AA813" s="213"/>
      <c r="AB813" s="10"/>
      <c r="AC813" s="10"/>
      <c r="AD813" s="7"/>
      <c r="AE813" s="5"/>
      <c r="AF813" s="5"/>
      <c r="AG813" s="5"/>
      <c r="AH813" s="5"/>
      <c r="AI813" s="5"/>
      <c r="AJ813" s="5"/>
      <c r="AK813" s="5"/>
      <c r="AL813" s="5"/>
      <c r="AM813" s="5"/>
      <c r="AN813" s="5"/>
      <c r="AO813" s="5"/>
      <c r="AP813" s="5"/>
      <c r="AQ813" s="5"/>
      <c r="AR813" s="5"/>
      <c r="AS813" s="5"/>
      <c r="AT813" s="5"/>
      <c r="AU813" s="5"/>
      <c r="AV813" s="5"/>
      <c r="AW813" s="5"/>
      <c r="AX813" s="5"/>
    </row>
    <row r="814" spans="1:50" ht="12" customHeight="1">
      <c r="A814" s="5"/>
      <c r="B814" s="5"/>
      <c r="C814" s="5"/>
      <c r="D814" s="5"/>
      <c r="E814" s="6"/>
      <c r="F814" s="5"/>
      <c r="G814" s="212"/>
      <c r="H814" s="5"/>
      <c r="I814" s="212"/>
      <c r="J814" s="5"/>
      <c r="K814" s="212"/>
      <c r="L814" s="5"/>
      <c r="M814" s="212"/>
      <c r="N814" s="5"/>
      <c r="O814" s="212"/>
      <c r="P814" s="5"/>
      <c r="Q814" s="213"/>
      <c r="R814" s="5"/>
      <c r="S814" s="213"/>
      <c r="T814" s="5"/>
      <c r="U814" s="213"/>
      <c r="V814" s="5"/>
      <c r="W814" s="213"/>
      <c r="X814" s="5"/>
      <c r="Y814" s="213"/>
      <c r="Z814" s="5"/>
      <c r="AA814" s="213"/>
      <c r="AB814" s="10"/>
      <c r="AC814" s="10"/>
      <c r="AD814" s="7"/>
      <c r="AE814" s="5"/>
      <c r="AF814" s="5"/>
      <c r="AG814" s="5"/>
      <c r="AH814" s="5"/>
      <c r="AI814" s="5"/>
      <c r="AJ814" s="5"/>
      <c r="AK814" s="5"/>
      <c r="AL814" s="5"/>
      <c r="AM814" s="5"/>
      <c r="AN814" s="5"/>
      <c r="AO814" s="5"/>
      <c r="AP814" s="5"/>
      <c r="AQ814" s="5"/>
      <c r="AR814" s="5"/>
      <c r="AS814" s="5"/>
      <c r="AT814" s="5"/>
      <c r="AU814" s="5"/>
      <c r="AV814" s="5"/>
      <c r="AW814" s="5"/>
      <c r="AX814" s="5"/>
    </row>
    <row r="815" spans="1:50" ht="12" customHeight="1">
      <c r="A815" s="5"/>
      <c r="B815" s="5"/>
      <c r="C815" s="5"/>
      <c r="D815" s="5"/>
      <c r="E815" s="6"/>
      <c r="F815" s="5"/>
      <c r="G815" s="212"/>
      <c r="H815" s="5"/>
      <c r="I815" s="212"/>
      <c r="J815" s="5"/>
      <c r="K815" s="212"/>
      <c r="L815" s="5"/>
      <c r="M815" s="212"/>
      <c r="N815" s="5"/>
      <c r="O815" s="212"/>
      <c r="P815" s="5"/>
      <c r="Q815" s="213"/>
      <c r="R815" s="5"/>
      <c r="S815" s="213"/>
      <c r="T815" s="5"/>
      <c r="U815" s="213"/>
      <c r="V815" s="5"/>
      <c r="W815" s="213"/>
      <c r="X815" s="5"/>
      <c r="Y815" s="213"/>
      <c r="Z815" s="5"/>
      <c r="AA815" s="213"/>
      <c r="AB815" s="10"/>
      <c r="AC815" s="10"/>
      <c r="AD815" s="7"/>
      <c r="AE815" s="5"/>
      <c r="AF815" s="5"/>
      <c r="AG815" s="5"/>
      <c r="AH815" s="5"/>
      <c r="AI815" s="5"/>
      <c r="AJ815" s="5"/>
      <c r="AK815" s="5"/>
      <c r="AL815" s="5"/>
      <c r="AM815" s="5"/>
      <c r="AN815" s="5"/>
      <c r="AO815" s="5"/>
      <c r="AP815" s="5"/>
      <c r="AQ815" s="5"/>
      <c r="AR815" s="5"/>
      <c r="AS815" s="5"/>
      <c r="AT815" s="5"/>
      <c r="AU815" s="5"/>
      <c r="AV815" s="5"/>
      <c r="AW815" s="5"/>
      <c r="AX815" s="5"/>
    </row>
    <row r="816" spans="1:50" ht="12" customHeight="1">
      <c r="A816" s="5"/>
      <c r="B816" s="5"/>
      <c r="C816" s="5"/>
      <c r="D816" s="5"/>
      <c r="E816" s="6"/>
      <c r="F816" s="5"/>
      <c r="G816" s="212"/>
      <c r="H816" s="5"/>
      <c r="I816" s="212"/>
      <c r="J816" s="5"/>
      <c r="K816" s="212"/>
      <c r="L816" s="5"/>
      <c r="M816" s="212"/>
      <c r="N816" s="5"/>
      <c r="O816" s="212"/>
      <c r="P816" s="5"/>
      <c r="Q816" s="213"/>
      <c r="R816" s="5"/>
      <c r="S816" s="213"/>
      <c r="T816" s="5"/>
      <c r="U816" s="213"/>
      <c r="V816" s="5"/>
      <c r="W816" s="213"/>
      <c r="X816" s="5"/>
      <c r="Y816" s="213"/>
      <c r="Z816" s="5"/>
      <c r="AA816" s="213"/>
      <c r="AB816" s="10"/>
      <c r="AC816" s="10"/>
      <c r="AD816" s="7"/>
      <c r="AE816" s="5"/>
      <c r="AF816" s="5"/>
      <c r="AG816" s="5"/>
      <c r="AH816" s="5"/>
      <c r="AI816" s="5"/>
      <c r="AJ816" s="5"/>
      <c r="AK816" s="5"/>
      <c r="AL816" s="5"/>
      <c r="AM816" s="5"/>
      <c r="AN816" s="5"/>
      <c r="AO816" s="5"/>
      <c r="AP816" s="5"/>
      <c r="AQ816" s="5"/>
      <c r="AR816" s="5"/>
      <c r="AS816" s="5"/>
      <c r="AT816" s="5"/>
      <c r="AU816" s="5"/>
      <c r="AV816" s="5"/>
      <c r="AW816" s="5"/>
      <c r="AX816" s="5"/>
    </row>
    <row r="817" spans="1:50" ht="12" customHeight="1">
      <c r="A817" s="5"/>
      <c r="B817" s="5"/>
      <c r="C817" s="5"/>
      <c r="D817" s="5"/>
      <c r="E817" s="6"/>
      <c r="F817" s="5"/>
      <c r="G817" s="212"/>
      <c r="H817" s="5"/>
      <c r="I817" s="212"/>
      <c r="J817" s="5"/>
      <c r="K817" s="212"/>
      <c r="L817" s="5"/>
      <c r="M817" s="212"/>
      <c r="N817" s="5"/>
      <c r="O817" s="212"/>
      <c r="P817" s="5"/>
      <c r="Q817" s="213"/>
      <c r="R817" s="5"/>
      <c r="S817" s="213"/>
      <c r="T817" s="5"/>
      <c r="U817" s="213"/>
      <c r="V817" s="5"/>
      <c r="W817" s="213"/>
      <c r="X817" s="5"/>
      <c r="Y817" s="213"/>
      <c r="Z817" s="5"/>
      <c r="AA817" s="213"/>
      <c r="AB817" s="10"/>
      <c r="AC817" s="10"/>
      <c r="AD817" s="7"/>
      <c r="AE817" s="5"/>
      <c r="AF817" s="5"/>
      <c r="AG817" s="5"/>
      <c r="AH817" s="5"/>
      <c r="AI817" s="5"/>
      <c r="AJ817" s="5"/>
      <c r="AK817" s="5"/>
      <c r="AL817" s="5"/>
      <c r="AM817" s="5"/>
      <c r="AN817" s="5"/>
      <c r="AO817" s="5"/>
      <c r="AP817" s="5"/>
      <c r="AQ817" s="5"/>
      <c r="AR817" s="5"/>
      <c r="AS817" s="5"/>
      <c r="AT817" s="5"/>
      <c r="AU817" s="5"/>
      <c r="AV817" s="5"/>
      <c r="AW817" s="5"/>
      <c r="AX817" s="5"/>
    </row>
    <row r="818" spans="1:50" ht="12" customHeight="1">
      <c r="A818" s="5"/>
      <c r="B818" s="5"/>
      <c r="C818" s="5"/>
      <c r="D818" s="5"/>
      <c r="E818" s="6"/>
      <c r="F818" s="5"/>
      <c r="G818" s="212"/>
      <c r="H818" s="5"/>
      <c r="I818" s="212"/>
      <c r="J818" s="5"/>
      <c r="K818" s="212"/>
      <c r="L818" s="5"/>
      <c r="M818" s="212"/>
      <c r="N818" s="5"/>
      <c r="O818" s="212"/>
      <c r="P818" s="5"/>
      <c r="Q818" s="213"/>
      <c r="R818" s="5"/>
      <c r="S818" s="213"/>
      <c r="T818" s="5"/>
      <c r="U818" s="213"/>
      <c r="V818" s="5"/>
      <c r="W818" s="213"/>
      <c r="X818" s="5"/>
      <c r="Y818" s="213"/>
      <c r="Z818" s="5"/>
      <c r="AA818" s="213"/>
      <c r="AB818" s="10"/>
      <c r="AC818" s="10"/>
      <c r="AD818" s="7"/>
      <c r="AE818" s="5"/>
      <c r="AF818" s="5"/>
      <c r="AG818" s="5"/>
      <c r="AH818" s="5"/>
      <c r="AI818" s="5"/>
      <c r="AJ818" s="5"/>
      <c r="AK818" s="5"/>
      <c r="AL818" s="5"/>
      <c r="AM818" s="5"/>
      <c r="AN818" s="5"/>
      <c r="AO818" s="5"/>
      <c r="AP818" s="5"/>
      <c r="AQ818" s="5"/>
      <c r="AR818" s="5"/>
      <c r="AS818" s="5"/>
      <c r="AT818" s="5"/>
      <c r="AU818" s="5"/>
      <c r="AV818" s="5"/>
      <c r="AW818" s="5"/>
      <c r="AX818" s="5"/>
    </row>
    <row r="819" spans="1:50" ht="12" customHeight="1">
      <c r="A819" s="5"/>
      <c r="B819" s="5"/>
      <c r="C819" s="5"/>
      <c r="D819" s="5"/>
      <c r="E819" s="6"/>
      <c r="F819" s="5"/>
      <c r="G819" s="212"/>
      <c r="H819" s="5"/>
      <c r="I819" s="212"/>
      <c r="J819" s="5"/>
      <c r="K819" s="212"/>
      <c r="L819" s="5"/>
      <c r="M819" s="212"/>
      <c r="N819" s="5"/>
      <c r="O819" s="212"/>
      <c r="P819" s="5"/>
      <c r="Q819" s="213"/>
      <c r="R819" s="5"/>
      <c r="S819" s="213"/>
      <c r="T819" s="5"/>
      <c r="U819" s="213"/>
      <c r="V819" s="5"/>
      <c r="W819" s="213"/>
      <c r="X819" s="5"/>
      <c r="Y819" s="213"/>
      <c r="Z819" s="5"/>
      <c r="AA819" s="213"/>
      <c r="AB819" s="10"/>
      <c r="AC819" s="10"/>
      <c r="AD819" s="7"/>
      <c r="AE819" s="5"/>
      <c r="AF819" s="5"/>
      <c r="AG819" s="5"/>
      <c r="AH819" s="5"/>
      <c r="AI819" s="5"/>
      <c r="AJ819" s="5"/>
      <c r="AK819" s="5"/>
      <c r="AL819" s="5"/>
      <c r="AM819" s="5"/>
      <c r="AN819" s="5"/>
      <c r="AO819" s="5"/>
      <c r="AP819" s="5"/>
      <c r="AQ819" s="5"/>
      <c r="AR819" s="5"/>
      <c r="AS819" s="5"/>
      <c r="AT819" s="5"/>
      <c r="AU819" s="5"/>
      <c r="AV819" s="5"/>
      <c r="AW819" s="5"/>
      <c r="AX819" s="5"/>
    </row>
    <row r="820" spans="1:50" ht="12" customHeight="1">
      <c r="A820" s="5"/>
      <c r="B820" s="5"/>
      <c r="C820" s="5"/>
      <c r="D820" s="5"/>
      <c r="E820" s="6"/>
      <c r="F820" s="5"/>
      <c r="G820" s="212"/>
      <c r="H820" s="5"/>
      <c r="I820" s="212"/>
      <c r="J820" s="5"/>
      <c r="K820" s="212"/>
      <c r="L820" s="5"/>
      <c r="M820" s="212"/>
      <c r="N820" s="5"/>
      <c r="O820" s="212"/>
      <c r="P820" s="5"/>
      <c r="Q820" s="213"/>
      <c r="R820" s="5"/>
      <c r="S820" s="213"/>
      <c r="T820" s="5"/>
      <c r="U820" s="213"/>
      <c r="V820" s="5"/>
      <c r="W820" s="213"/>
      <c r="X820" s="5"/>
      <c r="Y820" s="213"/>
      <c r="Z820" s="5"/>
      <c r="AA820" s="213"/>
      <c r="AB820" s="10"/>
      <c r="AC820" s="10"/>
      <c r="AD820" s="7"/>
      <c r="AE820" s="5"/>
      <c r="AF820" s="5"/>
      <c r="AG820" s="5"/>
      <c r="AH820" s="5"/>
      <c r="AI820" s="5"/>
      <c r="AJ820" s="5"/>
      <c r="AK820" s="5"/>
      <c r="AL820" s="5"/>
      <c r="AM820" s="5"/>
      <c r="AN820" s="5"/>
      <c r="AO820" s="5"/>
      <c r="AP820" s="5"/>
      <c r="AQ820" s="5"/>
      <c r="AR820" s="5"/>
      <c r="AS820" s="5"/>
      <c r="AT820" s="5"/>
      <c r="AU820" s="5"/>
      <c r="AV820" s="5"/>
      <c r="AW820" s="5"/>
      <c r="AX820" s="5"/>
    </row>
    <row r="821" spans="1:50" ht="12" customHeight="1">
      <c r="A821" s="5"/>
      <c r="B821" s="5"/>
      <c r="C821" s="5"/>
      <c r="D821" s="5"/>
      <c r="E821" s="6"/>
      <c r="F821" s="5"/>
      <c r="G821" s="212"/>
      <c r="H821" s="5"/>
      <c r="I821" s="212"/>
      <c r="J821" s="5"/>
      <c r="K821" s="212"/>
      <c r="L821" s="5"/>
      <c r="M821" s="212"/>
      <c r="N821" s="5"/>
      <c r="O821" s="212"/>
      <c r="P821" s="5"/>
      <c r="Q821" s="213"/>
      <c r="R821" s="5"/>
      <c r="S821" s="213"/>
      <c r="T821" s="5"/>
      <c r="U821" s="213"/>
      <c r="V821" s="5"/>
      <c r="W821" s="213"/>
      <c r="X821" s="5"/>
      <c r="Y821" s="213"/>
      <c r="Z821" s="5"/>
      <c r="AA821" s="213"/>
      <c r="AB821" s="10"/>
      <c r="AC821" s="10"/>
      <c r="AD821" s="7"/>
      <c r="AE821" s="5"/>
      <c r="AF821" s="5"/>
      <c r="AG821" s="5"/>
      <c r="AH821" s="5"/>
      <c r="AI821" s="5"/>
      <c r="AJ821" s="5"/>
      <c r="AK821" s="5"/>
      <c r="AL821" s="5"/>
      <c r="AM821" s="5"/>
      <c r="AN821" s="5"/>
      <c r="AO821" s="5"/>
      <c r="AP821" s="5"/>
      <c r="AQ821" s="5"/>
      <c r="AR821" s="5"/>
      <c r="AS821" s="5"/>
      <c r="AT821" s="5"/>
      <c r="AU821" s="5"/>
      <c r="AV821" s="5"/>
      <c r="AW821" s="5"/>
      <c r="AX821" s="5"/>
    </row>
    <row r="822" spans="1:50" ht="12" customHeight="1">
      <c r="A822" s="5"/>
      <c r="B822" s="5"/>
      <c r="C822" s="5"/>
      <c r="D822" s="5"/>
      <c r="E822" s="6"/>
      <c r="F822" s="5"/>
      <c r="G822" s="212"/>
      <c r="H822" s="5"/>
      <c r="I822" s="212"/>
      <c r="J822" s="5"/>
      <c r="K822" s="212"/>
      <c r="L822" s="5"/>
      <c r="M822" s="212"/>
      <c r="N822" s="5"/>
      <c r="O822" s="212"/>
      <c r="P822" s="5"/>
      <c r="Q822" s="213"/>
      <c r="R822" s="5"/>
      <c r="S822" s="213"/>
      <c r="T822" s="5"/>
      <c r="U822" s="213"/>
      <c r="V822" s="5"/>
      <c r="W822" s="213"/>
      <c r="X822" s="5"/>
      <c r="Y822" s="213"/>
      <c r="Z822" s="5"/>
      <c r="AA822" s="213"/>
      <c r="AB822" s="10"/>
      <c r="AC822" s="10"/>
      <c r="AD822" s="7"/>
      <c r="AE822" s="5"/>
      <c r="AF822" s="5"/>
      <c r="AG822" s="5"/>
      <c r="AH822" s="5"/>
      <c r="AI822" s="5"/>
      <c r="AJ822" s="5"/>
      <c r="AK822" s="5"/>
      <c r="AL822" s="5"/>
      <c r="AM822" s="5"/>
      <c r="AN822" s="5"/>
      <c r="AO822" s="5"/>
      <c r="AP822" s="5"/>
      <c r="AQ822" s="5"/>
      <c r="AR822" s="5"/>
      <c r="AS822" s="5"/>
      <c r="AT822" s="5"/>
      <c r="AU822" s="5"/>
      <c r="AV822" s="5"/>
      <c r="AW822" s="5"/>
      <c r="AX822" s="5"/>
    </row>
    <row r="823" spans="1:50" ht="12" customHeight="1">
      <c r="A823" s="5"/>
      <c r="B823" s="5"/>
      <c r="C823" s="5"/>
      <c r="D823" s="5"/>
      <c r="E823" s="6"/>
      <c r="F823" s="5"/>
      <c r="G823" s="212"/>
      <c r="H823" s="5"/>
      <c r="I823" s="212"/>
      <c r="J823" s="5"/>
      <c r="K823" s="212"/>
      <c r="L823" s="5"/>
      <c r="M823" s="212"/>
      <c r="N823" s="5"/>
      <c r="O823" s="212"/>
      <c r="P823" s="5"/>
      <c r="Q823" s="213"/>
      <c r="R823" s="5"/>
      <c r="S823" s="213"/>
      <c r="T823" s="5"/>
      <c r="U823" s="213"/>
      <c r="V823" s="5"/>
      <c r="W823" s="213"/>
      <c r="X823" s="5"/>
      <c r="Y823" s="213"/>
      <c r="Z823" s="5"/>
      <c r="AA823" s="213"/>
      <c r="AB823" s="10"/>
      <c r="AC823" s="10"/>
      <c r="AD823" s="7"/>
      <c r="AE823" s="5"/>
      <c r="AF823" s="5"/>
      <c r="AG823" s="5"/>
      <c r="AH823" s="5"/>
      <c r="AI823" s="5"/>
      <c r="AJ823" s="5"/>
      <c r="AK823" s="5"/>
      <c r="AL823" s="5"/>
      <c r="AM823" s="5"/>
      <c r="AN823" s="5"/>
      <c r="AO823" s="5"/>
      <c r="AP823" s="5"/>
      <c r="AQ823" s="5"/>
      <c r="AR823" s="5"/>
      <c r="AS823" s="5"/>
      <c r="AT823" s="5"/>
      <c r="AU823" s="5"/>
      <c r="AV823" s="5"/>
      <c r="AW823" s="5"/>
      <c r="AX823" s="5"/>
    </row>
    <row r="824" spans="1:50" ht="12" customHeight="1">
      <c r="A824" s="5"/>
      <c r="B824" s="5"/>
      <c r="C824" s="5"/>
      <c r="D824" s="5"/>
      <c r="E824" s="6"/>
      <c r="F824" s="5"/>
      <c r="G824" s="212"/>
      <c r="H824" s="5"/>
      <c r="I824" s="212"/>
      <c r="J824" s="5"/>
      <c r="K824" s="212"/>
      <c r="L824" s="5"/>
      <c r="M824" s="212"/>
      <c r="N824" s="5"/>
      <c r="O824" s="212"/>
      <c r="P824" s="5"/>
      <c r="Q824" s="213"/>
      <c r="R824" s="5"/>
      <c r="S824" s="213"/>
      <c r="T824" s="5"/>
      <c r="U824" s="213"/>
      <c r="V824" s="5"/>
      <c r="W824" s="213"/>
      <c r="X824" s="5"/>
      <c r="Y824" s="213"/>
      <c r="Z824" s="5"/>
      <c r="AA824" s="213"/>
      <c r="AB824" s="10"/>
      <c r="AC824" s="10"/>
      <c r="AD824" s="7"/>
      <c r="AE824" s="5"/>
      <c r="AF824" s="5"/>
      <c r="AG824" s="5"/>
      <c r="AH824" s="5"/>
      <c r="AI824" s="5"/>
      <c r="AJ824" s="5"/>
      <c r="AK824" s="5"/>
      <c r="AL824" s="5"/>
      <c r="AM824" s="5"/>
      <c r="AN824" s="5"/>
      <c r="AO824" s="5"/>
      <c r="AP824" s="5"/>
      <c r="AQ824" s="5"/>
      <c r="AR824" s="5"/>
      <c r="AS824" s="5"/>
      <c r="AT824" s="5"/>
      <c r="AU824" s="5"/>
      <c r="AV824" s="5"/>
      <c r="AW824" s="5"/>
      <c r="AX824" s="5"/>
    </row>
    <row r="825" spans="1:50" ht="12" customHeight="1">
      <c r="A825" s="5"/>
      <c r="B825" s="5"/>
      <c r="C825" s="5"/>
      <c r="D825" s="5"/>
      <c r="E825" s="6"/>
      <c r="F825" s="5"/>
      <c r="G825" s="212"/>
      <c r="H825" s="5"/>
      <c r="I825" s="212"/>
      <c r="J825" s="5"/>
      <c r="K825" s="212"/>
      <c r="L825" s="5"/>
      <c r="M825" s="212"/>
      <c r="N825" s="5"/>
      <c r="O825" s="212"/>
      <c r="P825" s="5"/>
      <c r="Q825" s="213"/>
      <c r="R825" s="5"/>
      <c r="S825" s="213"/>
      <c r="T825" s="5"/>
      <c r="U825" s="213"/>
      <c r="V825" s="5"/>
      <c r="W825" s="213"/>
      <c r="X825" s="5"/>
      <c r="Y825" s="213"/>
      <c r="Z825" s="5"/>
      <c r="AA825" s="213"/>
      <c r="AB825" s="10"/>
      <c r="AC825" s="10"/>
      <c r="AD825" s="7"/>
      <c r="AE825" s="5"/>
      <c r="AF825" s="5"/>
      <c r="AG825" s="5"/>
      <c r="AH825" s="5"/>
      <c r="AI825" s="5"/>
      <c r="AJ825" s="5"/>
      <c r="AK825" s="5"/>
      <c r="AL825" s="5"/>
      <c r="AM825" s="5"/>
      <c r="AN825" s="5"/>
      <c r="AO825" s="5"/>
      <c r="AP825" s="5"/>
      <c r="AQ825" s="5"/>
      <c r="AR825" s="5"/>
      <c r="AS825" s="5"/>
      <c r="AT825" s="5"/>
      <c r="AU825" s="5"/>
      <c r="AV825" s="5"/>
      <c r="AW825" s="5"/>
      <c r="AX825" s="5"/>
    </row>
    <row r="826" spans="1:50" ht="12" customHeight="1">
      <c r="A826" s="5"/>
      <c r="B826" s="5"/>
      <c r="C826" s="5"/>
      <c r="D826" s="5"/>
      <c r="E826" s="6"/>
      <c r="F826" s="5"/>
      <c r="G826" s="212"/>
      <c r="H826" s="5"/>
      <c r="I826" s="212"/>
      <c r="J826" s="5"/>
      <c r="K826" s="212"/>
      <c r="L826" s="5"/>
      <c r="M826" s="212"/>
      <c r="N826" s="5"/>
      <c r="O826" s="212"/>
      <c r="P826" s="5"/>
      <c r="Q826" s="213"/>
      <c r="R826" s="5"/>
      <c r="S826" s="213"/>
      <c r="T826" s="5"/>
      <c r="U826" s="213"/>
      <c r="V826" s="5"/>
      <c r="W826" s="213"/>
      <c r="X826" s="5"/>
      <c r="Y826" s="213"/>
      <c r="Z826" s="5"/>
      <c r="AA826" s="213"/>
      <c r="AB826" s="10"/>
      <c r="AC826" s="10"/>
      <c r="AD826" s="7"/>
      <c r="AE826" s="5"/>
      <c r="AF826" s="5"/>
      <c r="AG826" s="5"/>
      <c r="AH826" s="5"/>
      <c r="AI826" s="5"/>
      <c r="AJ826" s="5"/>
      <c r="AK826" s="5"/>
      <c r="AL826" s="5"/>
      <c r="AM826" s="5"/>
      <c r="AN826" s="5"/>
      <c r="AO826" s="5"/>
      <c r="AP826" s="5"/>
      <c r="AQ826" s="5"/>
      <c r="AR826" s="5"/>
      <c r="AS826" s="5"/>
      <c r="AT826" s="5"/>
      <c r="AU826" s="5"/>
      <c r="AV826" s="5"/>
      <c r="AW826" s="5"/>
      <c r="AX826" s="5"/>
    </row>
    <row r="827" spans="1:50" ht="12" customHeight="1">
      <c r="A827" s="5"/>
      <c r="B827" s="5"/>
      <c r="C827" s="5"/>
      <c r="D827" s="5"/>
      <c r="E827" s="6"/>
      <c r="F827" s="5"/>
      <c r="G827" s="212"/>
      <c r="H827" s="5"/>
      <c r="I827" s="212"/>
      <c r="J827" s="5"/>
      <c r="K827" s="212"/>
      <c r="L827" s="5"/>
      <c r="M827" s="212"/>
      <c r="N827" s="5"/>
      <c r="O827" s="212"/>
      <c r="P827" s="5"/>
      <c r="Q827" s="213"/>
      <c r="R827" s="5"/>
      <c r="S827" s="213"/>
      <c r="T827" s="5"/>
      <c r="U827" s="213"/>
      <c r="V827" s="5"/>
      <c r="W827" s="213"/>
      <c r="X827" s="5"/>
      <c r="Y827" s="213"/>
      <c r="Z827" s="5"/>
      <c r="AA827" s="213"/>
      <c r="AB827" s="10"/>
      <c r="AC827" s="10"/>
      <c r="AD827" s="7"/>
      <c r="AE827" s="5"/>
      <c r="AF827" s="5"/>
      <c r="AG827" s="5"/>
      <c r="AH827" s="5"/>
      <c r="AI827" s="5"/>
      <c r="AJ827" s="5"/>
      <c r="AK827" s="5"/>
      <c r="AL827" s="5"/>
      <c r="AM827" s="5"/>
      <c r="AN827" s="5"/>
      <c r="AO827" s="5"/>
      <c r="AP827" s="5"/>
      <c r="AQ827" s="5"/>
      <c r="AR827" s="5"/>
      <c r="AS827" s="5"/>
      <c r="AT827" s="5"/>
      <c r="AU827" s="5"/>
      <c r="AV827" s="5"/>
      <c r="AW827" s="5"/>
      <c r="AX827" s="5"/>
    </row>
    <row r="828" spans="1:50" ht="12" customHeight="1">
      <c r="A828" s="5"/>
      <c r="B828" s="5"/>
      <c r="C828" s="5"/>
      <c r="D828" s="5"/>
      <c r="E828" s="6"/>
      <c r="F828" s="5"/>
      <c r="G828" s="212"/>
      <c r="H828" s="5"/>
      <c r="I828" s="212"/>
      <c r="J828" s="5"/>
      <c r="K828" s="212"/>
      <c r="L828" s="5"/>
      <c r="M828" s="212"/>
      <c r="N828" s="5"/>
      <c r="O828" s="212"/>
      <c r="P828" s="5"/>
      <c r="Q828" s="213"/>
      <c r="R828" s="5"/>
      <c r="S828" s="213"/>
      <c r="T828" s="5"/>
      <c r="U828" s="213"/>
      <c r="V828" s="5"/>
      <c r="W828" s="213"/>
      <c r="X828" s="5"/>
      <c r="Y828" s="213"/>
      <c r="Z828" s="5"/>
      <c r="AA828" s="213"/>
      <c r="AB828" s="10"/>
      <c r="AC828" s="10"/>
      <c r="AD828" s="7"/>
      <c r="AE828" s="5"/>
      <c r="AF828" s="5"/>
      <c r="AG828" s="5"/>
      <c r="AH828" s="5"/>
      <c r="AI828" s="5"/>
      <c r="AJ828" s="5"/>
      <c r="AK828" s="5"/>
      <c r="AL828" s="5"/>
      <c r="AM828" s="5"/>
      <c r="AN828" s="5"/>
      <c r="AO828" s="5"/>
      <c r="AP828" s="5"/>
      <c r="AQ828" s="5"/>
      <c r="AR828" s="5"/>
      <c r="AS828" s="5"/>
      <c r="AT828" s="5"/>
      <c r="AU828" s="5"/>
      <c r="AV828" s="5"/>
      <c r="AW828" s="5"/>
      <c r="AX828" s="5"/>
    </row>
    <row r="829" spans="1:50" ht="12" customHeight="1">
      <c r="A829" s="5"/>
      <c r="B829" s="5"/>
      <c r="C829" s="5"/>
      <c r="D829" s="5"/>
      <c r="E829" s="6"/>
      <c r="F829" s="5"/>
      <c r="G829" s="212"/>
      <c r="H829" s="5"/>
      <c r="I829" s="212"/>
      <c r="J829" s="5"/>
      <c r="K829" s="212"/>
      <c r="L829" s="5"/>
      <c r="M829" s="212"/>
      <c r="N829" s="5"/>
      <c r="O829" s="212"/>
      <c r="P829" s="5"/>
      <c r="Q829" s="213"/>
      <c r="R829" s="5"/>
      <c r="S829" s="213"/>
      <c r="T829" s="5"/>
      <c r="U829" s="213"/>
      <c r="V829" s="5"/>
      <c r="W829" s="213"/>
      <c r="X829" s="5"/>
      <c r="Y829" s="213"/>
      <c r="Z829" s="5"/>
      <c r="AA829" s="213"/>
      <c r="AB829" s="10"/>
      <c r="AC829" s="10"/>
      <c r="AD829" s="7"/>
      <c r="AE829" s="5"/>
      <c r="AF829" s="5"/>
      <c r="AG829" s="5"/>
      <c r="AH829" s="5"/>
      <c r="AI829" s="5"/>
      <c r="AJ829" s="5"/>
      <c r="AK829" s="5"/>
      <c r="AL829" s="5"/>
      <c r="AM829" s="5"/>
      <c r="AN829" s="5"/>
      <c r="AO829" s="5"/>
      <c r="AP829" s="5"/>
      <c r="AQ829" s="5"/>
      <c r="AR829" s="5"/>
      <c r="AS829" s="5"/>
      <c r="AT829" s="5"/>
      <c r="AU829" s="5"/>
      <c r="AV829" s="5"/>
      <c r="AW829" s="5"/>
      <c r="AX829" s="5"/>
    </row>
    <row r="830" spans="1:50" ht="12" customHeight="1">
      <c r="A830" s="5"/>
      <c r="B830" s="5"/>
      <c r="C830" s="5"/>
      <c r="D830" s="5"/>
      <c r="E830" s="6"/>
      <c r="F830" s="5"/>
      <c r="G830" s="212"/>
      <c r="H830" s="5"/>
      <c r="I830" s="212"/>
      <c r="J830" s="5"/>
      <c r="K830" s="212"/>
      <c r="L830" s="5"/>
      <c r="M830" s="212"/>
      <c r="N830" s="5"/>
      <c r="O830" s="212"/>
      <c r="P830" s="5"/>
      <c r="Q830" s="213"/>
      <c r="R830" s="5"/>
      <c r="S830" s="213"/>
      <c r="T830" s="5"/>
      <c r="U830" s="213"/>
      <c r="V830" s="5"/>
      <c r="W830" s="213"/>
      <c r="X830" s="5"/>
      <c r="Y830" s="213"/>
      <c r="Z830" s="5"/>
      <c r="AA830" s="213"/>
      <c r="AB830" s="10"/>
      <c r="AC830" s="10"/>
      <c r="AD830" s="7"/>
      <c r="AE830" s="5"/>
      <c r="AF830" s="5"/>
      <c r="AG830" s="5"/>
      <c r="AH830" s="5"/>
      <c r="AI830" s="5"/>
      <c r="AJ830" s="5"/>
      <c r="AK830" s="5"/>
      <c r="AL830" s="5"/>
      <c r="AM830" s="5"/>
      <c r="AN830" s="5"/>
      <c r="AO830" s="5"/>
      <c r="AP830" s="5"/>
      <c r="AQ830" s="5"/>
      <c r="AR830" s="5"/>
      <c r="AS830" s="5"/>
      <c r="AT830" s="5"/>
      <c r="AU830" s="5"/>
      <c r="AV830" s="5"/>
      <c r="AW830" s="5"/>
      <c r="AX830" s="5"/>
    </row>
    <row r="831" spans="1:50" ht="12" customHeight="1">
      <c r="A831" s="5"/>
      <c r="B831" s="5"/>
      <c r="C831" s="5"/>
      <c r="D831" s="5"/>
      <c r="E831" s="6"/>
      <c r="F831" s="5"/>
      <c r="G831" s="212"/>
      <c r="H831" s="5"/>
      <c r="I831" s="212"/>
      <c r="J831" s="5"/>
      <c r="K831" s="212"/>
      <c r="L831" s="5"/>
      <c r="M831" s="212"/>
      <c r="N831" s="5"/>
      <c r="O831" s="212"/>
      <c r="P831" s="5"/>
      <c r="Q831" s="213"/>
      <c r="R831" s="5"/>
      <c r="S831" s="213"/>
      <c r="T831" s="5"/>
      <c r="U831" s="213"/>
      <c r="V831" s="5"/>
      <c r="W831" s="213"/>
      <c r="X831" s="5"/>
      <c r="Y831" s="213"/>
      <c r="Z831" s="5"/>
      <c r="AA831" s="213"/>
      <c r="AB831" s="10"/>
      <c r="AC831" s="10"/>
      <c r="AD831" s="7"/>
      <c r="AE831" s="5"/>
      <c r="AF831" s="5"/>
      <c r="AG831" s="5"/>
      <c r="AH831" s="5"/>
      <c r="AI831" s="5"/>
      <c r="AJ831" s="5"/>
      <c r="AK831" s="5"/>
      <c r="AL831" s="5"/>
      <c r="AM831" s="5"/>
      <c r="AN831" s="5"/>
      <c r="AO831" s="5"/>
      <c r="AP831" s="5"/>
      <c r="AQ831" s="5"/>
      <c r="AR831" s="5"/>
      <c r="AS831" s="5"/>
      <c r="AT831" s="5"/>
      <c r="AU831" s="5"/>
      <c r="AV831" s="5"/>
      <c r="AW831" s="5"/>
      <c r="AX831" s="5"/>
    </row>
    <row r="832" spans="1:50" ht="12" customHeight="1">
      <c r="A832" s="5"/>
      <c r="B832" s="5"/>
      <c r="C832" s="5"/>
      <c r="D832" s="5"/>
      <c r="E832" s="6"/>
      <c r="F832" s="5"/>
      <c r="G832" s="212"/>
      <c r="H832" s="5"/>
      <c r="I832" s="212"/>
      <c r="J832" s="5"/>
      <c r="K832" s="212"/>
      <c r="L832" s="5"/>
      <c r="M832" s="212"/>
      <c r="N832" s="5"/>
      <c r="O832" s="212"/>
      <c r="P832" s="5"/>
      <c r="Q832" s="213"/>
      <c r="R832" s="5"/>
      <c r="S832" s="213"/>
      <c r="T832" s="5"/>
      <c r="U832" s="213"/>
      <c r="V832" s="5"/>
      <c r="W832" s="213"/>
      <c r="X832" s="5"/>
      <c r="Y832" s="213"/>
      <c r="Z832" s="5"/>
      <c r="AA832" s="213"/>
      <c r="AB832" s="10"/>
      <c r="AC832" s="10"/>
      <c r="AD832" s="7"/>
      <c r="AE832" s="5"/>
      <c r="AF832" s="5"/>
      <c r="AG832" s="5"/>
      <c r="AH832" s="5"/>
      <c r="AI832" s="5"/>
      <c r="AJ832" s="5"/>
      <c r="AK832" s="5"/>
      <c r="AL832" s="5"/>
      <c r="AM832" s="5"/>
      <c r="AN832" s="5"/>
      <c r="AO832" s="5"/>
      <c r="AP832" s="5"/>
      <c r="AQ832" s="5"/>
      <c r="AR832" s="5"/>
      <c r="AS832" s="5"/>
      <c r="AT832" s="5"/>
      <c r="AU832" s="5"/>
      <c r="AV832" s="5"/>
      <c r="AW832" s="5"/>
      <c r="AX832" s="5"/>
    </row>
    <row r="833" spans="1:50" ht="12" customHeight="1">
      <c r="A833" s="5"/>
      <c r="B833" s="5"/>
      <c r="C833" s="5"/>
      <c r="D833" s="5"/>
      <c r="E833" s="6"/>
      <c r="F833" s="5"/>
      <c r="G833" s="212"/>
      <c r="H833" s="5"/>
      <c r="I833" s="212"/>
      <c r="J833" s="5"/>
      <c r="K833" s="212"/>
      <c r="L833" s="5"/>
      <c r="M833" s="212"/>
      <c r="N833" s="5"/>
      <c r="O833" s="212"/>
      <c r="P833" s="5"/>
      <c r="Q833" s="213"/>
      <c r="R833" s="5"/>
      <c r="S833" s="213"/>
      <c r="T833" s="5"/>
      <c r="U833" s="213"/>
      <c r="V833" s="5"/>
      <c r="W833" s="213"/>
      <c r="X833" s="5"/>
      <c r="Y833" s="213"/>
      <c r="Z833" s="5"/>
      <c r="AA833" s="213"/>
      <c r="AB833" s="10"/>
      <c r="AC833" s="10"/>
      <c r="AD833" s="7"/>
      <c r="AE833" s="5"/>
      <c r="AF833" s="5"/>
      <c r="AG833" s="5"/>
      <c r="AH833" s="5"/>
      <c r="AI833" s="5"/>
      <c r="AJ833" s="5"/>
      <c r="AK833" s="5"/>
      <c r="AL833" s="5"/>
      <c r="AM833" s="5"/>
      <c r="AN833" s="5"/>
      <c r="AO833" s="5"/>
      <c r="AP833" s="5"/>
      <c r="AQ833" s="5"/>
      <c r="AR833" s="5"/>
      <c r="AS833" s="5"/>
      <c r="AT833" s="5"/>
      <c r="AU833" s="5"/>
      <c r="AV833" s="5"/>
      <c r="AW833" s="5"/>
      <c r="AX833" s="5"/>
    </row>
    <row r="834" spans="1:50" ht="12" customHeight="1">
      <c r="A834" s="5"/>
      <c r="B834" s="5"/>
      <c r="C834" s="5"/>
      <c r="D834" s="5"/>
      <c r="E834" s="6"/>
      <c r="F834" s="5"/>
      <c r="G834" s="212"/>
      <c r="H834" s="5"/>
      <c r="I834" s="212"/>
      <c r="J834" s="5"/>
      <c r="K834" s="212"/>
      <c r="L834" s="5"/>
      <c r="M834" s="212"/>
      <c r="N834" s="5"/>
      <c r="O834" s="212"/>
      <c r="P834" s="5"/>
      <c r="Q834" s="213"/>
      <c r="R834" s="5"/>
      <c r="S834" s="213"/>
      <c r="T834" s="5"/>
      <c r="U834" s="213"/>
      <c r="V834" s="5"/>
      <c r="W834" s="213"/>
      <c r="X834" s="5"/>
      <c r="Y834" s="213"/>
      <c r="Z834" s="5"/>
      <c r="AA834" s="213"/>
      <c r="AB834" s="10"/>
      <c r="AC834" s="10"/>
      <c r="AD834" s="7"/>
      <c r="AE834" s="5"/>
      <c r="AF834" s="5"/>
      <c r="AG834" s="5"/>
      <c r="AH834" s="5"/>
      <c r="AI834" s="5"/>
      <c r="AJ834" s="5"/>
      <c r="AK834" s="5"/>
      <c r="AL834" s="5"/>
      <c r="AM834" s="5"/>
      <c r="AN834" s="5"/>
      <c r="AO834" s="5"/>
      <c r="AP834" s="5"/>
      <c r="AQ834" s="5"/>
      <c r="AR834" s="5"/>
      <c r="AS834" s="5"/>
      <c r="AT834" s="5"/>
      <c r="AU834" s="5"/>
      <c r="AV834" s="5"/>
      <c r="AW834" s="5"/>
      <c r="AX834" s="5"/>
    </row>
    <row r="835" spans="1:50" ht="12" customHeight="1">
      <c r="A835" s="5"/>
      <c r="B835" s="5"/>
      <c r="C835" s="5"/>
      <c r="D835" s="5"/>
      <c r="E835" s="6"/>
      <c r="F835" s="5"/>
      <c r="G835" s="212"/>
      <c r="H835" s="5"/>
      <c r="I835" s="212"/>
      <c r="J835" s="5"/>
      <c r="K835" s="212"/>
      <c r="L835" s="5"/>
      <c r="M835" s="212"/>
      <c r="N835" s="5"/>
      <c r="O835" s="212"/>
      <c r="P835" s="5"/>
      <c r="Q835" s="213"/>
      <c r="R835" s="5"/>
      <c r="S835" s="213"/>
      <c r="T835" s="5"/>
      <c r="U835" s="213"/>
      <c r="V835" s="5"/>
      <c r="W835" s="213"/>
      <c r="X835" s="5"/>
      <c r="Y835" s="213"/>
      <c r="Z835" s="5"/>
      <c r="AA835" s="213"/>
      <c r="AB835" s="10"/>
      <c r="AC835" s="10"/>
      <c r="AD835" s="7"/>
      <c r="AE835" s="5"/>
      <c r="AF835" s="5"/>
      <c r="AG835" s="5"/>
      <c r="AH835" s="5"/>
      <c r="AI835" s="5"/>
      <c r="AJ835" s="5"/>
      <c r="AK835" s="5"/>
      <c r="AL835" s="5"/>
      <c r="AM835" s="5"/>
      <c r="AN835" s="5"/>
      <c r="AO835" s="5"/>
      <c r="AP835" s="5"/>
      <c r="AQ835" s="5"/>
      <c r="AR835" s="5"/>
      <c r="AS835" s="5"/>
      <c r="AT835" s="5"/>
      <c r="AU835" s="5"/>
      <c r="AV835" s="5"/>
      <c r="AW835" s="5"/>
      <c r="AX835" s="5"/>
    </row>
    <row r="836" spans="1:50" ht="12" customHeight="1">
      <c r="A836" s="5"/>
      <c r="B836" s="5"/>
      <c r="C836" s="5"/>
      <c r="D836" s="5"/>
      <c r="E836" s="6"/>
      <c r="F836" s="5"/>
      <c r="G836" s="212"/>
      <c r="H836" s="5"/>
      <c r="I836" s="212"/>
      <c r="J836" s="5"/>
      <c r="K836" s="212"/>
      <c r="L836" s="5"/>
      <c r="M836" s="212"/>
      <c r="N836" s="5"/>
      <c r="O836" s="212"/>
      <c r="P836" s="5"/>
      <c r="Q836" s="213"/>
      <c r="R836" s="5"/>
      <c r="S836" s="213"/>
      <c r="T836" s="5"/>
      <c r="U836" s="213"/>
      <c r="V836" s="5"/>
      <c r="W836" s="213"/>
      <c r="X836" s="5"/>
      <c r="Y836" s="213"/>
      <c r="Z836" s="5"/>
      <c r="AA836" s="213"/>
      <c r="AB836" s="10"/>
      <c r="AC836" s="10"/>
      <c r="AD836" s="7"/>
      <c r="AE836" s="5"/>
      <c r="AF836" s="5"/>
      <c r="AG836" s="5"/>
      <c r="AH836" s="5"/>
      <c r="AI836" s="5"/>
      <c r="AJ836" s="5"/>
      <c r="AK836" s="5"/>
      <c r="AL836" s="5"/>
      <c r="AM836" s="5"/>
      <c r="AN836" s="5"/>
      <c r="AO836" s="5"/>
      <c r="AP836" s="5"/>
      <c r="AQ836" s="5"/>
      <c r="AR836" s="5"/>
      <c r="AS836" s="5"/>
      <c r="AT836" s="5"/>
      <c r="AU836" s="5"/>
      <c r="AV836" s="5"/>
      <c r="AW836" s="5"/>
      <c r="AX836" s="5"/>
    </row>
    <row r="837" spans="1:50" ht="12" customHeight="1">
      <c r="A837" s="5"/>
      <c r="B837" s="5"/>
      <c r="C837" s="5"/>
      <c r="D837" s="5"/>
      <c r="E837" s="6"/>
      <c r="F837" s="5"/>
      <c r="G837" s="212"/>
      <c r="H837" s="5"/>
      <c r="I837" s="212"/>
      <c r="J837" s="5"/>
      <c r="K837" s="212"/>
      <c r="L837" s="5"/>
      <c r="M837" s="212"/>
      <c r="N837" s="5"/>
      <c r="O837" s="212"/>
      <c r="P837" s="5"/>
      <c r="Q837" s="213"/>
      <c r="R837" s="5"/>
      <c r="S837" s="213"/>
      <c r="T837" s="5"/>
      <c r="U837" s="213"/>
      <c r="V837" s="5"/>
      <c r="W837" s="213"/>
      <c r="X837" s="5"/>
      <c r="Y837" s="213"/>
      <c r="Z837" s="5"/>
      <c r="AA837" s="213"/>
      <c r="AB837" s="10"/>
      <c r="AC837" s="10"/>
      <c r="AD837" s="7"/>
      <c r="AE837" s="5"/>
      <c r="AF837" s="5"/>
      <c r="AG837" s="5"/>
      <c r="AH837" s="5"/>
      <c r="AI837" s="5"/>
      <c r="AJ837" s="5"/>
      <c r="AK837" s="5"/>
      <c r="AL837" s="5"/>
      <c r="AM837" s="5"/>
      <c r="AN837" s="5"/>
      <c r="AO837" s="5"/>
      <c r="AP837" s="5"/>
      <c r="AQ837" s="5"/>
      <c r="AR837" s="5"/>
      <c r="AS837" s="5"/>
      <c r="AT837" s="5"/>
      <c r="AU837" s="5"/>
      <c r="AV837" s="5"/>
      <c r="AW837" s="5"/>
      <c r="AX837" s="5"/>
    </row>
    <row r="838" spans="1:50" ht="12" customHeight="1">
      <c r="A838" s="5"/>
      <c r="B838" s="5"/>
      <c r="C838" s="5"/>
      <c r="D838" s="5"/>
      <c r="E838" s="6"/>
      <c r="F838" s="5"/>
      <c r="G838" s="212"/>
      <c r="H838" s="5"/>
      <c r="I838" s="212"/>
      <c r="J838" s="5"/>
      <c r="K838" s="212"/>
      <c r="L838" s="5"/>
      <c r="M838" s="212"/>
      <c r="N838" s="5"/>
      <c r="O838" s="212"/>
      <c r="P838" s="5"/>
      <c r="Q838" s="213"/>
      <c r="R838" s="5"/>
      <c r="S838" s="213"/>
      <c r="T838" s="5"/>
      <c r="U838" s="213"/>
      <c r="V838" s="5"/>
      <c r="W838" s="213"/>
      <c r="X838" s="5"/>
      <c r="Y838" s="213"/>
      <c r="Z838" s="5"/>
      <c r="AA838" s="213"/>
      <c r="AB838" s="10"/>
      <c r="AC838" s="10"/>
      <c r="AD838" s="7"/>
      <c r="AE838" s="5"/>
      <c r="AF838" s="5"/>
      <c r="AG838" s="5"/>
      <c r="AH838" s="5"/>
      <c r="AI838" s="5"/>
      <c r="AJ838" s="5"/>
      <c r="AK838" s="5"/>
      <c r="AL838" s="5"/>
      <c r="AM838" s="5"/>
      <c r="AN838" s="5"/>
      <c r="AO838" s="5"/>
      <c r="AP838" s="5"/>
      <c r="AQ838" s="5"/>
      <c r="AR838" s="5"/>
      <c r="AS838" s="5"/>
      <c r="AT838" s="5"/>
      <c r="AU838" s="5"/>
      <c r="AV838" s="5"/>
      <c r="AW838" s="5"/>
      <c r="AX838" s="5"/>
    </row>
    <row r="839" spans="1:50" ht="12" customHeight="1">
      <c r="A839" s="5"/>
      <c r="B839" s="5"/>
      <c r="C839" s="5"/>
      <c r="D839" s="5"/>
      <c r="E839" s="6"/>
      <c r="F839" s="5"/>
      <c r="G839" s="212"/>
      <c r="H839" s="5"/>
      <c r="I839" s="212"/>
      <c r="J839" s="5"/>
      <c r="K839" s="212"/>
      <c r="L839" s="5"/>
      <c r="M839" s="212"/>
      <c r="N839" s="5"/>
      <c r="O839" s="212"/>
      <c r="P839" s="5"/>
      <c r="Q839" s="213"/>
      <c r="R839" s="5"/>
      <c r="S839" s="213"/>
      <c r="T839" s="5"/>
      <c r="U839" s="213"/>
      <c r="V839" s="5"/>
      <c r="W839" s="213"/>
      <c r="X839" s="5"/>
      <c r="Y839" s="213"/>
      <c r="Z839" s="5"/>
      <c r="AA839" s="213"/>
      <c r="AB839" s="10"/>
      <c r="AC839" s="10"/>
      <c r="AD839" s="7"/>
      <c r="AE839" s="5"/>
      <c r="AF839" s="5"/>
      <c r="AG839" s="5"/>
      <c r="AH839" s="5"/>
      <c r="AI839" s="5"/>
      <c r="AJ839" s="5"/>
      <c r="AK839" s="5"/>
      <c r="AL839" s="5"/>
      <c r="AM839" s="5"/>
      <c r="AN839" s="5"/>
      <c r="AO839" s="5"/>
      <c r="AP839" s="5"/>
      <c r="AQ839" s="5"/>
      <c r="AR839" s="5"/>
      <c r="AS839" s="5"/>
      <c r="AT839" s="5"/>
      <c r="AU839" s="5"/>
      <c r="AV839" s="5"/>
      <c r="AW839" s="5"/>
      <c r="AX839" s="5"/>
    </row>
    <row r="840" spans="1:50" ht="12" customHeight="1">
      <c r="A840" s="5"/>
      <c r="B840" s="5"/>
      <c r="C840" s="5"/>
      <c r="D840" s="5"/>
      <c r="E840" s="6"/>
      <c r="F840" s="5"/>
      <c r="G840" s="212"/>
      <c r="H840" s="5"/>
      <c r="I840" s="212"/>
      <c r="J840" s="5"/>
      <c r="K840" s="212"/>
      <c r="L840" s="5"/>
      <c r="M840" s="212"/>
      <c r="N840" s="5"/>
      <c r="O840" s="212"/>
      <c r="P840" s="5"/>
      <c r="Q840" s="213"/>
      <c r="R840" s="5"/>
      <c r="S840" s="213"/>
      <c r="T840" s="5"/>
      <c r="U840" s="213"/>
      <c r="V840" s="5"/>
      <c r="W840" s="213"/>
      <c r="X840" s="5"/>
      <c r="Y840" s="213"/>
      <c r="Z840" s="5"/>
      <c r="AA840" s="213"/>
      <c r="AB840" s="10"/>
      <c r="AC840" s="10"/>
      <c r="AD840" s="7"/>
      <c r="AE840" s="5"/>
      <c r="AF840" s="5"/>
      <c r="AG840" s="5"/>
      <c r="AH840" s="5"/>
      <c r="AI840" s="5"/>
      <c r="AJ840" s="5"/>
      <c r="AK840" s="5"/>
      <c r="AL840" s="5"/>
      <c r="AM840" s="5"/>
      <c r="AN840" s="5"/>
      <c r="AO840" s="5"/>
      <c r="AP840" s="5"/>
      <c r="AQ840" s="5"/>
      <c r="AR840" s="5"/>
      <c r="AS840" s="5"/>
      <c r="AT840" s="5"/>
      <c r="AU840" s="5"/>
      <c r="AV840" s="5"/>
      <c r="AW840" s="5"/>
      <c r="AX840" s="5"/>
    </row>
    <row r="841" spans="1:50" ht="12" customHeight="1">
      <c r="A841" s="5"/>
      <c r="B841" s="5"/>
      <c r="C841" s="5"/>
      <c r="D841" s="5"/>
      <c r="E841" s="6"/>
      <c r="F841" s="5"/>
      <c r="G841" s="212"/>
      <c r="H841" s="5"/>
      <c r="I841" s="212"/>
      <c r="J841" s="5"/>
      <c r="K841" s="212"/>
      <c r="L841" s="5"/>
      <c r="M841" s="212"/>
      <c r="N841" s="5"/>
      <c r="O841" s="212"/>
      <c r="P841" s="5"/>
      <c r="Q841" s="213"/>
      <c r="R841" s="5"/>
      <c r="S841" s="213"/>
      <c r="T841" s="5"/>
      <c r="U841" s="213"/>
      <c r="V841" s="5"/>
      <c r="W841" s="213"/>
      <c r="X841" s="5"/>
      <c r="Y841" s="213"/>
      <c r="Z841" s="5"/>
      <c r="AA841" s="213"/>
      <c r="AB841" s="10"/>
      <c r="AC841" s="10"/>
      <c r="AD841" s="7"/>
      <c r="AE841" s="5"/>
      <c r="AF841" s="5"/>
      <c r="AG841" s="5"/>
      <c r="AH841" s="5"/>
      <c r="AI841" s="5"/>
      <c r="AJ841" s="5"/>
      <c r="AK841" s="5"/>
      <c r="AL841" s="5"/>
      <c r="AM841" s="5"/>
      <c r="AN841" s="5"/>
      <c r="AO841" s="5"/>
      <c r="AP841" s="5"/>
      <c r="AQ841" s="5"/>
      <c r="AR841" s="5"/>
      <c r="AS841" s="5"/>
      <c r="AT841" s="5"/>
      <c r="AU841" s="5"/>
      <c r="AV841" s="5"/>
      <c r="AW841" s="5"/>
      <c r="AX841" s="5"/>
    </row>
    <row r="842" spans="1:50" ht="12" customHeight="1">
      <c r="A842" s="5"/>
      <c r="B842" s="5"/>
      <c r="C842" s="5"/>
      <c r="D842" s="5"/>
      <c r="E842" s="6"/>
      <c r="F842" s="5"/>
      <c r="G842" s="212"/>
      <c r="H842" s="5"/>
      <c r="I842" s="212"/>
      <c r="J842" s="5"/>
      <c r="K842" s="212"/>
      <c r="L842" s="5"/>
      <c r="M842" s="212"/>
      <c r="N842" s="5"/>
      <c r="O842" s="212"/>
      <c r="P842" s="5"/>
      <c r="Q842" s="213"/>
      <c r="R842" s="5"/>
      <c r="S842" s="213"/>
      <c r="T842" s="5"/>
      <c r="U842" s="213"/>
      <c r="V842" s="5"/>
      <c r="W842" s="213"/>
      <c r="X842" s="5"/>
      <c r="Y842" s="213"/>
      <c r="Z842" s="5"/>
      <c r="AA842" s="213"/>
      <c r="AB842" s="10"/>
      <c r="AC842" s="10"/>
      <c r="AD842" s="7"/>
      <c r="AE842" s="5"/>
      <c r="AF842" s="5"/>
      <c r="AG842" s="5"/>
      <c r="AH842" s="5"/>
      <c r="AI842" s="5"/>
      <c r="AJ842" s="5"/>
      <c r="AK842" s="5"/>
      <c r="AL842" s="5"/>
      <c r="AM842" s="5"/>
      <c r="AN842" s="5"/>
      <c r="AO842" s="5"/>
      <c r="AP842" s="5"/>
      <c r="AQ842" s="5"/>
      <c r="AR842" s="5"/>
      <c r="AS842" s="5"/>
      <c r="AT842" s="5"/>
      <c r="AU842" s="5"/>
      <c r="AV842" s="5"/>
      <c r="AW842" s="5"/>
      <c r="AX842" s="5"/>
    </row>
    <row r="843" spans="1:50" ht="12" customHeight="1">
      <c r="A843" s="5"/>
      <c r="B843" s="5"/>
      <c r="C843" s="5"/>
      <c r="D843" s="5"/>
      <c r="E843" s="6"/>
      <c r="F843" s="5"/>
      <c r="G843" s="212"/>
      <c r="H843" s="5"/>
      <c r="I843" s="212"/>
      <c r="J843" s="5"/>
      <c r="K843" s="212"/>
      <c r="L843" s="5"/>
      <c r="M843" s="212"/>
      <c r="N843" s="5"/>
      <c r="O843" s="212"/>
      <c r="P843" s="5"/>
      <c r="Q843" s="213"/>
      <c r="R843" s="5"/>
      <c r="S843" s="213"/>
      <c r="T843" s="5"/>
      <c r="U843" s="213"/>
      <c r="V843" s="5"/>
      <c r="W843" s="213"/>
      <c r="X843" s="5"/>
      <c r="Y843" s="213"/>
      <c r="Z843" s="5"/>
      <c r="AA843" s="213"/>
      <c r="AB843" s="10"/>
      <c r="AC843" s="10"/>
      <c r="AD843" s="7"/>
      <c r="AE843" s="5"/>
      <c r="AF843" s="5"/>
      <c r="AG843" s="5"/>
      <c r="AH843" s="5"/>
      <c r="AI843" s="5"/>
      <c r="AJ843" s="5"/>
      <c r="AK843" s="5"/>
      <c r="AL843" s="5"/>
      <c r="AM843" s="5"/>
      <c r="AN843" s="5"/>
      <c r="AO843" s="5"/>
      <c r="AP843" s="5"/>
      <c r="AQ843" s="5"/>
      <c r="AR843" s="5"/>
      <c r="AS843" s="5"/>
      <c r="AT843" s="5"/>
      <c r="AU843" s="5"/>
      <c r="AV843" s="5"/>
      <c r="AW843" s="5"/>
      <c r="AX843" s="5"/>
    </row>
    <row r="844" spans="1:50" ht="12" customHeight="1">
      <c r="A844" s="5"/>
      <c r="B844" s="5"/>
      <c r="C844" s="5"/>
      <c r="D844" s="5"/>
      <c r="E844" s="6"/>
      <c r="F844" s="5"/>
      <c r="G844" s="212"/>
      <c r="H844" s="5"/>
      <c r="I844" s="212"/>
      <c r="J844" s="5"/>
      <c r="K844" s="212"/>
      <c r="L844" s="5"/>
      <c r="M844" s="212"/>
      <c r="N844" s="5"/>
      <c r="O844" s="212"/>
      <c r="P844" s="5"/>
      <c r="Q844" s="213"/>
      <c r="R844" s="5"/>
      <c r="S844" s="213"/>
      <c r="T844" s="5"/>
      <c r="U844" s="213"/>
      <c r="V844" s="5"/>
      <c r="W844" s="213"/>
      <c r="X844" s="5"/>
      <c r="Y844" s="213"/>
      <c r="Z844" s="5"/>
      <c r="AA844" s="213"/>
      <c r="AB844" s="10"/>
      <c r="AC844" s="10"/>
      <c r="AD844" s="7"/>
      <c r="AE844" s="5"/>
      <c r="AF844" s="5"/>
      <c r="AG844" s="5"/>
      <c r="AH844" s="5"/>
      <c r="AI844" s="5"/>
      <c r="AJ844" s="5"/>
      <c r="AK844" s="5"/>
      <c r="AL844" s="5"/>
      <c r="AM844" s="5"/>
      <c r="AN844" s="5"/>
      <c r="AO844" s="5"/>
      <c r="AP844" s="5"/>
      <c r="AQ844" s="5"/>
      <c r="AR844" s="5"/>
      <c r="AS844" s="5"/>
      <c r="AT844" s="5"/>
      <c r="AU844" s="5"/>
      <c r="AV844" s="5"/>
      <c r="AW844" s="5"/>
      <c r="AX844" s="5"/>
    </row>
    <row r="845" spans="1:50" ht="12" customHeight="1">
      <c r="A845" s="5"/>
      <c r="B845" s="5"/>
      <c r="C845" s="5"/>
      <c r="D845" s="5"/>
      <c r="E845" s="6"/>
      <c r="F845" s="5"/>
      <c r="G845" s="212"/>
      <c r="H845" s="5"/>
      <c r="I845" s="212"/>
      <c r="J845" s="5"/>
      <c r="K845" s="212"/>
      <c r="L845" s="5"/>
      <c r="M845" s="212"/>
      <c r="N845" s="5"/>
      <c r="O845" s="212"/>
      <c r="P845" s="5"/>
      <c r="Q845" s="213"/>
      <c r="R845" s="5"/>
      <c r="S845" s="213"/>
      <c r="T845" s="5"/>
      <c r="U845" s="213"/>
      <c r="V845" s="5"/>
      <c r="W845" s="213"/>
      <c r="X845" s="5"/>
      <c r="Y845" s="213"/>
      <c r="Z845" s="5"/>
      <c r="AA845" s="213"/>
      <c r="AB845" s="10"/>
      <c r="AC845" s="10"/>
      <c r="AD845" s="7"/>
      <c r="AE845" s="5"/>
      <c r="AF845" s="5"/>
      <c r="AG845" s="5"/>
      <c r="AH845" s="5"/>
      <c r="AI845" s="5"/>
      <c r="AJ845" s="5"/>
      <c r="AK845" s="5"/>
      <c r="AL845" s="5"/>
      <c r="AM845" s="5"/>
      <c r="AN845" s="5"/>
      <c r="AO845" s="5"/>
      <c r="AP845" s="5"/>
      <c r="AQ845" s="5"/>
      <c r="AR845" s="5"/>
      <c r="AS845" s="5"/>
      <c r="AT845" s="5"/>
      <c r="AU845" s="5"/>
      <c r="AV845" s="5"/>
      <c r="AW845" s="5"/>
      <c r="AX845" s="5"/>
    </row>
    <row r="846" spans="1:50" ht="12" customHeight="1">
      <c r="A846" s="5"/>
      <c r="B846" s="5"/>
      <c r="C846" s="5"/>
      <c r="D846" s="5"/>
      <c r="E846" s="6"/>
      <c r="F846" s="5"/>
      <c r="G846" s="212"/>
      <c r="H846" s="5"/>
      <c r="I846" s="212"/>
      <c r="J846" s="5"/>
      <c r="K846" s="212"/>
      <c r="L846" s="5"/>
      <c r="M846" s="212"/>
      <c r="N846" s="5"/>
      <c r="O846" s="212"/>
      <c r="P846" s="5"/>
      <c r="Q846" s="213"/>
      <c r="R846" s="5"/>
      <c r="S846" s="213"/>
      <c r="T846" s="5"/>
      <c r="U846" s="213"/>
      <c r="V846" s="5"/>
      <c r="W846" s="213"/>
      <c r="X846" s="5"/>
      <c r="Y846" s="213"/>
      <c r="Z846" s="5"/>
      <c r="AA846" s="213"/>
      <c r="AB846" s="10"/>
      <c r="AC846" s="10"/>
      <c r="AD846" s="7"/>
      <c r="AE846" s="5"/>
      <c r="AF846" s="5"/>
      <c r="AG846" s="5"/>
      <c r="AH846" s="5"/>
      <c r="AI846" s="5"/>
      <c r="AJ846" s="5"/>
      <c r="AK846" s="5"/>
      <c r="AL846" s="5"/>
      <c r="AM846" s="5"/>
      <c r="AN846" s="5"/>
      <c r="AO846" s="5"/>
      <c r="AP846" s="5"/>
      <c r="AQ846" s="5"/>
      <c r="AR846" s="5"/>
      <c r="AS846" s="5"/>
      <c r="AT846" s="5"/>
      <c r="AU846" s="5"/>
      <c r="AV846" s="5"/>
      <c r="AW846" s="5"/>
      <c r="AX846" s="5"/>
    </row>
    <row r="847" spans="1:50" ht="12" customHeight="1">
      <c r="A847" s="5"/>
      <c r="B847" s="5"/>
      <c r="C847" s="5"/>
      <c r="D847" s="5"/>
      <c r="E847" s="6"/>
      <c r="F847" s="5"/>
      <c r="G847" s="212"/>
      <c r="H847" s="5"/>
      <c r="I847" s="212"/>
      <c r="J847" s="5"/>
      <c r="K847" s="212"/>
      <c r="L847" s="5"/>
      <c r="M847" s="212"/>
      <c r="N847" s="5"/>
      <c r="O847" s="212"/>
      <c r="P847" s="5"/>
      <c r="Q847" s="213"/>
      <c r="R847" s="5"/>
      <c r="S847" s="213"/>
      <c r="T847" s="5"/>
      <c r="U847" s="213"/>
      <c r="V847" s="5"/>
      <c r="W847" s="213"/>
      <c r="X847" s="5"/>
      <c r="Y847" s="213"/>
      <c r="Z847" s="5"/>
      <c r="AA847" s="213"/>
      <c r="AB847" s="10"/>
      <c r="AC847" s="10"/>
      <c r="AD847" s="7"/>
      <c r="AE847" s="5"/>
      <c r="AF847" s="5"/>
      <c r="AG847" s="5"/>
      <c r="AH847" s="5"/>
      <c r="AI847" s="5"/>
      <c r="AJ847" s="5"/>
      <c r="AK847" s="5"/>
      <c r="AL847" s="5"/>
      <c r="AM847" s="5"/>
      <c r="AN847" s="5"/>
      <c r="AO847" s="5"/>
      <c r="AP847" s="5"/>
      <c r="AQ847" s="5"/>
      <c r="AR847" s="5"/>
      <c r="AS847" s="5"/>
      <c r="AT847" s="5"/>
      <c r="AU847" s="5"/>
      <c r="AV847" s="5"/>
      <c r="AW847" s="5"/>
      <c r="AX847" s="5"/>
    </row>
    <row r="848" spans="1:50" ht="12" customHeight="1">
      <c r="A848" s="5"/>
      <c r="B848" s="5"/>
      <c r="C848" s="5"/>
      <c r="D848" s="5"/>
      <c r="E848" s="6"/>
      <c r="F848" s="5"/>
      <c r="G848" s="212"/>
      <c r="H848" s="5"/>
      <c r="I848" s="212"/>
      <c r="J848" s="5"/>
      <c r="K848" s="212"/>
      <c r="L848" s="5"/>
      <c r="M848" s="212"/>
      <c r="N848" s="5"/>
      <c r="O848" s="212"/>
      <c r="P848" s="5"/>
      <c r="Q848" s="213"/>
      <c r="R848" s="5"/>
      <c r="S848" s="213"/>
      <c r="T848" s="5"/>
      <c r="U848" s="213"/>
      <c r="V848" s="5"/>
      <c r="W848" s="213"/>
      <c r="X848" s="5"/>
      <c r="Y848" s="213"/>
      <c r="Z848" s="5"/>
      <c r="AA848" s="213"/>
      <c r="AB848" s="10"/>
      <c r="AC848" s="10"/>
      <c r="AD848" s="7"/>
      <c r="AE848" s="5"/>
      <c r="AF848" s="5"/>
      <c r="AG848" s="5"/>
      <c r="AH848" s="5"/>
      <c r="AI848" s="5"/>
      <c r="AJ848" s="5"/>
      <c r="AK848" s="5"/>
      <c r="AL848" s="5"/>
      <c r="AM848" s="5"/>
      <c r="AN848" s="5"/>
      <c r="AO848" s="5"/>
      <c r="AP848" s="5"/>
      <c r="AQ848" s="5"/>
      <c r="AR848" s="5"/>
      <c r="AS848" s="5"/>
      <c r="AT848" s="5"/>
      <c r="AU848" s="5"/>
      <c r="AV848" s="5"/>
      <c r="AW848" s="5"/>
      <c r="AX848" s="5"/>
    </row>
    <row r="849" spans="1:50" ht="12" customHeight="1">
      <c r="A849" s="5"/>
      <c r="B849" s="5"/>
      <c r="C849" s="5"/>
      <c r="D849" s="5"/>
      <c r="E849" s="6"/>
      <c r="F849" s="5"/>
      <c r="G849" s="212"/>
      <c r="H849" s="5"/>
      <c r="I849" s="212"/>
      <c r="J849" s="5"/>
      <c r="K849" s="212"/>
      <c r="L849" s="5"/>
      <c r="M849" s="212"/>
      <c r="N849" s="5"/>
      <c r="O849" s="212"/>
      <c r="P849" s="5"/>
      <c r="Q849" s="213"/>
      <c r="R849" s="5"/>
      <c r="S849" s="213"/>
      <c r="T849" s="5"/>
      <c r="U849" s="213"/>
      <c r="V849" s="5"/>
      <c r="W849" s="213"/>
      <c r="X849" s="5"/>
      <c r="Y849" s="213"/>
      <c r="Z849" s="5"/>
      <c r="AA849" s="213"/>
      <c r="AB849" s="10"/>
      <c r="AC849" s="10"/>
      <c r="AD849" s="7"/>
      <c r="AE849" s="5"/>
      <c r="AF849" s="5"/>
      <c r="AG849" s="5"/>
      <c r="AH849" s="5"/>
      <c r="AI849" s="5"/>
      <c r="AJ849" s="5"/>
      <c r="AK849" s="5"/>
      <c r="AL849" s="5"/>
      <c r="AM849" s="5"/>
      <c r="AN849" s="5"/>
      <c r="AO849" s="5"/>
      <c r="AP849" s="5"/>
      <c r="AQ849" s="5"/>
      <c r="AR849" s="5"/>
      <c r="AS849" s="5"/>
      <c r="AT849" s="5"/>
      <c r="AU849" s="5"/>
      <c r="AV849" s="5"/>
      <c r="AW849" s="5"/>
      <c r="AX849" s="5"/>
    </row>
    <row r="850" spans="1:50" ht="12" customHeight="1">
      <c r="A850" s="5"/>
      <c r="B850" s="5"/>
      <c r="C850" s="5"/>
      <c r="D850" s="5"/>
      <c r="E850" s="6"/>
      <c r="F850" s="5"/>
      <c r="G850" s="212"/>
      <c r="H850" s="5"/>
      <c r="I850" s="212"/>
      <c r="J850" s="5"/>
      <c r="K850" s="212"/>
      <c r="L850" s="5"/>
      <c r="M850" s="212"/>
      <c r="N850" s="5"/>
      <c r="O850" s="212"/>
      <c r="P850" s="5"/>
      <c r="Q850" s="213"/>
      <c r="R850" s="5"/>
      <c r="S850" s="213"/>
      <c r="T850" s="5"/>
      <c r="U850" s="213"/>
      <c r="V850" s="5"/>
      <c r="W850" s="213"/>
      <c r="X850" s="5"/>
      <c r="Y850" s="213"/>
      <c r="Z850" s="5"/>
      <c r="AA850" s="213"/>
      <c r="AB850" s="10"/>
      <c r="AC850" s="10"/>
      <c r="AD850" s="7"/>
      <c r="AE850" s="5"/>
      <c r="AF850" s="5"/>
      <c r="AG850" s="5"/>
      <c r="AH850" s="5"/>
      <c r="AI850" s="5"/>
      <c r="AJ850" s="5"/>
      <c r="AK850" s="5"/>
      <c r="AL850" s="5"/>
      <c r="AM850" s="5"/>
      <c r="AN850" s="5"/>
      <c r="AO850" s="5"/>
      <c r="AP850" s="5"/>
      <c r="AQ850" s="5"/>
      <c r="AR850" s="5"/>
      <c r="AS850" s="5"/>
      <c r="AT850" s="5"/>
      <c r="AU850" s="5"/>
      <c r="AV850" s="5"/>
      <c r="AW850" s="5"/>
      <c r="AX850" s="5"/>
    </row>
    <row r="851" spans="1:50" ht="12" customHeight="1">
      <c r="A851" s="5"/>
      <c r="B851" s="5"/>
      <c r="C851" s="5"/>
      <c r="D851" s="5"/>
      <c r="E851" s="6"/>
      <c r="F851" s="5"/>
      <c r="G851" s="212"/>
      <c r="H851" s="5"/>
      <c r="I851" s="212"/>
      <c r="J851" s="5"/>
      <c r="K851" s="212"/>
      <c r="L851" s="5"/>
      <c r="M851" s="212"/>
      <c r="N851" s="5"/>
      <c r="O851" s="212"/>
      <c r="P851" s="5"/>
      <c r="Q851" s="213"/>
      <c r="R851" s="5"/>
      <c r="S851" s="213"/>
      <c r="T851" s="5"/>
      <c r="U851" s="213"/>
      <c r="V851" s="5"/>
      <c r="W851" s="213"/>
      <c r="X851" s="5"/>
      <c r="Y851" s="213"/>
      <c r="Z851" s="5"/>
      <c r="AA851" s="213"/>
      <c r="AB851" s="10"/>
      <c r="AC851" s="10"/>
      <c r="AD851" s="7"/>
      <c r="AE851" s="5"/>
      <c r="AF851" s="5"/>
      <c r="AG851" s="5"/>
      <c r="AH851" s="5"/>
      <c r="AI851" s="5"/>
      <c r="AJ851" s="5"/>
      <c r="AK851" s="5"/>
      <c r="AL851" s="5"/>
      <c r="AM851" s="5"/>
      <c r="AN851" s="5"/>
      <c r="AO851" s="5"/>
      <c r="AP851" s="5"/>
      <c r="AQ851" s="5"/>
      <c r="AR851" s="5"/>
      <c r="AS851" s="5"/>
      <c r="AT851" s="5"/>
      <c r="AU851" s="5"/>
      <c r="AV851" s="5"/>
      <c r="AW851" s="5"/>
      <c r="AX851" s="5"/>
    </row>
    <row r="852" spans="1:50" ht="12" customHeight="1">
      <c r="A852" s="5"/>
      <c r="B852" s="5"/>
      <c r="C852" s="5"/>
      <c r="D852" s="5"/>
      <c r="E852" s="6"/>
      <c r="F852" s="5"/>
      <c r="G852" s="212"/>
      <c r="H852" s="5"/>
      <c r="I852" s="212"/>
      <c r="J852" s="5"/>
      <c r="K852" s="212"/>
      <c r="L852" s="5"/>
      <c r="M852" s="212"/>
      <c r="N852" s="5"/>
      <c r="O852" s="212"/>
      <c r="P852" s="5"/>
      <c r="Q852" s="213"/>
      <c r="R852" s="5"/>
      <c r="S852" s="213"/>
      <c r="T852" s="5"/>
      <c r="U852" s="213"/>
      <c r="V852" s="5"/>
      <c r="W852" s="213"/>
      <c r="X852" s="5"/>
      <c r="Y852" s="213"/>
      <c r="Z852" s="5"/>
      <c r="AA852" s="213"/>
      <c r="AB852" s="10"/>
      <c r="AC852" s="10"/>
      <c r="AD852" s="7"/>
      <c r="AE852" s="5"/>
      <c r="AF852" s="5"/>
      <c r="AG852" s="5"/>
      <c r="AH852" s="5"/>
      <c r="AI852" s="5"/>
      <c r="AJ852" s="5"/>
      <c r="AK852" s="5"/>
      <c r="AL852" s="5"/>
      <c r="AM852" s="5"/>
      <c r="AN852" s="5"/>
      <c r="AO852" s="5"/>
      <c r="AP852" s="5"/>
      <c r="AQ852" s="5"/>
      <c r="AR852" s="5"/>
      <c r="AS852" s="5"/>
      <c r="AT852" s="5"/>
      <c r="AU852" s="5"/>
      <c r="AV852" s="5"/>
      <c r="AW852" s="5"/>
      <c r="AX852" s="5"/>
    </row>
    <row r="853" spans="1:50" ht="12" customHeight="1">
      <c r="A853" s="5"/>
      <c r="B853" s="5"/>
      <c r="C853" s="5"/>
      <c r="D853" s="5"/>
      <c r="E853" s="6"/>
      <c r="F853" s="5"/>
      <c r="G853" s="212"/>
      <c r="H853" s="5"/>
      <c r="I853" s="212"/>
      <c r="J853" s="5"/>
      <c r="K853" s="212"/>
      <c r="L853" s="5"/>
      <c r="M853" s="212"/>
      <c r="N853" s="5"/>
      <c r="O853" s="212"/>
      <c r="P853" s="5"/>
      <c r="Q853" s="213"/>
      <c r="R853" s="5"/>
      <c r="S853" s="213"/>
      <c r="T853" s="5"/>
      <c r="U853" s="213"/>
      <c r="V853" s="5"/>
      <c r="W853" s="213"/>
      <c r="X853" s="5"/>
      <c r="Y853" s="213"/>
      <c r="Z853" s="5"/>
      <c r="AA853" s="213"/>
      <c r="AB853" s="10"/>
      <c r="AC853" s="10"/>
      <c r="AD853" s="7"/>
      <c r="AE853" s="5"/>
      <c r="AF853" s="5"/>
      <c r="AG853" s="5"/>
      <c r="AH853" s="5"/>
      <c r="AI853" s="5"/>
      <c r="AJ853" s="5"/>
      <c r="AK853" s="5"/>
      <c r="AL853" s="5"/>
      <c r="AM853" s="5"/>
      <c r="AN853" s="5"/>
      <c r="AO853" s="5"/>
      <c r="AP853" s="5"/>
      <c r="AQ853" s="5"/>
      <c r="AR853" s="5"/>
      <c r="AS853" s="5"/>
      <c r="AT853" s="5"/>
      <c r="AU853" s="5"/>
      <c r="AV853" s="5"/>
      <c r="AW853" s="5"/>
      <c r="AX853" s="5"/>
    </row>
    <row r="854" spans="1:50" ht="12" customHeight="1">
      <c r="A854" s="5"/>
      <c r="B854" s="5"/>
      <c r="C854" s="5"/>
      <c r="D854" s="5"/>
      <c r="E854" s="6"/>
      <c r="F854" s="5"/>
      <c r="G854" s="212"/>
      <c r="H854" s="5"/>
      <c r="I854" s="212"/>
      <c r="J854" s="5"/>
      <c r="K854" s="212"/>
      <c r="L854" s="5"/>
      <c r="M854" s="212"/>
      <c r="N854" s="5"/>
      <c r="O854" s="212"/>
      <c r="P854" s="5"/>
      <c r="Q854" s="213"/>
      <c r="R854" s="5"/>
      <c r="S854" s="213"/>
      <c r="T854" s="5"/>
      <c r="U854" s="213"/>
      <c r="V854" s="5"/>
      <c r="W854" s="213"/>
      <c r="X854" s="5"/>
      <c r="Y854" s="213"/>
      <c r="Z854" s="5"/>
      <c r="AA854" s="213"/>
      <c r="AB854" s="10"/>
      <c r="AC854" s="10"/>
      <c r="AD854" s="7"/>
      <c r="AE854" s="5"/>
      <c r="AF854" s="5"/>
      <c r="AG854" s="5"/>
      <c r="AH854" s="5"/>
      <c r="AI854" s="5"/>
      <c r="AJ854" s="5"/>
      <c r="AK854" s="5"/>
      <c r="AL854" s="5"/>
      <c r="AM854" s="5"/>
      <c r="AN854" s="5"/>
      <c r="AO854" s="5"/>
      <c r="AP854" s="5"/>
      <c r="AQ854" s="5"/>
      <c r="AR854" s="5"/>
      <c r="AS854" s="5"/>
      <c r="AT854" s="5"/>
      <c r="AU854" s="5"/>
      <c r="AV854" s="5"/>
      <c r="AW854" s="5"/>
      <c r="AX854" s="5"/>
    </row>
    <row r="855" spans="1:50" ht="12" customHeight="1">
      <c r="A855" s="5"/>
      <c r="B855" s="5"/>
      <c r="C855" s="5"/>
      <c r="D855" s="5"/>
      <c r="E855" s="6"/>
      <c r="F855" s="5"/>
      <c r="G855" s="212"/>
      <c r="H855" s="5"/>
      <c r="I855" s="212"/>
      <c r="J855" s="5"/>
      <c r="K855" s="212"/>
      <c r="L855" s="5"/>
      <c r="M855" s="212"/>
      <c r="N855" s="5"/>
      <c r="O855" s="212"/>
      <c r="P855" s="5"/>
      <c r="Q855" s="213"/>
      <c r="R855" s="5"/>
      <c r="S855" s="213"/>
      <c r="T855" s="5"/>
      <c r="U855" s="213"/>
      <c r="V855" s="5"/>
      <c r="W855" s="213"/>
      <c r="X855" s="5"/>
      <c r="Y855" s="213"/>
      <c r="Z855" s="5"/>
      <c r="AA855" s="213"/>
      <c r="AB855" s="10"/>
      <c r="AC855" s="10"/>
      <c r="AD855" s="7"/>
      <c r="AE855" s="5"/>
      <c r="AF855" s="5"/>
      <c r="AG855" s="5"/>
      <c r="AH855" s="5"/>
      <c r="AI855" s="5"/>
      <c r="AJ855" s="5"/>
      <c r="AK855" s="5"/>
      <c r="AL855" s="5"/>
      <c r="AM855" s="5"/>
      <c r="AN855" s="5"/>
      <c r="AO855" s="5"/>
      <c r="AP855" s="5"/>
      <c r="AQ855" s="5"/>
      <c r="AR855" s="5"/>
      <c r="AS855" s="5"/>
      <c r="AT855" s="5"/>
      <c r="AU855" s="5"/>
      <c r="AV855" s="5"/>
      <c r="AW855" s="5"/>
      <c r="AX855" s="5"/>
    </row>
    <row r="856" spans="1:50" ht="12" customHeight="1">
      <c r="A856" s="5"/>
      <c r="B856" s="5"/>
      <c r="C856" s="5"/>
      <c r="D856" s="5"/>
      <c r="E856" s="6"/>
      <c r="F856" s="5"/>
      <c r="G856" s="212"/>
      <c r="H856" s="5"/>
      <c r="I856" s="212"/>
      <c r="J856" s="5"/>
      <c r="K856" s="212"/>
      <c r="L856" s="5"/>
      <c r="M856" s="212"/>
      <c r="N856" s="5"/>
      <c r="O856" s="212"/>
      <c r="P856" s="5"/>
      <c r="Q856" s="213"/>
      <c r="R856" s="5"/>
      <c r="S856" s="213"/>
      <c r="T856" s="5"/>
      <c r="U856" s="213"/>
      <c r="V856" s="5"/>
      <c r="W856" s="213"/>
      <c r="X856" s="5"/>
      <c r="Y856" s="213"/>
      <c r="Z856" s="5"/>
      <c r="AA856" s="213"/>
      <c r="AB856" s="10"/>
      <c r="AC856" s="10"/>
      <c r="AD856" s="7"/>
      <c r="AE856" s="5"/>
      <c r="AF856" s="5"/>
      <c r="AG856" s="5"/>
      <c r="AH856" s="5"/>
      <c r="AI856" s="5"/>
      <c r="AJ856" s="5"/>
      <c r="AK856" s="5"/>
      <c r="AL856" s="5"/>
      <c r="AM856" s="5"/>
      <c r="AN856" s="5"/>
      <c r="AO856" s="5"/>
      <c r="AP856" s="5"/>
      <c r="AQ856" s="5"/>
      <c r="AR856" s="5"/>
      <c r="AS856" s="5"/>
      <c r="AT856" s="5"/>
      <c r="AU856" s="5"/>
      <c r="AV856" s="5"/>
      <c r="AW856" s="5"/>
      <c r="AX856" s="5"/>
    </row>
    <row r="857" spans="1:50" ht="12" customHeight="1">
      <c r="A857" s="5"/>
      <c r="B857" s="5"/>
      <c r="C857" s="5"/>
      <c r="D857" s="5"/>
      <c r="E857" s="6"/>
      <c r="F857" s="5"/>
      <c r="G857" s="212"/>
      <c r="H857" s="5"/>
      <c r="I857" s="212"/>
      <c r="J857" s="5"/>
      <c r="K857" s="212"/>
      <c r="L857" s="5"/>
      <c r="M857" s="212"/>
      <c r="N857" s="5"/>
      <c r="O857" s="212"/>
      <c r="P857" s="5"/>
      <c r="Q857" s="213"/>
      <c r="R857" s="5"/>
      <c r="S857" s="213"/>
      <c r="T857" s="5"/>
      <c r="U857" s="213"/>
      <c r="V857" s="5"/>
      <c r="W857" s="213"/>
      <c r="X857" s="5"/>
      <c r="Y857" s="213"/>
      <c r="Z857" s="5"/>
      <c r="AA857" s="213"/>
      <c r="AB857" s="10"/>
      <c r="AC857" s="10"/>
      <c r="AD857" s="7"/>
      <c r="AE857" s="5"/>
      <c r="AF857" s="5"/>
      <c r="AG857" s="5"/>
      <c r="AH857" s="5"/>
      <c r="AI857" s="5"/>
      <c r="AJ857" s="5"/>
      <c r="AK857" s="5"/>
      <c r="AL857" s="5"/>
      <c r="AM857" s="5"/>
      <c r="AN857" s="5"/>
      <c r="AO857" s="5"/>
      <c r="AP857" s="5"/>
      <c r="AQ857" s="5"/>
      <c r="AR857" s="5"/>
      <c r="AS857" s="5"/>
      <c r="AT857" s="5"/>
      <c r="AU857" s="5"/>
      <c r="AV857" s="5"/>
      <c r="AW857" s="5"/>
      <c r="AX857" s="5"/>
    </row>
    <row r="858" spans="1:50" ht="12" customHeight="1">
      <c r="A858" s="5"/>
      <c r="B858" s="5"/>
      <c r="C858" s="5"/>
      <c r="D858" s="5"/>
      <c r="E858" s="6"/>
      <c r="F858" s="5"/>
      <c r="G858" s="212"/>
      <c r="H858" s="5"/>
      <c r="I858" s="212"/>
      <c r="J858" s="5"/>
      <c r="K858" s="212"/>
      <c r="L858" s="5"/>
      <c r="M858" s="212"/>
      <c r="N858" s="5"/>
      <c r="O858" s="212"/>
      <c r="P858" s="5"/>
      <c r="Q858" s="213"/>
      <c r="R858" s="5"/>
      <c r="S858" s="213"/>
      <c r="T858" s="5"/>
      <c r="U858" s="213"/>
      <c r="V858" s="5"/>
      <c r="W858" s="213"/>
      <c r="X858" s="5"/>
      <c r="Y858" s="213"/>
      <c r="Z858" s="5"/>
      <c r="AA858" s="213"/>
      <c r="AB858" s="10"/>
      <c r="AC858" s="10"/>
      <c r="AD858" s="7"/>
      <c r="AE858" s="5"/>
      <c r="AF858" s="5"/>
      <c r="AG858" s="5"/>
      <c r="AH858" s="5"/>
      <c r="AI858" s="5"/>
      <c r="AJ858" s="5"/>
      <c r="AK858" s="5"/>
      <c r="AL858" s="5"/>
      <c r="AM858" s="5"/>
      <c r="AN858" s="5"/>
      <c r="AO858" s="5"/>
      <c r="AP858" s="5"/>
      <c r="AQ858" s="5"/>
      <c r="AR858" s="5"/>
      <c r="AS858" s="5"/>
      <c r="AT858" s="5"/>
      <c r="AU858" s="5"/>
      <c r="AV858" s="5"/>
      <c r="AW858" s="5"/>
      <c r="AX858" s="5"/>
    </row>
    <row r="859" spans="1:50" ht="12" customHeight="1">
      <c r="A859" s="5"/>
      <c r="B859" s="5"/>
      <c r="C859" s="5"/>
      <c r="D859" s="5"/>
      <c r="E859" s="6"/>
      <c r="F859" s="5"/>
      <c r="G859" s="212"/>
      <c r="H859" s="5"/>
      <c r="I859" s="212"/>
      <c r="J859" s="5"/>
      <c r="K859" s="212"/>
      <c r="L859" s="5"/>
      <c r="M859" s="212"/>
      <c r="N859" s="5"/>
      <c r="O859" s="212"/>
      <c r="P859" s="5"/>
      <c r="Q859" s="213"/>
      <c r="R859" s="5"/>
      <c r="S859" s="213"/>
      <c r="T859" s="5"/>
      <c r="U859" s="213"/>
      <c r="V859" s="5"/>
      <c r="W859" s="213"/>
      <c r="X859" s="5"/>
      <c r="Y859" s="213"/>
      <c r="Z859" s="5"/>
      <c r="AA859" s="213"/>
      <c r="AB859" s="10"/>
      <c r="AC859" s="10"/>
      <c r="AD859" s="7"/>
      <c r="AE859" s="5"/>
      <c r="AF859" s="5"/>
      <c r="AG859" s="5"/>
      <c r="AH859" s="5"/>
      <c r="AI859" s="5"/>
      <c r="AJ859" s="5"/>
      <c r="AK859" s="5"/>
      <c r="AL859" s="5"/>
      <c r="AM859" s="5"/>
      <c r="AN859" s="5"/>
      <c r="AO859" s="5"/>
      <c r="AP859" s="5"/>
      <c r="AQ859" s="5"/>
      <c r="AR859" s="5"/>
      <c r="AS859" s="5"/>
      <c r="AT859" s="5"/>
      <c r="AU859" s="5"/>
      <c r="AV859" s="5"/>
      <c r="AW859" s="5"/>
      <c r="AX859" s="5"/>
    </row>
    <row r="860" spans="1:50" ht="12" customHeight="1">
      <c r="A860" s="5"/>
      <c r="B860" s="5"/>
      <c r="C860" s="5"/>
      <c r="D860" s="5"/>
      <c r="E860" s="6"/>
      <c r="F860" s="5"/>
      <c r="G860" s="212"/>
      <c r="H860" s="5"/>
      <c r="I860" s="212"/>
      <c r="J860" s="5"/>
      <c r="K860" s="212"/>
      <c r="L860" s="5"/>
      <c r="M860" s="212"/>
      <c r="N860" s="5"/>
      <c r="O860" s="212"/>
      <c r="P860" s="5"/>
      <c r="Q860" s="213"/>
      <c r="R860" s="5"/>
      <c r="S860" s="213"/>
      <c r="T860" s="5"/>
      <c r="U860" s="213"/>
      <c r="V860" s="5"/>
      <c r="W860" s="213"/>
      <c r="X860" s="5"/>
      <c r="Y860" s="213"/>
      <c r="Z860" s="5"/>
      <c r="AA860" s="213"/>
      <c r="AB860" s="10"/>
      <c r="AC860" s="10"/>
      <c r="AD860" s="7"/>
      <c r="AE860" s="5"/>
      <c r="AF860" s="5"/>
      <c r="AG860" s="5"/>
      <c r="AH860" s="5"/>
      <c r="AI860" s="5"/>
      <c r="AJ860" s="5"/>
      <c r="AK860" s="5"/>
      <c r="AL860" s="5"/>
      <c r="AM860" s="5"/>
      <c r="AN860" s="5"/>
      <c r="AO860" s="5"/>
      <c r="AP860" s="5"/>
      <c r="AQ860" s="5"/>
      <c r="AR860" s="5"/>
      <c r="AS860" s="5"/>
      <c r="AT860" s="5"/>
      <c r="AU860" s="5"/>
      <c r="AV860" s="5"/>
      <c r="AW860" s="5"/>
      <c r="AX860" s="5"/>
    </row>
    <row r="861" spans="1:50" ht="12" customHeight="1">
      <c r="A861" s="5"/>
      <c r="B861" s="5"/>
      <c r="C861" s="5"/>
      <c r="D861" s="5"/>
      <c r="E861" s="6"/>
      <c r="F861" s="5"/>
      <c r="G861" s="212"/>
      <c r="H861" s="5"/>
      <c r="I861" s="212"/>
      <c r="J861" s="5"/>
      <c r="K861" s="212"/>
      <c r="L861" s="5"/>
      <c r="M861" s="212"/>
      <c r="N861" s="5"/>
      <c r="O861" s="212"/>
      <c r="P861" s="5"/>
      <c r="Q861" s="213"/>
      <c r="R861" s="5"/>
      <c r="S861" s="213"/>
      <c r="T861" s="5"/>
      <c r="U861" s="213"/>
      <c r="V861" s="5"/>
      <c r="W861" s="213"/>
      <c r="X861" s="5"/>
      <c r="Y861" s="213"/>
      <c r="Z861" s="5"/>
      <c r="AA861" s="213"/>
      <c r="AB861" s="10"/>
      <c r="AC861" s="10"/>
      <c r="AD861" s="7"/>
      <c r="AE861" s="5"/>
      <c r="AF861" s="5"/>
      <c r="AG861" s="5"/>
      <c r="AH861" s="5"/>
      <c r="AI861" s="5"/>
      <c r="AJ861" s="5"/>
      <c r="AK861" s="5"/>
      <c r="AL861" s="5"/>
      <c r="AM861" s="5"/>
      <c r="AN861" s="5"/>
      <c r="AO861" s="5"/>
      <c r="AP861" s="5"/>
      <c r="AQ861" s="5"/>
      <c r="AR861" s="5"/>
      <c r="AS861" s="5"/>
      <c r="AT861" s="5"/>
      <c r="AU861" s="5"/>
      <c r="AV861" s="5"/>
      <c r="AW861" s="5"/>
      <c r="AX861" s="5"/>
    </row>
    <row r="862" spans="1:50" ht="12" customHeight="1">
      <c r="A862" s="5"/>
      <c r="B862" s="5"/>
      <c r="C862" s="5"/>
      <c r="D862" s="5"/>
      <c r="E862" s="6"/>
      <c r="F862" s="5"/>
      <c r="G862" s="212"/>
      <c r="H862" s="5"/>
      <c r="I862" s="212"/>
      <c r="J862" s="5"/>
      <c r="K862" s="212"/>
      <c r="L862" s="5"/>
      <c r="M862" s="212"/>
      <c r="N862" s="5"/>
      <c r="O862" s="212"/>
      <c r="P862" s="5"/>
      <c r="Q862" s="213"/>
      <c r="R862" s="5"/>
      <c r="S862" s="213"/>
      <c r="T862" s="5"/>
      <c r="U862" s="213"/>
      <c r="V862" s="5"/>
      <c r="W862" s="213"/>
      <c r="X862" s="5"/>
      <c r="Y862" s="213"/>
      <c r="Z862" s="5"/>
      <c r="AA862" s="213"/>
      <c r="AB862" s="10"/>
      <c r="AC862" s="10"/>
      <c r="AD862" s="7"/>
      <c r="AE862" s="5"/>
      <c r="AF862" s="5"/>
      <c r="AG862" s="5"/>
      <c r="AH862" s="5"/>
      <c r="AI862" s="5"/>
      <c r="AJ862" s="5"/>
      <c r="AK862" s="5"/>
      <c r="AL862" s="5"/>
      <c r="AM862" s="5"/>
      <c r="AN862" s="5"/>
      <c r="AO862" s="5"/>
      <c r="AP862" s="5"/>
      <c r="AQ862" s="5"/>
      <c r="AR862" s="5"/>
      <c r="AS862" s="5"/>
      <c r="AT862" s="5"/>
      <c r="AU862" s="5"/>
      <c r="AV862" s="5"/>
      <c r="AW862" s="5"/>
      <c r="AX862" s="5"/>
    </row>
    <row r="863" spans="1:50" ht="12" customHeight="1">
      <c r="A863" s="5"/>
      <c r="B863" s="5"/>
      <c r="C863" s="5"/>
      <c r="D863" s="5"/>
      <c r="E863" s="6"/>
      <c r="F863" s="5"/>
      <c r="G863" s="212"/>
      <c r="H863" s="5"/>
      <c r="I863" s="212"/>
      <c r="J863" s="5"/>
      <c r="K863" s="212"/>
      <c r="L863" s="5"/>
      <c r="M863" s="212"/>
      <c r="N863" s="5"/>
      <c r="O863" s="212"/>
      <c r="P863" s="5"/>
      <c r="Q863" s="213"/>
      <c r="R863" s="5"/>
      <c r="S863" s="213"/>
      <c r="T863" s="5"/>
      <c r="U863" s="213"/>
      <c r="V863" s="5"/>
      <c r="W863" s="213"/>
      <c r="X863" s="5"/>
      <c r="Y863" s="213"/>
      <c r="Z863" s="5"/>
      <c r="AA863" s="213"/>
      <c r="AB863" s="10"/>
      <c r="AC863" s="10"/>
      <c r="AD863" s="7"/>
      <c r="AE863" s="5"/>
      <c r="AF863" s="5"/>
      <c r="AG863" s="5"/>
      <c r="AH863" s="5"/>
      <c r="AI863" s="5"/>
      <c r="AJ863" s="5"/>
      <c r="AK863" s="5"/>
      <c r="AL863" s="5"/>
      <c r="AM863" s="5"/>
      <c r="AN863" s="5"/>
      <c r="AO863" s="5"/>
      <c r="AP863" s="5"/>
      <c r="AQ863" s="5"/>
      <c r="AR863" s="5"/>
      <c r="AS863" s="5"/>
      <c r="AT863" s="5"/>
      <c r="AU863" s="5"/>
      <c r="AV863" s="5"/>
      <c r="AW863" s="5"/>
      <c r="AX863" s="5"/>
    </row>
    <row r="864" spans="1:50" ht="12" customHeight="1">
      <c r="A864" s="5"/>
      <c r="B864" s="5"/>
      <c r="C864" s="5"/>
      <c r="D864" s="5"/>
      <c r="E864" s="6"/>
      <c r="F864" s="5"/>
      <c r="G864" s="212"/>
      <c r="H864" s="5"/>
      <c r="I864" s="212"/>
      <c r="J864" s="5"/>
      <c r="K864" s="212"/>
      <c r="L864" s="5"/>
      <c r="M864" s="212"/>
      <c r="N864" s="5"/>
      <c r="O864" s="212"/>
      <c r="P864" s="5"/>
      <c r="Q864" s="213"/>
      <c r="R864" s="5"/>
      <c r="S864" s="213"/>
      <c r="T864" s="5"/>
      <c r="U864" s="213"/>
      <c r="V864" s="5"/>
      <c r="W864" s="213"/>
      <c r="X864" s="5"/>
      <c r="Y864" s="213"/>
      <c r="Z864" s="5"/>
      <c r="AA864" s="213"/>
      <c r="AB864" s="10"/>
      <c r="AC864" s="10"/>
      <c r="AD864" s="7"/>
      <c r="AE864" s="5"/>
      <c r="AF864" s="5"/>
      <c r="AG864" s="5"/>
      <c r="AH864" s="5"/>
      <c r="AI864" s="5"/>
      <c r="AJ864" s="5"/>
      <c r="AK864" s="5"/>
      <c r="AL864" s="5"/>
      <c r="AM864" s="5"/>
      <c r="AN864" s="5"/>
      <c r="AO864" s="5"/>
      <c r="AP864" s="5"/>
      <c r="AQ864" s="5"/>
      <c r="AR864" s="5"/>
      <c r="AS864" s="5"/>
      <c r="AT864" s="5"/>
      <c r="AU864" s="5"/>
      <c r="AV864" s="5"/>
      <c r="AW864" s="5"/>
      <c r="AX864" s="5"/>
    </row>
    <row r="865" spans="1:50" ht="12" customHeight="1">
      <c r="A865" s="5"/>
      <c r="B865" s="5"/>
      <c r="C865" s="5"/>
      <c r="D865" s="5"/>
      <c r="E865" s="6"/>
      <c r="F865" s="5"/>
      <c r="G865" s="212"/>
      <c r="H865" s="5"/>
      <c r="I865" s="212"/>
      <c r="J865" s="5"/>
      <c r="K865" s="212"/>
      <c r="L865" s="5"/>
      <c r="M865" s="212"/>
      <c r="N865" s="5"/>
      <c r="O865" s="212"/>
      <c r="P865" s="5"/>
      <c r="Q865" s="213"/>
      <c r="R865" s="5"/>
      <c r="S865" s="213"/>
      <c r="T865" s="5"/>
      <c r="U865" s="213"/>
      <c r="V865" s="5"/>
      <c r="W865" s="213"/>
      <c r="X865" s="5"/>
      <c r="Y865" s="213"/>
      <c r="Z865" s="5"/>
      <c r="AA865" s="213"/>
      <c r="AB865" s="10"/>
      <c r="AC865" s="10"/>
      <c r="AD865" s="7"/>
      <c r="AE865" s="5"/>
      <c r="AF865" s="5"/>
      <c r="AG865" s="5"/>
      <c r="AH865" s="5"/>
      <c r="AI865" s="5"/>
      <c r="AJ865" s="5"/>
      <c r="AK865" s="5"/>
      <c r="AL865" s="5"/>
      <c r="AM865" s="5"/>
      <c r="AN865" s="5"/>
      <c r="AO865" s="5"/>
      <c r="AP865" s="5"/>
      <c r="AQ865" s="5"/>
      <c r="AR865" s="5"/>
      <c r="AS865" s="5"/>
      <c r="AT865" s="5"/>
      <c r="AU865" s="5"/>
      <c r="AV865" s="5"/>
      <c r="AW865" s="5"/>
      <c r="AX865" s="5"/>
    </row>
    <row r="866" spans="1:50" ht="12" customHeight="1">
      <c r="A866" s="5"/>
      <c r="B866" s="5"/>
      <c r="C866" s="5"/>
      <c r="D866" s="5"/>
      <c r="E866" s="6"/>
      <c r="F866" s="5"/>
      <c r="G866" s="212"/>
      <c r="H866" s="5"/>
      <c r="I866" s="212"/>
      <c r="J866" s="5"/>
      <c r="K866" s="212"/>
      <c r="L866" s="5"/>
      <c r="M866" s="212"/>
      <c r="N866" s="5"/>
      <c r="O866" s="212"/>
      <c r="P866" s="5"/>
      <c r="Q866" s="213"/>
      <c r="R866" s="5"/>
      <c r="S866" s="213"/>
      <c r="T866" s="5"/>
      <c r="U866" s="213"/>
      <c r="V866" s="5"/>
      <c r="W866" s="213"/>
      <c r="X866" s="5"/>
      <c r="Y866" s="213"/>
      <c r="Z866" s="5"/>
      <c r="AA866" s="213"/>
      <c r="AB866" s="10"/>
      <c r="AC866" s="10"/>
      <c r="AD866" s="7"/>
      <c r="AE866" s="5"/>
      <c r="AF866" s="5"/>
      <c r="AG866" s="5"/>
      <c r="AH866" s="5"/>
      <c r="AI866" s="5"/>
      <c r="AJ866" s="5"/>
      <c r="AK866" s="5"/>
      <c r="AL866" s="5"/>
      <c r="AM866" s="5"/>
      <c r="AN866" s="5"/>
      <c r="AO866" s="5"/>
      <c r="AP866" s="5"/>
      <c r="AQ866" s="5"/>
      <c r="AR866" s="5"/>
      <c r="AS866" s="5"/>
      <c r="AT866" s="5"/>
      <c r="AU866" s="5"/>
      <c r="AV866" s="5"/>
      <c r="AW866" s="5"/>
      <c r="AX866" s="5"/>
    </row>
    <row r="867" spans="1:50" ht="12" customHeight="1">
      <c r="A867" s="5"/>
      <c r="B867" s="5"/>
      <c r="C867" s="5"/>
      <c r="D867" s="5"/>
      <c r="E867" s="6"/>
      <c r="F867" s="5"/>
      <c r="G867" s="212"/>
      <c r="H867" s="5"/>
      <c r="I867" s="212"/>
      <c r="J867" s="5"/>
      <c r="K867" s="212"/>
      <c r="L867" s="5"/>
      <c r="M867" s="212"/>
      <c r="N867" s="5"/>
      <c r="O867" s="212"/>
      <c r="P867" s="5"/>
      <c r="Q867" s="213"/>
      <c r="R867" s="5"/>
      <c r="S867" s="213"/>
      <c r="T867" s="5"/>
      <c r="U867" s="213"/>
      <c r="V867" s="5"/>
      <c r="W867" s="213"/>
      <c r="X867" s="5"/>
      <c r="Y867" s="213"/>
      <c r="Z867" s="5"/>
      <c r="AA867" s="213"/>
      <c r="AB867" s="10"/>
      <c r="AC867" s="10"/>
      <c r="AD867" s="7"/>
      <c r="AE867" s="5"/>
      <c r="AF867" s="5"/>
      <c r="AG867" s="5"/>
      <c r="AH867" s="5"/>
      <c r="AI867" s="5"/>
      <c r="AJ867" s="5"/>
      <c r="AK867" s="5"/>
      <c r="AL867" s="5"/>
      <c r="AM867" s="5"/>
      <c r="AN867" s="5"/>
      <c r="AO867" s="5"/>
      <c r="AP867" s="5"/>
      <c r="AQ867" s="5"/>
      <c r="AR867" s="5"/>
      <c r="AS867" s="5"/>
      <c r="AT867" s="5"/>
      <c r="AU867" s="5"/>
      <c r="AV867" s="5"/>
      <c r="AW867" s="5"/>
      <c r="AX867" s="5"/>
    </row>
    <row r="868" spans="1:50" ht="12" customHeight="1">
      <c r="A868" s="5"/>
      <c r="B868" s="5"/>
      <c r="C868" s="5"/>
      <c r="D868" s="5"/>
      <c r="E868" s="6"/>
      <c r="F868" s="5"/>
      <c r="G868" s="212"/>
      <c r="H868" s="5"/>
      <c r="I868" s="212"/>
      <c r="J868" s="5"/>
      <c r="K868" s="212"/>
      <c r="L868" s="5"/>
      <c r="M868" s="212"/>
      <c r="N868" s="5"/>
      <c r="O868" s="212"/>
      <c r="P868" s="5"/>
      <c r="Q868" s="213"/>
      <c r="R868" s="5"/>
      <c r="S868" s="213"/>
      <c r="T868" s="5"/>
      <c r="U868" s="213"/>
      <c r="V868" s="5"/>
      <c r="W868" s="213"/>
      <c r="X868" s="5"/>
      <c r="Y868" s="213"/>
      <c r="Z868" s="5"/>
      <c r="AA868" s="213"/>
      <c r="AB868" s="10"/>
      <c r="AC868" s="10"/>
      <c r="AD868" s="7"/>
      <c r="AE868" s="5"/>
      <c r="AF868" s="5"/>
      <c r="AG868" s="5"/>
      <c r="AH868" s="5"/>
      <c r="AI868" s="5"/>
      <c r="AJ868" s="5"/>
      <c r="AK868" s="5"/>
      <c r="AL868" s="5"/>
      <c r="AM868" s="5"/>
      <c r="AN868" s="5"/>
      <c r="AO868" s="5"/>
      <c r="AP868" s="5"/>
      <c r="AQ868" s="5"/>
      <c r="AR868" s="5"/>
      <c r="AS868" s="5"/>
      <c r="AT868" s="5"/>
      <c r="AU868" s="5"/>
      <c r="AV868" s="5"/>
      <c r="AW868" s="5"/>
      <c r="AX868" s="5"/>
    </row>
    <row r="869" spans="1:50" ht="12" customHeight="1">
      <c r="A869" s="5"/>
      <c r="B869" s="5"/>
      <c r="C869" s="5"/>
      <c r="D869" s="5"/>
      <c r="E869" s="6"/>
      <c r="F869" s="5"/>
      <c r="G869" s="212"/>
      <c r="H869" s="5"/>
      <c r="I869" s="212"/>
      <c r="J869" s="5"/>
      <c r="K869" s="212"/>
      <c r="L869" s="5"/>
      <c r="M869" s="212"/>
      <c r="N869" s="5"/>
      <c r="O869" s="212"/>
      <c r="P869" s="5"/>
      <c r="Q869" s="213"/>
      <c r="R869" s="5"/>
      <c r="S869" s="213"/>
      <c r="T869" s="5"/>
      <c r="U869" s="213"/>
      <c r="V869" s="5"/>
      <c r="W869" s="213"/>
      <c r="X869" s="5"/>
      <c r="Y869" s="213"/>
      <c r="Z869" s="5"/>
      <c r="AA869" s="213"/>
      <c r="AB869" s="10"/>
      <c r="AC869" s="10"/>
      <c r="AD869" s="7"/>
      <c r="AE869" s="5"/>
      <c r="AF869" s="5"/>
      <c r="AG869" s="5"/>
      <c r="AH869" s="5"/>
      <c r="AI869" s="5"/>
      <c r="AJ869" s="5"/>
      <c r="AK869" s="5"/>
      <c r="AL869" s="5"/>
      <c r="AM869" s="5"/>
      <c r="AN869" s="5"/>
      <c r="AO869" s="5"/>
      <c r="AP869" s="5"/>
      <c r="AQ869" s="5"/>
      <c r="AR869" s="5"/>
      <c r="AS869" s="5"/>
      <c r="AT869" s="5"/>
      <c r="AU869" s="5"/>
      <c r="AV869" s="5"/>
      <c r="AW869" s="5"/>
      <c r="AX869" s="5"/>
    </row>
    <row r="870" spans="1:50" ht="12" customHeight="1">
      <c r="A870" s="5"/>
      <c r="B870" s="5"/>
      <c r="C870" s="5"/>
      <c r="D870" s="5"/>
      <c r="E870" s="6"/>
      <c r="F870" s="5"/>
      <c r="G870" s="212"/>
      <c r="H870" s="5"/>
      <c r="I870" s="212"/>
      <c r="J870" s="5"/>
      <c r="K870" s="212"/>
      <c r="L870" s="5"/>
      <c r="M870" s="212"/>
      <c r="N870" s="5"/>
      <c r="O870" s="212"/>
      <c r="P870" s="5"/>
      <c r="Q870" s="213"/>
      <c r="R870" s="5"/>
      <c r="S870" s="213"/>
      <c r="T870" s="5"/>
      <c r="U870" s="213"/>
      <c r="V870" s="5"/>
      <c r="W870" s="213"/>
      <c r="X870" s="5"/>
      <c r="Y870" s="213"/>
      <c r="Z870" s="5"/>
      <c r="AA870" s="213"/>
      <c r="AB870" s="10"/>
      <c r="AC870" s="10"/>
      <c r="AD870" s="7"/>
      <c r="AE870" s="5"/>
      <c r="AF870" s="5"/>
      <c r="AG870" s="5"/>
      <c r="AH870" s="5"/>
      <c r="AI870" s="5"/>
      <c r="AJ870" s="5"/>
      <c r="AK870" s="5"/>
      <c r="AL870" s="5"/>
      <c r="AM870" s="5"/>
      <c r="AN870" s="5"/>
      <c r="AO870" s="5"/>
      <c r="AP870" s="5"/>
      <c r="AQ870" s="5"/>
      <c r="AR870" s="5"/>
      <c r="AS870" s="5"/>
      <c r="AT870" s="5"/>
      <c r="AU870" s="5"/>
      <c r="AV870" s="5"/>
      <c r="AW870" s="5"/>
      <c r="AX870" s="5"/>
    </row>
    <row r="871" spans="1:50" ht="12" customHeight="1">
      <c r="A871" s="5"/>
      <c r="B871" s="5"/>
      <c r="C871" s="5"/>
      <c r="D871" s="5"/>
      <c r="E871" s="6"/>
      <c r="F871" s="5"/>
      <c r="G871" s="212"/>
      <c r="H871" s="5"/>
      <c r="I871" s="212"/>
      <c r="J871" s="5"/>
      <c r="K871" s="212"/>
      <c r="L871" s="5"/>
      <c r="M871" s="212"/>
      <c r="N871" s="5"/>
      <c r="O871" s="212"/>
      <c r="P871" s="5"/>
      <c r="Q871" s="213"/>
      <c r="R871" s="5"/>
      <c r="S871" s="213"/>
      <c r="T871" s="5"/>
      <c r="U871" s="213"/>
      <c r="V871" s="5"/>
      <c r="W871" s="213"/>
      <c r="X871" s="5"/>
      <c r="Y871" s="213"/>
      <c r="Z871" s="5"/>
      <c r="AA871" s="213"/>
      <c r="AB871" s="10"/>
      <c r="AC871" s="10"/>
      <c r="AD871" s="7"/>
      <c r="AE871" s="5"/>
      <c r="AF871" s="5"/>
      <c r="AG871" s="5"/>
      <c r="AH871" s="5"/>
      <c r="AI871" s="5"/>
      <c r="AJ871" s="5"/>
      <c r="AK871" s="5"/>
      <c r="AL871" s="5"/>
      <c r="AM871" s="5"/>
      <c r="AN871" s="5"/>
      <c r="AO871" s="5"/>
      <c r="AP871" s="5"/>
      <c r="AQ871" s="5"/>
      <c r="AR871" s="5"/>
      <c r="AS871" s="5"/>
      <c r="AT871" s="5"/>
      <c r="AU871" s="5"/>
      <c r="AV871" s="5"/>
      <c r="AW871" s="5"/>
      <c r="AX871" s="5"/>
    </row>
    <row r="872" spans="1:50" ht="12" customHeight="1">
      <c r="A872" s="5"/>
      <c r="B872" s="5"/>
      <c r="C872" s="5"/>
      <c r="D872" s="5"/>
      <c r="E872" s="6"/>
      <c r="F872" s="5"/>
      <c r="G872" s="212"/>
      <c r="H872" s="5"/>
      <c r="I872" s="212"/>
      <c r="J872" s="5"/>
      <c r="K872" s="212"/>
      <c r="L872" s="5"/>
      <c r="M872" s="212"/>
      <c r="N872" s="5"/>
      <c r="O872" s="212"/>
      <c r="P872" s="5"/>
      <c r="Q872" s="213"/>
      <c r="R872" s="5"/>
      <c r="S872" s="213"/>
      <c r="T872" s="5"/>
      <c r="U872" s="213"/>
      <c r="V872" s="5"/>
      <c r="W872" s="213"/>
      <c r="X872" s="5"/>
      <c r="Y872" s="213"/>
      <c r="Z872" s="5"/>
      <c r="AA872" s="213"/>
      <c r="AB872" s="10"/>
      <c r="AC872" s="10"/>
      <c r="AD872" s="7"/>
      <c r="AE872" s="5"/>
      <c r="AF872" s="5"/>
      <c r="AG872" s="5"/>
      <c r="AH872" s="5"/>
      <c r="AI872" s="5"/>
      <c r="AJ872" s="5"/>
      <c r="AK872" s="5"/>
      <c r="AL872" s="5"/>
      <c r="AM872" s="5"/>
      <c r="AN872" s="5"/>
      <c r="AO872" s="5"/>
      <c r="AP872" s="5"/>
      <c r="AQ872" s="5"/>
      <c r="AR872" s="5"/>
      <c r="AS872" s="5"/>
      <c r="AT872" s="5"/>
      <c r="AU872" s="5"/>
      <c r="AV872" s="5"/>
      <c r="AW872" s="5"/>
      <c r="AX872" s="5"/>
    </row>
    <row r="873" spans="1:50" ht="12" customHeight="1">
      <c r="A873" s="5"/>
      <c r="B873" s="5"/>
      <c r="C873" s="5"/>
      <c r="D873" s="5"/>
      <c r="E873" s="6"/>
      <c r="F873" s="5"/>
      <c r="G873" s="212"/>
      <c r="H873" s="5"/>
      <c r="I873" s="212"/>
      <c r="J873" s="5"/>
      <c r="K873" s="212"/>
      <c r="L873" s="5"/>
      <c r="M873" s="212"/>
      <c r="N873" s="5"/>
      <c r="O873" s="212"/>
      <c r="P873" s="5"/>
      <c r="Q873" s="213"/>
      <c r="R873" s="5"/>
      <c r="S873" s="213"/>
      <c r="T873" s="5"/>
      <c r="U873" s="213"/>
      <c r="V873" s="5"/>
      <c r="W873" s="213"/>
      <c r="X873" s="5"/>
      <c r="Y873" s="213"/>
      <c r="Z873" s="5"/>
      <c r="AA873" s="213"/>
      <c r="AB873" s="10"/>
      <c r="AC873" s="10"/>
      <c r="AD873" s="7"/>
      <c r="AE873" s="5"/>
      <c r="AF873" s="5"/>
      <c r="AG873" s="5"/>
      <c r="AH873" s="5"/>
      <c r="AI873" s="5"/>
      <c r="AJ873" s="5"/>
      <c r="AK873" s="5"/>
      <c r="AL873" s="5"/>
      <c r="AM873" s="5"/>
      <c r="AN873" s="5"/>
      <c r="AO873" s="5"/>
      <c r="AP873" s="5"/>
      <c r="AQ873" s="5"/>
      <c r="AR873" s="5"/>
      <c r="AS873" s="5"/>
      <c r="AT873" s="5"/>
      <c r="AU873" s="5"/>
      <c r="AV873" s="5"/>
      <c r="AW873" s="5"/>
      <c r="AX873" s="5"/>
    </row>
    <row r="874" spans="1:50" ht="12" customHeight="1">
      <c r="A874" s="5"/>
      <c r="B874" s="5"/>
      <c r="C874" s="5"/>
      <c r="D874" s="5"/>
      <c r="E874" s="6"/>
      <c r="F874" s="5"/>
      <c r="G874" s="212"/>
      <c r="H874" s="5"/>
      <c r="I874" s="212"/>
      <c r="J874" s="5"/>
      <c r="K874" s="212"/>
      <c r="L874" s="5"/>
      <c r="M874" s="212"/>
      <c r="N874" s="5"/>
      <c r="O874" s="212"/>
      <c r="P874" s="5"/>
      <c r="Q874" s="213"/>
      <c r="R874" s="5"/>
      <c r="S874" s="213"/>
      <c r="T874" s="5"/>
      <c r="U874" s="213"/>
      <c r="V874" s="5"/>
      <c r="W874" s="213"/>
      <c r="X874" s="5"/>
      <c r="Y874" s="213"/>
      <c r="Z874" s="5"/>
      <c r="AA874" s="213"/>
      <c r="AB874" s="10"/>
      <c r="AC874" s="10"/>
      <c r="AD874" s="7"/>
      <c r="AE874" s="5"/>
      <c r="AF874" s="5"/>
      <c r="AG874" s="5"/>
      <c r="AH874" s="5"/>
      <c r="AI874" s="5"/>
      <c r="AJ874" s="5"/>
      <c r="AK874" s="5"/>
      <c r="AL874" s="5"/>
      <c r="AM874" s="5"/>
      <c r="AN874" s="5"/>
      <c r="AO874" s="5"/>
      <c r="AP874" s="5"/>
      <c r="AQ874" s="5"/>
      <c r="AR874" s="5"/>
      <c r="AS874" s="5"/>
      <c r="AT874" s="5"/>
      <c r="AU874" s="5"/>
      <c r="AV874" s="5"/>
      <c r="AW874" s="5"/>
      <c r="AX874" s="5"/>
    </row>
    <row r="875" spans="1:50" ht="12" customHeight="1">
      <c r="A875" s="5"/>
      <c r="B875" s="5"/>
      <c r="C875" s="5"/>
      <c r="D875" s="5"/>
      <c r="E875" s="6"/>
      <c r="F875" s="5"/>
      <c r="G875" s="212"/>
      <c r="H875" s="5"/>
      <c r="I875" s="212"/>
      <c r="J875" s="5"/>
      <c r="K875" s="212"/>
      <c r="L875" s="5"/>
      <c r="M875" s="212"/>
      <c r="N875" s="5"/>
      <c r="O875" s="212"/>
      <c r="P875" s="5"/>
      <c r="Q875" s="213"/>
      <c r="R875" s="5"/>
      <c r="S875" s="213"/>
      <c r="T875" s="5"/>
      <c r="U875" s="213"/>
      <c r="V875" s="5"/>
      <c r="W875" s="213"/>
      <c r="X875" s="5"/>
      <c r="Y875" s="213"/>
      <c r="Z875" s="5"/>
      <c r="AA875" s="213"/>
      <c r="AB875" s="10"/>
      <c r="AC875" s="10"/>
      <c r="AD875" s="7"/>
      <c r="AE875" s="5"/>
      <c r="AF875" s="5"/>
      <c r="AG875" s="5"/>
      <c r="AH875" s="5"/>
      <c r="AI875" s="5"/>
      <c r="AJ875" s="5"/>
      <c r="AK875" s="5"/>
      <c r="AL875" s="5"/>
      <c r="AM875" s="5"/>
      <c r="AN875" s="5"/>
      <c r="AO875" s="5"/>
      <c r="AP875" s="5"/>
      <c r="AQ875" s="5"/>
      <c r="AR875" s="5"/>
      <c r="AS875" s="5"/>
      <c r="AT875" s="5"/>
      <c r="AU875" s="5"/>
      <c r="AV875" s="5"/>
      <c r="AW875" s="5"/>
      <c r="AX875" s="5"/>
    </row>
    <row r="876" spans="1:50" ht="12" customHeight="1">
      <c r="A876" s="5"/>
      <c r="B876" s="5"/>
      <c r="C876" s="5"/>
      <c r="D876" s="5"/>
      <c r="E876" s="6"/>
      <c r="F876" s="5"/>
      <c r="G876" s="212"/>
      <c r="H876" s="5"/>
      <c r="I876" s="212"/>
      <c r="J876" s="5"/>
      <c r="K876" s="212"/>
      <c r="L876" s="5"/>
      <c r="M876" s="212"/>
      <c r="N876" s="5"/>
      <c r="O876" s="212"/>
      <c r="P876" s="5"/>
      <c r="Q876" s="213"/>
      <c r="R876" s="5"/>
      <c r="S876" s="213"/>
      <c r="T876" s="5"/>
      <c r="U876" s="213"/>
      <c r="V876" s="5"/>
      <c r="W876" s="213"/>
      <c r="X876" s="5"/>
      <c r="Y876" s="213"/>
      <c r="Z876" s="5"/>
      <c r="AA876" s="213"/>
      <c r="AB876" s="10"/>
      <c r="AC876" s="10"/>
      <c r="AD876" s="7"/>
      <c r="AE876" s="5"/>
      <c r="AF876" s="5"/>
      <c r="AG876" s="5"/>
      <c r="AH876" s="5"/>
      <c r="AI876" s="5"/>
      <c r="AJ876" s="5"/>
      <c r="AK876" s="5"/>
      <c r="AL876" s="5"/>
      <c r="AM876" s="5"/>
      <c r="AN876" s="5"/>
      <c r="AO876" s="5"/>
      <c r="AP876" s="5"/>
      <c r="AQ876" s="5"/>
      <c r="AR876" s="5"/>
      <c r="AS876" s="5"/>
      <c r="AT876" s="5"/>
      <c r="AU876" s="5"/>
      <c r="AV876" s="5"/>
      <c r="AW876" s="5"/>
      <c r="AX876" s="5"/>
    </row>
    <row r="877" spans="1:50" ht="12" customHeight="1">
      <c r="A877" s="5"/>
      <c r="B877" s="5"/>
      <c r="C877" s="5"/>
      <c r="D877" s="5"/>
      <c r="E877" s="6"/>
      <c r="F877" s="5"/>
      <c r="G877" s="212"/>
      <c r="H877" s="5"/>
      <c r="I877" s="212"/>
      <c r="J877" s="5"/>
      <c r="K877" s="212"/>
      <c r="L877" s="5"/>
      <c r="M877" s="212"/>
      <c r="N877" s="5"/>
      <c r="O877" s="212"/>
      <c r="P877" s="5"/>
      <c r="Q877" s="213"/>
      <c r="R877" s="5"/>
      <c r="S877" s="213"/>
      <c r="T877" s="5"/>
      <c r="U877" s="213"/>
      <c r="V877" s="5"/>
      <c r="W877" s="213"/>
      <c r="X877" s="5"/>
      <c r="Y877" s="213"/>
      <c r="Z877" s="5"/>
      <c r="AA877" s="213"/>
      <c r="AB877" s="10"/>
      <c r="AC877" s="10"/>
      <c r="AD877" s="7"/>
      <c r="AE877" s="5"/>
      <c r="AF877" s="5"/>
      <c r="AG877" s="5"/>
      <c r="AH877" s="5"/>
      <c r="AI877" s="5"/>
      <c r="AJ877" s="5"/>
      <c r="AK877" s="5"/>
      <c r="AL877" s="5"/>
      <c r="AM877" s="5"/>
      <c r="AN877" s="5"/>
      <c r="AO877" s="5"/>
      <c r="AP877" s="5"/>
      <c r="AQ877" s="5"/>
      <c r="AR877" s="5"/>
      <c r="AS877" s="5"/>
      <c r="AT877" s="5"/>
      <c r="AU877" s="5"/>
      <c r="AV877" s="5"/>
      <c r="AW877" s="5"/>
      <c r="AX877" s="5"/>
    </row>
    <row r="878" spans="1:50" ht="12" customHeight="1">
      <c r="A878" s="5"/>
      <c r="B878" s="5"/>
      <c r="C878" s="5"/>
      <c r="D878" s="5"/>
      <c r="E878" s="6"/>
      <c r="F878" s="5"/>
      <c r="G878" s="212"/>
      <c r="H878" s="5"/>
      <c r="I878" s="212"/>
      <c r="J878" s="5"/>
      <c r="K878" s="212"/>
      <c r="L878" s="5"/>
      <c r="M878" s="212"/>
      <c r="N878" s="5"/>
      <c r="O878" s="212"/>
      <c r="P878" s="5"/>
      <c r="Q878" s="213"/>
      <c r="R878" s="5"/>
      <c r="S878" s="213"/>
      <c r="T878" s="5"/>
      <c r="U878" s="213"/>
      <c r="V878" s="5"/>
      <c r="W878" s="213"/>
      <c r="X878" s="5"/>
      <c r="Y878" s="213"/>
      <c r="Z878" s="5"/>
      <c r="AA878" s="213"/>
      <c r="AB878" s="10"/>
      <c r="AC878" s="10"/>
      <c r="AD878" s="7"/>
      <c r="AE878" s="5"/>
      <c r="AF878" s="5"/>
      <c r="AG878" s="5"/>
      <c r="AH878" s="5"/>
      <c r="AI878" s="5"/>
      <c r="AJ878" s="5"/>
      <c r="AK878" s="5"/>
      <c r="AL878" s="5"/>
      <c r="AM878" s="5"/>
      <c r="AN878" s="5"/>
      <c r="AO878" s="5"/>
      <c r="AP878" s="5"/>
      <c r="AQ878" s="5"/>
      <c r="AR878" s="5"/>
      <c r="AS878" s="5"/>
      <c r="AT878" s="5"/>
      <c r="AU878" s="5"/>
      <c r="AV878" s="5"/>
      <c r="AW878" s="5"/>
      <c r="AX878" s="5"/>
    </row>
    <row r="879" spans="1:50" ht="12" customHeight="1">
      <c r="A879" s="5"/>
      <c r="B879" s="5"/>
      <c r="C879" s="5"/>
      <c r="D879" s="5"/>
      <c r="E879" s="6"/>
      <c r="F879" s="5"/>
      <c r="G879" s="212"/>
      <c r="H879" s="5"/>
      <c r="I879" s="212"/>
      <c r="J879" s="5"/>
      <c r="K879" s="212"/>
      <c r="L879" s="5"/>
      <c r="M879" s="212"/>
      <c r="N879" s="5"/>
      <c r="O879" s="212"/>
      <c r="P879" s="5"/>
      <c r="Q879" s="213"/>
      <c r="R879" s="5"/>
      <c r="S879" s="213"/>
      <c r="T879" s="5"/>
      <c r="U879" s="213"/>
      <c r="V879" s="5"/>
      <c r="W879" s="213"/>
      <c r="X879" s="5"/>
      <c r="Y879" s="213"/>
      <c r="Z879" s="5"/>
      <c r="AA879" s="213"/>
      <c r="AB879" s="10"/>
      <c r="AC879" s="10"/>
      <c r="AD879" s="7"/>
      <c r="AE879" s="5"/>
      <c r="AF879" s="5"/>
      <c r="AG879" s="5"/>
      <c r="AH879" s="5"/>
      <c r="AI879" s="5"/>
      <c r="AJ879" s="5"/>
      <c r="AK879" s="5"/>
      <c r="AL879" s="5"/>
      <c r="AM879" s="5"/>
      <c r="AN879" s="5"/>
      <c r="AO879" s="5"/>
      <c r="AP879" s="5"/>
      <c r="AQ879" s="5"/>
      <c r="AR879" s="5"/>
      <c r="AS879" s="5"/>
      <c r="AT879" s="5"/>
      <c r="AU879" s="5"/>
      <c r="AV879" s="5"/>
      <c r="AW879" s="5"/>
      <c r="AX879" s="5"/>
    </row>
    <row r="880" spans="1:50" ht="12" customHeight="1">
      <c r="A880" s="5"/>
      <c r="B880" s="5"/>
      <c r="C880" s="5"/>
      <c r="D880" s="5"/>
      <c r="E880" s="6"/>
      <c r="F880" s="5"/>
      <c r="G880" s="212"/>
      <c r="H880" s="5"/>
      <c r="I880" s="212"/>
      <c r="J880" s="5"/>
      <c r="K880" s="212"/>
      <c r="L880" s="5"/>
      <c r="M880" s="212"/>
      <c r="N880" s="5"/>
      <c r="O880" s="212"/>
      <c r="P880" s="5"/>
      <c r="Q880" s="213"/>
      <c r="R880" s="5"/>
      <c r="S880" s="213"/>
      <c r="T880" s="5"/>
      <c r="U880" s="213"/>
      <c r="V880" s="5"/>
      <c r="W880" s="213"/>
      <c r="X880" s="5"/>
      <c r="Y880" s="213"/>
      <c r="Z880" s="5"/>
      <c r="AA880" s="213"/>
      <c r="AB880" s="10"/>
      <c r="AC880" s="10"/>
      <c r="AD880" s="7"/>
      <c r="AE880" s="5"/>
      <c r="AF880" s="5"/>
      <c r="AG880" s="5"/>
      <c r="AH880" s="5"/>
      <c r="AI880" s="5"/>
      <c r="AJ880" s="5"/>
      <c r="AK880" s="5"/>
      <c r="AL880" s="5"/>
      <c r="AM880" s="5"/>
      <c r="AN880" s="5"/>
      <c r="AO880" s="5"/>
      <c r="AP880" s="5"/>
      <c r="AQ880" s="5"/>
      <c r="AR880" s="5"/>
      <c r="AS880" s="5"/>
      <c r="AT880" s="5"/>
      <c r="AU880" s="5"/>
      <c r="AV880" s="5"/>
      <c r="AW880" s="5"/>
      <c r="AX880" s="5"/>
    </row>
    <row r="881" spans="1:50" ht="12" customHeight="1">
      <c r="A881" s="5"/>
      <c r="B881" s="5"/>
      <c r="C881" s="5"/>
      <c r="D881" s="5"/>
      <c r="E881" s="6"/>
      <c r="F881" s="5"/>
      <c r="G881" s="212"/>
      <c r="H881" s="5"/>
      <c r="I881" s="212"/>
      <c r="J881" s="5"/>
      <c r="K881" s="212"/>
      <c r="L881" s="5"/>
      <c r="M881" s="212"/>
      <c r="N881" s="5"/>
      <c r="O881" s="212"/>
      <c r="P881" s="5"/>
      <c r="Q881" s="213"/>
      <c r="R881" s="5"/>
      <c r="S881" s="213"/>
      <c r="T881" s="5"/>
      <c r="U881" s="213"/>
      <c r="V881" s="5"/>
      <c r="W881" s="213"/>
      <c r="X881" s="5"/>
      <c r="Y881" s="213"/>
      <c r="Z881" s="5"/>
      <c r="AA881" s="213"/>
      <c r="AB881" s="10"/>
      <c r="AC881" s="10"/>
      <c r="AD881" s="7"/>
      <c r="AE881" s="5"/>
      <c r="AF881" s="5"/>
      <c r="AG881" s="5"/>
      <c r="AH881" s="5"/>
      <c r="AI881" s="5"/>
      <c r="AJ881" s="5"/>
      <c r="AK881" s="5"/>
      <c r="AL881" s="5"/>
      <c r="AM881" s="5"/>
      <c r="AN881" s="5"/>
      <c r="AO881" s="5"/>
      <c r="AP881" s="5"/>
      <c r="AQ881" s="5"/>
      <c r="AR881" s="5"/>
      <c r="AS881" s="5"/>
      <c r="AT881" s="5"/>
      <c r="AU881" s="5"/>
      <c r="AV881" s="5"/>
      <c r="AW881" s="5"/>
      <c r="AX881" s="5"/>
    </row>
    <row r="882" spans="1:50" ht="12" customHeight="1">
      <c r="A882" s="5"/>
      <c r="B882" s="5"/>
      <c r="C882" s="5"/>
      <c r="D882" s="5"/>
      <c r="E882" s="6"/>
      <c r="F882" s="5"/>
      <c r="G882" s="212"/>
      <c r="H882" s="5"/>
      <c r="I882" s="212"/>
      <c r="J882" s="5"/>
      <c r="K882" s="212"/>
      <c r="L882" s="5"/>
      <c r="M882" s="212"/>
      <c r="N882" s="5"/>
      <c r="O882" s="212"/>
      <c r="P882" s="5"/>
      <c r="Q882" s="213"/>
      <c r="R882" s="5"/>
      <c r="S882" s="213"/>
      <c r="T882" s="5"/>
      <c r="U882" s="213"/>
      <c r="V882" s="5"/>
      <c r="W882" s="213"/>
      <c r="X882" s="5"/>
      <c r="Y882" s="213"/>
      <c r="Z882" s="5"/>
      <c r="AA882" s="213"/>
      <c r="AB882" s="10"/>
      <c r="AC882" s="10"/>
      <c r="AD882" s="7"/>
      <c r="AE882" s="5"/>
      <c r="AF882" s="5"/>
      <c r="AG882" s="5"/>
      <c r="AH882" s="5"/>
      <c r="AI882" s="5"/>
      <c r="AJ882" s="5"/>
      <c r="AK882" s="5"/>
      <c r="AL882" s="5"/>
      <c r="AM882" s="5"/>
      <c r="AN882" s="5"/>
      <c r="AO882" s="5"/>
      <c r="AP882" s="5"/>
      <c r="AQ882" s="5"/>
      <c r="AR882" s="5"/>
      <c r="AS882" s="5"/>
      <c r="AT882" s="5"/>
      <c r="AU882" s="5"/>
      <c r="AV882" s="5"/>
      <c r="AW882" s="5"/>
      <c r="AX882" s="5"/>
    </row>
    <row r="883" spans="1:50" ht="12" customHeight="1">
      <c r="A883" s="5"/>
      <c r="B883" s="5"/>
      <c r="C883" s="5"/>
      <c r="D883" s="5"/>
      <c r="E883" s="6"/>
      <c r="F883" s="5"/>
      <c r="G883" s="212"/>
      <c r="H883" s="5"/>
      <c r="I883" s="212"/>
      <c r="J883" s="5"/>
      <c r="K883" s="212"/>
      <c r="L883" s="5"/>
      <c r="M883" s="212"/>
      <c r="N883" s="5"/>
      <c r="O883" s="212"/>
      <c r="P883" s="5"/>
      <c r="Q883" s="213"/>
      <c r="R883" s="5"/>
      <c r="S883" s="213"/>
      <c r="T883" s="5"/>
      <c r="U883" s="213"/>
      <c r="V883" s="5"/>
      <c r="W883" s="213"/>
      <c r="X883" s="5"/>
      <c r="Y883" s="213"/>
      <c r="Z883" s="5"/>
      <c r="AA883" s="213"/>
      <c r="AB883" s="10"/>
      <c r="AC883" s="10"/>
      <c r="AD883" s="7"/>
      <c r="AE883" s="5"/>
      <c r="AF883" s="5"/>
      <c r="AG883" s="5"/>
      <c r="AH883" s="5"/>
      <c r="AI883" s="5"/>
      <c r="AJ883" s="5"/>
      <c r="AK883" s="5"/>
      <c r="AL883" s="5"/>
      <c r="AM883" s="5"/>
      <c r="AN883" s="5"/>
      <c r="AO883" s="5"/>
      <c r="AP883" s="5"/>
      <c r="AQ883" s="5"/>
      <c r="AR883" s="5"/>
      <c r="AS883" s="5"/>
      <c r="AT883" s="5"/>
      <c r="AU883" s="5"/>
      <c r="AV883" s="5"/>
      <c r="AW883" s="5"/>
      <c r="AX883" s="5"/>
    </row>
    <row r="884" spans="1:50" ht="12" customHeight="1">
      <c r="A884" s="5"/>
      <c r="B884" s="5"/>
      <c r="C884" s="5"/>
      <c r="D884" s="5"/>
      <c r="E884" s="6"/>
      <c r="F884" s="5"/>
      <c r="G884" s="212"/>
      <c r="H884" s="5"/>
      <c r="I884" s="212"/>
      <c r="J884" s="5"/>
      <c r="K884" s="212"/>
      <c r="L884" s="5"/>
      <c r="M884" s="212"/>
      <c r="N884" s="5"/>
      <c r="O884" s="212"/>
      <c r="P884" s="5"/>
      <c r="Q884" s="213"/>
      <c r="R884" s="5"/>
      <c r="S884" s="213"/>
      <c r="T884" s="5"/>
      <c r="U884" s="213"/>
      <c r="V884" s="5"/>
      <c r="W884" s="213"/>
      <c r="X884" s="5"/>
      <c r="Y884" s="213"/>
      <c r="Z884" s="5"/>
      <c r="AA884" s="213"/>
      <c r="AB884" s="10"/>
      <c r="AC884" s="10"/>
      <c r="AD884" s="7"/>
      <c r="AE884" s="5"/>
      <c r="AF884" s="5"/>
      <c r="AG884" s="5"/>
      <c r="AH884" s="5"/>
      <c r="AI884" s="5"/>
      <c r="AJ884" s="5"/>
      <c r="AK884" s="5"/>
      <c r="AL884" s="5"/>
      <c r="AM884" s="5"/>
      <c r="AN884" s="5"/>
      <c r="AO884" s="5"/>
      <c r="AP884" s="5"/>
      <c r="AQ884" s="5"/>
      <c r="AR884" s="5"/>
      <c r="AS884" s="5"/>
      <c r="AT884" s="5"/>
      <c r="AU884" s="5"/>
      <c r="AV884" s="5"/>
      <c r="AW884" s="5"/>
      <c r="AX884" s="5"/>
    </row>
    <row r="885" spans="1:50" ht="12" customHeight="1">
      <c r="A885" s="5"/>
      <c r="B885" s="5"/>
      <c r="C885" s="5"/>
      <c r="D885" s="5"/>
      <c r="E885" s="6"/>
      <c r="F885" s="5"/>
      <c r="G885" s="212"/>
      <c r="H885" s="5"/>
      <c r="I885" s="212"/>
      <c r="J885" s="5"/>
      <c r="K885" s="212"/>
      <c r="L885" s="5"/>
      <c r="M885" s="212"/>
      <c r="N885" s="5"/>
      <c r="O885" s="212"/>
      <c r="P885" s="5"/>
      <c r="Q885" s="213"/>
      <c r="R885" s="5"/>
      <c r="S885" s="213"/>
      <c r="T885" s="5"/>
      <c r="U885" s="213"/>
      <c r="V885" s="5"/>
      <c r="W885" s="213"/>
      <c r="X885" s="5"/>
      <c r="Y885" s="213"/>
      <c r="Z885" s="5"/>
      <c r="AA885" s="213"/>
      <c r="AB885" s="10"/>
      <c r="AC885" s="10"/>
      <c r="AD885" s="7"/>
      <c r="AE885" s="5"/>
      <c r="AF885" s="5"/>
      <c r="AG885" s="5"/>
      <c r="AH885" s="5"/>
      <c r="AI885" s="5"/>
      <c r="AJ885" s="5"/>
      <c r="AK885" s="5"/>
      <c r="AL885" s="5"/>
      <c r="AM885" s="5"/>
      <c r="AN885" s="5"/>
      <c r="AO885" s="5"/>
      <c r="AP885" s="5"/>
      <c r="AQ885" s="5"/>
      <c r="AR885" s="5"/>
      <c r="AS885" s="5"/>
      <c r="AT885" s="5"/>
      <c r="AU885" s="5"/>
      <c r="AV885" s="5"/>
      <c r="AW885" s="5"/>
      <c r="AX885" s="5"/>
    </row>
    <row r="886" spans="1:50" ht="12" customHeight="1">
      <c r="A886" s="5"/>
      <c r="B886" s="5"/>
      <c r="C886" s="5"/>
      <c r="D886" s="5"/>
      <c r="E886" s="6"/>
      <c r="F886" s="5"/>
      <c r="G886" s="212"/>
      <c r="H886" s="5"/>
      <c r="I886" s="212"/>
      <c r="J886" s="5"/>
      <c r="K886" s="212"/>
      <c r="L886" s="5"/>
      <c r="M886" s="212"/>
      <c r="N886" s="5"/>
      <c r="O886" s="212"/>
      <c r="P886" s="5"/>
      <c r="Q886" s="213"/>
      <c r="R886" s="5"/>
      <c r="S886" s="213"/>
      <c r="T886" s="5"/>
      <c r="U886" s="213"/>
      <c r="V886" s="5"/>
      <c r="W886" s="213"/>
      <c r="X886" s="5"/>
      <c r="Y886" s="213"/>
      <c r="Z886" s="5"/>
      <c r="AA886" s="213"/>
      <c r="AB886" s="10"/>
      <c r="AC886" s="10"/>
      <c r="AD886" s="7"/>
      <c r="AE886" s="5"/>
      <c r="AF886" s="5"/>
      <c r="AG886" s="5"/>
      <c r="AH886" s="5"/>
      <c r="AI886" s="5"/>
      <c r="AJ886" s="5"/>
      <c r="AK886" s="5"/>
      <c r="AL886" s="5"/>
      <c r="AM886" s="5"/>
      <c r="AN886" s="5"/>
      <c r="AO886" s="5"/>
      <c r="AP886" s="5"/>
      <c r="AQ886" s="5"/>
      <c r="AR886" s="5"/>
      <c r="AS886" s="5"/>
      <c r="AT886" s="5"/>
      <c r="AU886" s="5"/>
      <c r="AV886" s="5"/>
      <c r="AW886" s="5"/>
      <c r="AX886" s="5"/>
    </row>
    <row r="887" spans="1:50" ht="12" customHeight="1">
      <c r="A887" s="5"/>
      <c r="B887" s="5"/>
      <c r="C887" s="5"/>
      <c r="D887" s="5"/>
      <c r="E887" s="6"/>
      <c r="F887" s="5"/>
      <c r="G887" s="212"/>
      <c r="H887" s="5"/>
      <c r="I887" s="212"/>
      <c r="J887" s="5"/>
      <c r="K887" s="212"/>
      <c r="L887" s="5"/>
      <c r="M887" s="212"/>
      <c r="N887" s="5"/>
      <c r="O887" s="212"/>
      <c r="P887" s="5"/>
      <c r="Q887" s="213"/>
      <c r="R887" s="5"/>
      <c r="S887" s="213"/>
      <c r="T887" s="5"/>
      <c r="U887" s="213"/>
      <c r="V887" s="5"/>
      <c r="W887" s="213"/>
      <c r="X887" s="5"/>
      <c r="Y887" s="213"/>
      <c r="Z887" s="5"/>
      <c r="AA887" s="213"/>
      <c r="AB887" s="10"/>
      <c r="AC887" s="10"/>
      <c r="AD887" s="7"/>
      <c r="AE887" s="5"/>
      <c r="AF887" s="5"/>
      <c r="AG887" s="5"/>
      <c r="AH887" s="5"/>
      <c r="AI887" s="5"/>
      <c r="AJ887" s="5"/>
      <c r="AK887" s="5"/>
      <c r="AL887" s="5"/>
      <c r="AM887" s="5"/>
      <c r="AN887" s="5"/>
      <c r="AO887" s="5"/>
      <c r="AP887" s="5"/>
      <c r="AQ887" s="5"/>
      <c r="AR887" s="5"/>
      <c r="AS887" s="5"/>
      <c r="AT887" s="5"/>
      <c r="AU887" s="5"/>
      <c r="AV887" s="5"/>
      <c r="AW887" s="5"/>
      <c r="AX887" s="5"/>
    </row>
    <row r="888" spans="1:50" ht="12" customHeight="1">
      <c r="A888" s="5"/>
      <c r="B888" s="5"/>
      <c r="C888" s="5"/>
      <c r="D888" s="5"/>
      <c r="E888" s="6"/>
      <c r="F888" s="5"/>
      <c r="G888" s="212"/>
      <c r="H888" s="5"/>
      <c r="I888" s="212"/>
      <c r="J888" s="5"/>
      <c r="K888" s="212"/>
      <c r="L888" s="5"/>
      <c r="M888" s="212"/>
      <c r="N888" s="5"/>
      <c r="O888" s="212"/>
      <c r="P888" s="5"/>
      <c r="Q888" s="213"/>
      <c r="R888" s="5"/>
      <c r="S888" s="213"/>
      <c r="T888" s="5"/>
      <c r="U888" s="213"/>
      <c r="V888" s="5"/>
      <c r="W888" s="213"/>
      <c r="X888" s="5"/>
      <c r="Y888" s="213"/>
      <c r="Z888" s="5"/>
      <c r="AA888" s="213"/>
      <c r="AB888" s="10"/>
      <c r="AC888" s="10"/>
      <c r="AD888" s="7"/>
      <c r="AE888" s="5"/>
      <c r="AF888" s="5"/>
      <c r="AG888" s="5"/>
      <c r="AH888" s="5"/>
      <c r="AI888" s="5"/>
      <c r="AJ888" s="5"/>
      <c r="AK888" s="5"/>
      <c r="AL888" s="5"/>
      <c r="AM888" s="5"/>
      <c r="AN888" s="5"/>
      <c r="AO888" s="5"/>
      <c r="AP888" s="5"/>
      <c r="AQ888" s="5"/>
      <c r="AR888" s="5"/>
      <c r="AS888" s="5"/>
      <c r="AT888" s="5"/>
      <c r="AU888" s="5"/>
      <c r="AV888" s="5"/>
      <c r="AW888" s="5"/>
      <c r="AX888" s="5"/>
    </row>
    <row r="889" spans="1:50" ht="12" customHeight="1">
      <c r="A889" s="5"/>
      <c r="B889" s="5"/>
      <c r="C889" s="5"/>
      <c r="D889" s="5"/>
      <c r="E889" s="6"/>
      <c r="F889" s="5"/>
      <c r="G889" s="212"/>
      <c r="H889" s="5"/>
      <c r="I889" s="212"/>
      <c r="J889" s="5"/>
      <c r="K889" s="212"/>
      <c r="L889" s="5"/>
      <c r="M889" s="212"/>
      <c r="N889" s="5"/>
      <c r="O889" s="212"/>
      <c r="P889" s="5"/>
      <c r="Q889" s="213"/>
      <c r="R889" s="5"/>
      <c r="S889" s="213"/>
      <c r="T889" s="5"/>
      <c r="U889" s="213"/>
      <c r="V889" s="5"/>
      <c r="W889" s="213"/>
      <c r="X889" s="5"/>
      <c r="Y889" s="213"/>
      <c r="Z889" s="5"/>
      <c r="AA889" s="213"/>
      <c r="AB889" s="10"/>
      <c r="AC889" s="10"/>
      <c r="AD889" s="7"/>
      <c r="AE889" s="5"/>
      <c r="AF889" s="5"/>
      <c r="AG889" s="5"/>
      <c r="AH889" s="5"/>
      <c r="AI889" s="5"/>
      <c r="AJ889" s="5"/>
      <c r="AK889" s="5"/>
      <c r="AL889" s="5"/>
      <c r="AM889" s="5"/>
      <c r="AN889" s="5"/>
      <c r="AO889" s="5"/>
      <c r="AP889" s="5"/>
      <c r="AQ889" s="5"/>
      <c r="AR889" s="5"/>
      <c r="AS889" s="5"/>
      <c r="AT889" s="5"/>
      <c r="AU889" s="5"/>
      <c r="AV889" s="5"/>
      <c r="AW889" s="5"/>
      <c r="AX889" s="5"/>
    </row>
    <row r="890" spans="1:50" ht="12" customHeight="1">
      <c r="A890" s="5"/>
      <c r="B890" s="5"/>
      <c r="C890" s="5"/>
      <c r="D890" s="5"/>
      <c r="E890" s="6"/>
      <c r="F890" s="5"/>
      <c r="G890" s="212"/>
      <c r="H890" s="5"/>
      <c r="I890" s="212"/>
      <c r="J890" s="5"/>
      <c r="K890" s="212"/>
      <c r="L890" s="5"/>
      <c r="M890" s="212"/>
      <c r="N890" s="5"/>
      <c r="O890" s="212"/>
      <c r="P890" s="5"/>
      <c r="Q890" s="213"/>
      <c r="R890" s="5"/>
      <c r="S890" s="213"/>
      <c r="T890" s="5"/>
      <c r="U890" s="213"/>
      <c r="V890" s="5"/>
      <c r="W890" s="213"/>
      <c r="X890" s="5"/>
      <c r="Y890" s="213"/>
      <c r="Z890" s="5"/>
      <c r="AA890" s="213"/>
      <c r="AB890" s="10"/>
      <c r="AC890" s="10"/>
      <c r="AD890" s="7"/>
      <c r="AE890" s="5"/>
      <c r="AF890" s="5"/>
      <c r="AG890" s="5"/>
      <c r="AH890" s="5"/>
      <c r="AI890" s="5"/>
      <c r="AJ890" s="5"/>
      <c r="AK890" s="5"/>
      <c r="AL890" s="5"/>
      <c r="AM890" s="5"/>
      <c r="AN890" s="5"/>
      <c r="AO890" s="5"/>
      <c r="AP890" s="5"/>
      <c r="AQ890" s="5"/>
      <c r="AR890" s="5"/>
      <c r="AS890" s="5"/>
      <c r="AT890" s="5"/>
      <c r="AU890" s="5"/>
      <c r="AV890" s="5"/>
      <c r="AW890" s="5"/>
      <c r="AX890" s="5"/>
    </row>
    <row r="891" spans="1:50" ht="12" customHeight="1">
      <c r="A891" s="5"/>
      <c r="B891" s="5"/>
      <c r="C891" s="5"/>
      <c r="D891" s="5"/>
      <c r="E891" s="6"/>
      <c r="F891" s="5"/>
      <c r="G891" s="212"/>
      <c r="H891" s="5"/>
      <c r="I891" s="212"/>
      <c r="J891" s="5"/>
      <c r="K891" s="212"/>
      <c r="L891" s="5"/>
      <c r="M891" s="212"/>
      <c r="N891" s="5"/>
      <c r="O891" s="212"/>
      <c r="P891" s="5"/>
      <c r="Q891" s="213"/>
      <c r="R891" s="5"/>
      <c r="S891" s="213"/>
      <c r="T891" s="5"/>
      <c r="U891" s="213"/>
      <c r="V891" s="5"/>
      <c r="W891" s="213"/>
      <c r="X891" s="5"/>
      <c r="Y891" s="213"/>
      <c r="Z891" s="5"/>
      <c r="AA891" s="213"/>
      <c r="AB891" s="10"/>
      <c r="AC891" s="10"/>
      <c r="AD891" s="7"/>
      <c r="AE891" s="5"/>
      <c r="AF891" s="5"/>
      <c r="AG891" s="5"/>
      <c r="AH891" s="5"/>
      <c r="AI891" s="5"/>
      <c r="AJ891" s="5"/>
      <c r="AK891" s="5"/>
      <c r="AL891" s="5"/>
      <c r="AM891" s="5"/>
      <c r="AN891" s="5"/>
      <c r="AO891" s="5"/>
      <c r="AP891" s="5"/>
      <c r="AQ891" s="5"/>
      <c r="AR891" s="5"/>
      <c r="AS891" s="5"/>
      <c r="AT891" s="5"/>
      <c r="AU891" s="5"/>
      <c r="AV891" s="5"/>
      <c r="AW891" s="5"/>
      <c r="AX891" s="5"/>
    </row>
    <row r="892" spans="1:50" ht="12" customHeight="1">
      <c r="A892" s="5"/>
      <c r="B892" s="5"/>
      <c r="C892" s="5"/>
      <c r="D892" s="5"/>
      <c r="E892" s="6"/>
      <c r="F892" s="5"/>
      <c r="G892" s="212"/>
      <c r="H892" s="5"/>
      <c r="I892" s="212"/>
      <c r="J892" s="5"/>
      <c r="K892" s="212"/>
      <c r="L892" s="5"/>
      <c r="M892" s="212"/>
      <c r="N892" s="5"/>
      <c r="O892" s="212"/>
      <c r="P892" s="5"/>
      <c r="Q892" s="213"/>
      <c r="R892" s="5"/>
      <c r="S892" s="213"/>
      <c r="T892" s="5"/>
      <c r="U892" s="213"/>
      <c r="V892" s="5"/>
      <c r="W892" s="213"/>
      <c r="X892" s="5"/>
      <c r="Y892" s="213"/>
      <c r="Z892" s="5"/>
      <c r="AA892" s="213"/>
      <c r="AB892" s="10"/>
      <c r="AC892" s="10"/>
      <c r="AD892" s="7"/>
      <c r="AE892" s="5"/>
      <c r="AF892" s="5"/>
      <c r="AG892" s="5"/>
      <c r="AH892" s="5"/>
      <c r="AI892" s="5"/>
      <c r="AJ892" s="5"/>
      <c r="AK892" s="5"/>
      <c r="AL892" s="5"/>
      <c r="AM892" s="5"/>
      <c r="AN892" s="5"/>
      <c r="AO892" s="5"/>
      <c r="AP892" s="5"/>
      <c r="AQ892" s="5"/>
      <c r="AR892" s="5"/>
      <c r="AS892" s="5"/>
      <c r="AT892" s="5"/>
      <c r="AU892" s="5"/>
      <c r="AV892" s="5"/>
      <c r="AW892" s="5"/>
      <c r="AX892" s="5"/>
    </row>
    <row r="893" spans="1:50" ht="12" customHeight="1">
      <c r="A893" s="5"/>
      <c r="B893" s="5"/>
      <c r="C893" s="5"/>
      <c r="D893" s="5"/>
      <c r="E893" s="6"/>
      <c r="F893" s="5"/>
      <c r="G893" s="212"/>
      <c r="H893" s="5"/>
      <c r="I893" s="212"/>
      <c r="J893" s="5"/>
      <c r="K893" s="212"/>
      <c r="L893" s="5"/>
      <c r="M893" s="212"/>
      <c r="N893" s="5"/>
      <c r="O893" s="212"/>
      <c r="P893" s="5"/>
      <c r="Q893" s="213"/>
      <c r="R893" s="5"/>
      <c r="S893" s="213"/>
      <c r="T893" s="5"/>
      <c r="U893" s="213"/>
      <c r="V893" s="5"/>
      <c r="W893" s="213"/>
      <c r="X893" s="5"/>
      <c r="Y893" s="213"/>
      <c r="Z893" s="5"/>
      <c r="AA893" s="213"/>
      <c r="AB893" s="10"/>
      <c r="AC893" s="10"/>
      <c r="AD893" s="7"/>
      <c r="AE893" s="5"/>
      <c r="AF893" s="5"/>
      <c r="AG893" s="5"/>
      <c r="AH893" s="5"/>
      <c r="AI893" s="5"/>
      <c r="AJ893" s="5"/>
      <c r="AK893" s="5"/>
      <c r="AL893" s="5"/>
      <c r="AM893" s="5"/>
      <c r="AN893" s="5"/>
      <c r="AO893" s="5"/>
      <c r="AP893" s="5"/>
      <c r="AQ893" s="5"/>
      <c r="AR893" s="5"/>
      <c r="AS893" s="5"/>
      <c r="AT893" s="5"/>
      <c r="AU893" s="5"/>
      <c r="AV893" s="5"/>
      <c r="AW893" s="5"/>
      <c r="AX893" s="5"/>
    </row>
    <row r="894" spans="1:50" ht="12" customHeight="1">
      <c r="A894" s="5"/>
      <c r="B894" s="5"/>
      <c r="C894" s="5"/>
      <c r="D894" s="5"/>
      <c r="E894" s="6"/>
      <c r="F894" s="5"/>
      <c r="G894" s="212"/>
      <c r="H894" s="5"/>
      <c r="I894" s="212"/>
      <c r="J894" s="5"/>
      <c r="K894" s="212"/>
      <c r="L894" s="5"/>
      <c r="M894" s="212"/>
      <c r="N894" s="5"/>
      <c r="O894" s="212"/>
      <c r="P894" s="5"/>
      <c r="Q894" s="213"/>
      <c r="R894" s="5"/>
      <c r="S894" s="213"/>
      <c r="T894" s="5"/>
      <c r="U894" s="213"/>
      <c r="V894" s="5"/>
      <c r="W894" s="213"/>
      <c r="X894" s="5"/>
      <c r="Y894" s="213"/>
      <c r="Z894" s="5"/>
      <c r="AA894" s="213"/>
      <c r="AB894" s="10"/>
      <c r="AC894" s="10"/>
      <c r="AD894" s="7"/>
      <c r="AE894" s="5"/>
      <c r="AF894" s="5"/>
      <c r="AG894" s="5"/>
      <c r="AH894" s="5"/>
      <c r="AI894" s="5"/>
      <c r="AJ894" s="5"/>
      <c r="AK894" s="5"/>
      <c r="AL894" s="5"/>
      <c r="AM894" s="5"/>
      <c r="AN894" s="5"/>
      <c r="AO894" s="5"/>
      <c r="AP894" s="5"/>
      <c r="AQ894" s="5"/>
      <c r="AR894" s="5"/>
      <c r="AS894" s="5"/>
      <c r="AT894" s="5"/>
      <c r="AU894" s="5"/>
      <c r="AV894" s="5"/>
      <c r="AW894" s="5"/>
      <c r="AX894" s="5"/>
    </row>
    <row r="895" spans="1:50" ht="12" customHeight="1">
      <c r="A895" s="5"/>
      <c r="B895" s="5"/>
      <c r="C895" s="5"/>
      <c r="D895" s="5"/>
      <c r="E895" s="6"/>
      <c r="F895" s="5"/>
      <c r="G895" s="212"/>
      <c r="H895" s="5"/>
      <c r="I895" s="212"/>
      <c r="J895" s="5"/>
      <c r="K895" s="212"/>
      <c r="L895" s="5"/>
      <c r="M895" s="212"/>
      <c r="N895" s="5"/>
      <c r="O895" s="212"/>
      <c r="P895" s="5"/>
      <c r="Q895" s="213"/>
      <c r="R895" s="5"/>
      <c r="S895" s="213"/>
      <c r="T895" s="5"/>
      <c r="U895" s="213"/>
      <c r="V895" s="5"/>
      <c r="W895" s="213"/>
      <c r="X895" s="5"/>
      <c r="Y895" s="213"/>
      <c r="Z895" s="5"/>
      <c r="AA895" s="213"/>
      <c r="AB895" s="10"/>
      <c r="AC895" s="10"/>
      <c r="AD895" s="7"/>
      <c r="AE895" s="5"/>
      <c r="AF895" s="5"/>
      <c r="AG895" s="5"/>
      <c r="AH895" s="5"/>
      <c r="AI895" s="5"/>
      <c r="AJ895" s="5"/>
      <c r="AK895" s="5"/>
      <c r="AL895" s="5"/>
      <c r="AM895" s="5"/>
      <c r="AN895" s="5"/>
      <c r="AO895" s="5"/>
      <c r="AP895" s="5"/>
      <c r="AQ895" s="5"/>
      <c r="AR895" s="5"/>
      <c r="AS895" s="5"/>
      <c r="AT895" s="5"/>
      <c r="AU895" s="5"/>
      <c r="AV895" s="5"/>
      <c r="AW895" s="5"/>
      <c r="AX895" s="5"/>
    </row>
    <row r="896" spans="1:50" ht="12" customHeight="1">
      <c r="A896" s="5"/>
      <c r="B896" s="5"/>
      <c r="C896" s="5"/>
      <c r="D896" s="5"/>
      <c r="E896" s="6"/>
      <c r="F896" s="5"/>
      <c r="G896" s="212"/>
      <c r="H896" s="5"/>
      <c r="I896" s="212"/>
      <c r="J896" s="5"/>
      <c r="K896" s="212"/>
      <c r="L896" s="5"/>
      <c r="M896" s="212"/>
      <c r="N896" s="5"/>
      <c r="O896" s="212"/>
      <c r="P896" s="5"/>
      <c r="Q896" s="213"/>
      <c r="R896" s="5"/>
      <c r="S896" s="213"/>
      <c r="T896" s="5"/>
      <c r="U896" s="213"/>
      <c r="V896" s="5"/>
      <c r="W896" s="213"/>
      <c r="X896" s="5"/>
      <c r="Y896" s="213"/>
      <c r="Z896" s="5"/>
      <c r="AA896" s="213"/>
      <c r="AB896" s="10"/>
      <c r="AC896" s="10"/>
      <c r="AD896" s="7"/>
      <c r="AE896" s="5"/>
      <c r="AF896" s="5"/>
      <c r="AG896" s="5"/>
      <c r="AH896" s="5"/>
      <c r="AI896" s="5"/>
      <c r="AJ896" s="5"/>
      <c r="AK896" s="5"/>
      <c r="AL896" s="5"/>
      <c r="AM896" s="5"/>
      <c r="AN896" s="5"/>
      <c r="AO896" s="5"/>
      <c r="AP896" s="5"/>
      <c r="AQ896" s="5"/>
      <c r="AR896" s="5"/>
      <c r="AS896" s="5"/>
      <c r="AT896" s="5"/>
      <c r="AU896" s="5"/>
      <c r="AV896" s="5"/>
      <c r="AW896" s="5"/>
      <c r="AX896" s="5"/>
    </row>
    <row r="897" spans="1:50" ht="12" customHeight="1">
      <c r="A897" s="5"/>
      <c r="B897" s="5"/>
      <c r="C897" s="5"/>
      <c r="D897" s="5"/>
      <c r="E897" s="6"/>
      <c r="F897" s="5"/>
      <c r="G897" s="212"/>
      <c r="H897" s="5"/>
      <c r="I897" s="212"/>
      <c r="J897" s="5"/>
      <c r="K897" s="212"/>
      <c r="L897" s="5"/>
      <c r="M897" s="212"/>
      <c r="N897" s="5"/>
      <c r="O897" s="212"/>
      <c r="P897" s="5"/>
      <c r="Q897" s="213"/>
      <c r="R897" s="5"/>
      <c r="S897" s="213"/>
      <c r="T897" s="5"/>
      <c r="U897" s="213"/>
      <c r="V897" s="5"/>
      <c r="W897" s="213"/>
      <c r="X897" s="5"/>
      <c r="Y897" s="213"/>
      <c r="Z897" s="5"/>
      <c r="AA897" s="213"/>
      <c r="AB897" s="10"/>
      <c r="AC897" s="10"/>
      <c r="AD897" s="7"/>
      <c r="AE897" s="5"/>
      <c r="AF897" s="5"/>
      <c r="AG897" s="5"/>
      <c r="AH897" s="5"/>
      <c r="AI897" s="5"/>
      <c r="AJ897" s="5"/>
      <c r="AK897" s="5"/>
      <c r="AL897" s="5"/>
      <c r="AM897" s="5"/>
      <c r="AN897" s="5"/>
      <c r="AO897" s="5"/>
      <c r="AP897" s="5"/>
      <c r="AQ897" s="5"/>
      <c r="AR897" s="5"/>
      <c r="AS897" s="5"/>
      <c r="AT897" s="5"/>
      <c r="AU897" s="5"/>
      <c r="AV897" s="5"/>
      <c r="AW897" s="5"/>
      <c r="AX897" s="5"/>
    </row>
    <row r="898" spans="1:50" ht="12" customHeight="1">
      <c r="A898" s="5"/>
      <c r="B898" s="5"/>
      <c r="C898" s="5"/>
      <c r="D898" s="5"/>
      <c r="E898" s="6"/>
      <c r="F898" s="5"/>
      <c r="G898" s="212"/>
      <c r="H898" s="5"/>
      <c r="I898" s="212"/>
      <c r="J898" s="5"/>
      <c r="K898" s="212"/>
      <c r="L898" s="5"/>
      <c r="M898" s="212"/>
      <c r="N898" s="5"/>
      <c r="O898" s="212"/>
      <c r="P898" s="5"/>
      <c r="Q898" s="213"/>
      <c r="R898" s="5"/>
      <c r="S898" s="213"/>
      <c r="T898" s="5"/>
      <c r="U898" s="213"/>
      <c r="V898" s="5"/>
      <c r="W898" s="213"/>
      <c r="X898" s="5"/>
      <c r="Y898" s="213"/>
      <c r="Z898" s="5"/>
      <c r="AA898" s="213"/>
      <c r="AB898" s="10"/>
      <c r="AC898" s="10"/>
      <c r="AD898" s="7"/>
      <c r="AE898" s="5"/>
      <c r="AF898" s="5"/>
      <c r="AG898" s="5"/>
      <c r="AH898" s="5"/>
      <c r="AI898" s="5"/>
      <c r="AJ898" s="5"/>
      <c r="AK898" s="5"/>
      <c r="AL898" s="5"/>
      <c r="AM898" s="5"/>
      <c r="AN898" s="5"/>
      <c r="AO898" s="5"/>
      <c r="AP898" s="5"/>
      <c r="AQ898" s="5"/>
      <c r="AR898" s="5"/>
      <c r="AS898" s="5"/>
      <c r="AT898" s="5"/>
      <c r="AU898" s="5"/>
      <c r="AV898" s="5"/>
      <c r="AW898" s="5"/>
      <c r="AX898" s="5"/>
    </row>
    <row r="899" spans="1:50" ht="12" customHeight="1">
      <c r="A899" s="5"/>
      <c r="B899" s="5"/>
      <c r="C899" s="5"/>
      <c r="D899" s="5"/>
      <c r="E899" s="6"/>
      <c r="F899" s="5"/>
      <c r="G899" s="212"/>
      <c r="H899" s="5"/>
      <c r="I899" s="212"/>
      <c r="J899" s="5"/>
      <c r="K899" s="212"/>
      <c r="L899" s="5"/>
      <c r="M899" s="212"/>
      <c r="N899" s="5"/>
      <c r="O899" s="212"/>
      <c r="P899" s="5"/>
      <c r="Q899" s="213"/>
      <c r="R899" s="5"/>
      <c r="S899" s="213"/>
      <c r="T899" s="5"/>
      <c r="U899" s="213"/>
      <c r="V899" s="5"/>
      <c r="W899" s="213"/>
      <c r="X899" s="5"/>
      <c r="Y899" s="213"/>
      <c r="Z899" s="5"/>
      <c r="AA899" s="213"/>
      <c r="AB899" s="10"/>
      <c r="AC899" s="10"/>
      <c r="AD899" s="7"/>
      <c r="AE899" s="5"/>
      <c r="AF899" s="5"/>
      <c r="AG899" s="5"/>
      <c r="AH899" s="5"/>
      <c r="AI899" s="5"/>
      <c r="AJ899" s="5"/>
      <c r="AK899" s="5"/>
      <c r="AL899" s="5"/>
      <c r="AM899" s="5"/>
      <c r="AN899" s="5"/>
      <c r="AO899" s="5"/>
      <c r="AP899" s="5"/>
      <c r="AQ899" s="5"/>
      <c r="AR899" s="5"/>
      <c r="AS899" s="5"/>
      <c r="AT899" s="5"/>
      <c r="AU899" s="5"/>
      <c r="AV899" s="5"/>
      <c r="AW899" s="5"/>
      <c r="AX899" s="5"/>
    </row>
    <row r="900" spans="1:50" ht="12" customHeight="1">
      <c r="A900" s="5"/>
      <c r="B900" s="5"/>
      <c r="C900" s="5"/>
      <c r="D900" s="5"/>
      <c r="E900" s="6"/>
      <c r="F900" s="5"/>
      <c r="G900" s="212"/>
      <c r="H900" s="5"/>
      <c r="I900" s="212"/>
      <c r="J900" s="5"/>
      <c r="K900" s="212"/>
      <c r="L900" s="5"/>
      <c r="M900" s="212"/>
      <c r="N900" s="5"/>
      <c r="O900" s="212"/>
      <c r="P900" s="5"/>
      <c r="Q900" s="213"/>
      <c r="R900" s="5"/>
      <c r="S900" s="213"/>
      <c r="T900" s="5"/>
      <c r="U900" s="213"/>
      <c r="V900" s="5"/>
      <c r="W900" s="213"/>
      <c r="X900" s="5"/>
      <c r="Y900" s="213"/>
      <c r="Z900" s="5"/>
      <c r="AA900" s="213"/>
      <c r="AB900" s="10"/>
      <c r="AC900" s="10"/>
      <c r="AD900" s="7"/>
      <c r="AE900" s="5"/>
      <c r="AF900" s="5"/>
      <c r="AG900" s="5"/>
      <c r="AH900" s="5"/>
      <c r="AI900" s="5"/>
      <c r="AJ900" s="5"/>
      <c r="AK900" s="5"/>
      <c r="AL900" s="5"/>
      <c r="AM900" s="5"/>
      <c r="AN900" s="5"/>
      <c r="AO900" s="5"/>
      <c r="AP900" s="5"/>
      <c r="AQ900" s="5"/>
      <c r="AR900" s="5"/>
      <c r="AS900" s="5"/>
      <c r="AT900" s="5"/>
      <c r="AU900" s="5"/>
      <c r="AV900" s="5"/>
      <c r="AW900" s="5"/>
      <c r="AX900" s="5"/>
    </row>
    <row r="901" spans="1:50" ht="12" customHeight="1">
      <c r="A901" s="5"/>
      <c r="B901" s="5"/>
      <c r="C901" s="5"/>
      <c r="D901" s="5"/>
      <c r="E901" s="6"/>
      <c r="F901" s="5"/>
      <c r="G901" s="212"/>
      <c r="H901" s="5"/>
      <c r="I901" s="212"/>
      <c r="J901" s="5"/>
      <c r="K901" s="212"/>
      <c r="L901" s="5"/>
      <c r="M901" s="212"/>
      <c r="N901" s="5"/>
      <c r="O901" s="212"/>
      <c r="P901" s="5"/>
      <c r="Q901" s="213"/>
      <c r="R901" s="5"/>
      <c r="S901" s="213"/>
      <c r="T901" s="5"/>
      <c r="U901" s="213"/>
      <c r="V901" s="5"/>
      <c r="W901" s="213"/>
      <c r="X901" s="5"/>
      <c r="Y901" s="213"/>
      <c r="Z901" s="5"/>
      <c r="AA901" s="213"/>
      <c r="AB901" s="10"/>
      <c r="AC901" s="10"/>
      <c r="AD901" s="7"/>
      <c r="AE901" s="5"/>
      <c r="AF901" s="5"/>
      <c r="AG901" s="5"/>
      <c r="AH901" s="5"/>
      <c r="AI901" s="5"/>
      <c r="AJ901" s="5"/>
      <c r="AK901" s="5"/>
      <c r="AL901" s="5"/>
      <c r="AM901" s="5"/>
      <c r="AN901" s="5"/>
      <c r="AO901" s="5"/>
      <c r="AP901" s="5"/>
      <c r="AQ901" s="5"/>
      <c r="AR901" s="5"/>
      <c r="AS901" s="5"/>
      <c r="AT901" s="5"/>
      <c r="AU901" s="5"/>
      <c r="AV901" s="5"/>
      <c r="AW901" s="5"/>
      <c r="AX901" s="5"/>
    </row>
    <row r="902" spans="1:50" ht="12" customHeight="1">
      <c r="A902" s="5"/>
      <c r="B902" s="5"/>
      <c r="C902" s="5"/>
      <c r="D902" s="5"/>
      <c r="E902" s="6"/>
      <c r="F902" s="5"/>
      <c r="G902" s="212"/>
      <c r="H902" s="5"/>
      <c r="I902" s="212"/>
      <c r="J902" s="5"/>
      <c r="K902" s="212"/>
      <c r="L902" s="5"/>
      <c r="M902" s="212"/>
      <c r="N902" s="5"/>
      <c r="O902" s="212"/>
      <c r="P902" s="5"/>
      <c r="Q902" s="213"/>
      <c r="R902" s="5"/>
      <c r="S902" s="213"/>
      <c r="T902" s="5"/>
      <c r="U902" s="213"/>
      <c r="V902" s="5"/>
      <c r="W902" s="213"/>
      <c r="X902" s="5"/>
      <c r="Y902" s="213"/>
      <c r="Z902" s="5"/>
      <c r="AA902" s="213"/>
      <c r="AB902" s="10"/>
      <c r="AC902" s="10"/>
      <c r="AD902" s="7"/>
      <c r="AE902" s="5"/>
      <c r="AF902" s="5"/>
      <c r="AG902" s="5"/>
      <c r="AH902" s="5"/>
      <c r="AI902" s="5"/>
      <c r="AJ902" s="5"/>
      <c r="AK902" s="5"/>
      <c r="AL902" s="5"/>
      <c r="AM902" s="5"/>
      <c r="AN902" s="5"/>
      <c r="AO902" s="5"/>
      <c r="AP902" s="5"/>
      <c r="AQ902" s="5"/>
      <c r="AR902" s="5"/>
      <c r="AS902" s="5"/>
      <c r="AT902" s="5"/>
      <c r="AU902" s="5"/>
      <c r="AV902" s="5"/>
      <c r="AW902" s="5"/>
      <c r="AX902" s="5"/>
    </row>
    <row r="903" spans="1:50" ht="12" customHeight="1">
      <c r="A903" s="5"/>
      <c r="B903" s="5"/>
      <c r="C903" s="5"/>
      <c r="D903" s="5"/>
      <c r="E903" s="6"/>
      <c r="F903" s="5"/>
      <c r="G903" s="212"/>
      <c r="H903" s="5"/>
      <c r="I903" s="212"/>
      <c r="J903" s="5"/>
      <c r="K903" s="212"/>
      <c r="L903" s="5"/>
      <c r="M903" s="212"/>
      <c r="N903" s="5"/>
      <c r="O903" s="212"/>
      <c r="P903" s="5"/>
      <c r="Q903" s="213"/>
      <c r="R903" s="5"/>
      <c r="S903" s="213"/>
      <c r="T903" s="5"/>
      <c r="U903" s="213"/>
      <c r="V903" s="5"/>
      <c r="W903" s="213"/>
      <c r="X903" s="5"/>
      <c r="Y903" s="213"/>
      <c r="Z903" s="5"/>
      <c r="AA903" s="213"/>
      <c r="AB903" s="10"/>
      <c r="AC903" s="10"/>
      <c r="AD903" s="7"/>
      <c r="AE903" s="5"/>
      <c r="AF903" s="5"/>
      <c r="AG903" s="5"/>
      <c r="AH903" s="5"/>
      <c r="AI903" s="5"/>
      <c r="AJ903" s="5"/>
      <c r="AK903" s="5"/>
      <c r="AL903" s="5"/>
      <c r="AM903" s="5"/>
      <c r="AN903" s="5"/>
      <c r="AO903" s="5"/>
      <c r="AP903" s="5"/>
      <c r="AQ903" s="5"/>
      <c r="AR903" s="5"/>
      <c r="AS903" s="5"/>
      <c r="AT903" s="5"/>
      <c r="AU903" s="5"/>
      <c r="AV903" s="5"/>
      <c r="AW903" s="5"/>
      <c r="AX903" s="5"/>
    </row>
    <row r="904" spans="1:50" ht="12" customHeight="1">
      <c r="A904" s="5"/>
      <c r="B904" s="5"/>
      <c r="C904" s="5"/>
      <c r="D904" s="5"/>
      <c r="E904" s="6"/>
      <c r="F904" s="5"/>
      <c r="G904" s="212"/>
      <c r="H904" s="5"/>
      <c r="I904" s="212"/>
      <c r="J904" s="5"/>
      <c r="K904" s="212"/>
      <c r="L904" s="5"/>
      <c r="M904" s="212"/>
      <c r="N904" s="5"/>
      <c r="O904" s="212"/>
      <c r="P904" s="5"/>
      <c r="Q904" s="213"/>
      <c r="R904" s="5"/>
      <c r="S904" s="213"/>
      <c r="T904" s="5"/>
      <c r="U904" s="213"/>
      <c r="V904" s="5"/>
      <c r="W904" s="213"/>
      <c r="X904" s="5"/>
      <c r="Y904" s="213"/>
      <c r="Z904" s="5"/>
      <c r="AA904" s="213"/>
      <c r="AB904" s="10"/>
      <c r="AC904" s="10"/>
      <c r="AD904" s="7"/>
      <c r="AE904" s="5"/>
      <c r="AF904" s="5"/>
      <c r="AG904" s="5"/>
      <c r="AH904" s="5"/>
      <c r="AI904" s="5"/>
      <c r="AJ904" s="5"/>
      <c r="AK904" s="5"/>
      <c r="AL904" s="5"/>
      <c r="AM904" s="5"/>
      <c r="AN904" s="5"/>
      <c r="AO904" s="5"/>
      <c r="AP904" s="5"/>
      <c r="AQ904" s="5"/>
      <c r="AR904" s="5"/>
      <c r="AS904" s="5"/>
      <c r="AT904" s="5"/>
      <c r="AU904" s="5"/>
      <c r="AV904" s="5"/>
      <c r="AW904" s="5"/>
      <c r="AX904" s="5"/>
    </row>
    <row r="905" spans="1:50" ht="12" customHeight="1">
      <c r="A905" s="5"/>
      <c r="B905" s="5"/>
      <c r="C905" s="5"/>
      <c r="D905" s="5"/>
      <c r="E905" s="6"/>
      <c r="F905" s="5"/>
      <c r="G905" s="212"/>
      <c r="H905" s="5"/>
      <c r="I905" s="212"/>
      <c r="J905" s="5"/>
      <c r="K905" s="212"/>
      <c r="L905" s="5"/>
      <c r="M905" s="212"/>
      <c r="N905" s="5"/>
      <c r="O905" s="212"/>
      <c r="P905" s="5"/>
      <c r="Q905" s="213"/>
      <c r="R905" s="5"/>
      <c r="S905" s="213"/>
      <c r="T905" s="5"/>
      <c r="U905" s="213"/>
      <c r="V905" s="5"/>
      <c r="W905" s="213"/>
      <c r="X905" s="5"/>
      <c r="Y905" s="213"/>
      <c r="Z905" s="5"/>
      <c r="AA905" s="213"/>
      <c r="AB905" s="10"/>
      <c r="AC905" s="10"/>
      <c r="AD905" s="7"/>
      <c r="AE905" s="5"/>
      <c r="AF905" s="5"/>
      <c r="AG905" s="5"/>
      <c r="AH905" s="5"/>
      <c r="AI905" s="5"/>
      <c r="AJ905" s="5"/>
      <c r="AK905" s="5"/>
      <c r="AL905" s="5"/>
      <c r="AM905" s="5"/>
      <c r="AN905" s="5"/>
      <c r="AO905" s="5"/>
      <c r="AP905" s="5"/>
      <c r="AQ905" s="5"/>
      <c r="AR905" s="5"/>
      <c r="AS905" s="5"/>
      <c r="AT905" s="5"/>
      <c r="AU905" s="5"/>
      <c r="AV905" s="5"/>
      <c r="AW905" s="5"/>
      <c r="AX905" s="5"/>
    </row>
    <row r="906" spans="1:50" ht="12" customHeight="1">
      <c r="A906" s="5"/>
      <c r="B906" s="5"/>
      <c r="C906" s="5"/>
      <c r="D906" s="5"/>
      <c r="E906" s="6"/>
      <c r="F906" s="5"/>
      <c r="G906" s="212"/>
      <c r="H906" s="5"/>
      <c r="I906" s="212"/>
      <c r="J906" s="5"/>
      <c r="K906" s="212"/>
      <c r="L906" s="5"/>
      <c r="M906" s="212"/>
      <c r="N906" s="5"/>
      <c r="O906" s="212"/>
      <c r="P906" s="5"/>
      <c r="Q906" s="213"/>
      <c r="R906" s="5"/>
      <c r="S906" s="213"/>
      <c r="T906" s="5"/>
      <c r="U906" s="213"/>
      <c r="V906" s="5"/>
      <c r="W906" s="213"/>
      <c r="X906" s="5"/>
      <c r="Y906" s="213"/>
      <c r="Z906" s="5"/>
      <c r="AA906" s="213"/>
      <c r="AB906" s="10"/>
      <c r="AC906" s="10"/>
      <c r="AD906" s="7"/>
      <c r="AE906" s="5"/>
      <c r="AF906" s="5"/>
      <c r="AG906" s="5"/>
      <c r="AH906" s="5"/>
      <c r="AI906" s="5"/>
      <c r="AJ906" s="5"/>
      <c r="AK906" s="5"/>
      <c r="AL906" s="5"/>
      <c r="AM906" s="5"/>
      <c r="AN906" s="5"/>
      <c r="AO906" s="5"/>
      <c r="AP906" s="5"/>
      <c r="AQ906" s="5"/>
      <c r="AR906" s="5"/>
      <c r="AS906" s="5"/>
      <c r="AT906" s="5"/>
      <c r="AU906" s="5"/>
      <c r="AV906" s="5"/>
      <c r="AW906" s="5"/>
      <c r="AX906" s="5"/>
    </row>
    <row r="907" spans="1:50" ht="12" customHeight="1">
      <c r="A907" s="5"/>
      <c r="B907" s="5"/>
      <c r="C907" s="5"/>
      <c r="D907" s="5"/>
      <c r="E907" s="6"/>
      <c r="F907" s="5"/>
      <c r="G907" s="212"/>
      <c r="H907" s="5"/>
      <c r="I907" s="212"/>
      <c r="J907" s="5"/>
      <c r="K907" s="212"/>
      <c r="L907" s="5"/>
      <c r="M907" s="212"/>
      <c r="N907" s="5"/>
      <c r="O907" s="212"/>
      <c r="P907" s="5"/>
      <c r="Q907" s="213"/>
      <c r="R907" s="5"/>
      <c r="S907" s="213"/>
      <c r="T907" s="5"/>
      <c r="U907" s="213"/>
      <c r="V907" s="5"/>
      <c r="W907" s="213"/>
      <c r="X907" s="5"/>
      <c r="Y907" s="213"/>
      <c r="Z907" s="5"/>
      <c r="AA907" s="213"/>
      <c r="AB907" s="10"/>
      <c r="AC907" s="10"/>
      <c r="AD907" s="7"/>
      <c r="AE907" s="5"/>
      <c r="AF907" s="5"/>
      <c r="AG907" s="5"/>
      <c r="AH907" s="5"/>
      <c r="AI907" s="5"/>
      <c r="AJ907" s="5"/>
      <c r="AK907" s="5"/>
      <c r="AL907" s="5"/>
      <c r="AM907" s="5"/>
      <c r="AN907" s="5"/>
      <c r="AO907" s="5"/>
      <c r="AP907" s="5"/>
      <c r="AQ907" s="5"/>
      <c r="AR907" s="5"/>
      <c r="AS907" s="5"/>
      <c r="AT907" s="5"/>
      <c r="AU907" s="5"/>
      <c r="AV907" s="5"/>
      <c r="AW907" s="5"/>
      <c r="AX907" s="5"/>
    </row>
    <row r="908" spans="1:50" ht="12" customHeight="1">
      <c r="A908" s="5"/>
      <c r="B908" s="5"/>
      <c r="C908" s="5"/>
      <c r="D908" s="5"/>
      <c r="E908" s="6"/>
      <c r="F908" s="5"/>
      <c r="G908" s="212"/>
      <c r="H908" s="5"/>
      <c r="I908" s="212"/>
      <c r="J908" s="5"/>
      <c r="K908" s="212"/>
      <c r="L908" s="5"/>
      <c r="M908" s="212"/>
      <c r="N908" s="5"/>
      <c r="O908" s="212"/>
      <c r="P908" s="5"/>
      <c r="Q908" s="213"/>
      <c r="R908" s="5"/>
      <c r="S908" s="213"/>
      <c r="T908" s="5"/>
      <c r="U908" s="213"/>
      <c r="V908" s="5"/>
      <c r="W908" s="213"/>
      <c r="X908" s="5"/>
      <c r="Y908" s="213"/>
      <c r="Z908" s="5"/>
      <c r="AA908" s="213"/>
      <c r="AB908" s="10"/>
      <c r="AC908" s="10"/>
      <c r="AD908" s="7"/>
      <c r="AE908" s="5"/>
      <c r="AF908" s="5"/>
      <c r="AG908" s="5"/>
      <c r="AH908" s="5"/>
      <c r="AI908" s="5"/>
      <c r="AJ908" s="5"/>
      <c r="AK908" s="5"/>
      <c r="AL908" s="5"/>
      <c r="AM908" s="5"/>
      <c r="AN908" s="5"/>
      <c r="AO908" s="5"/>
      <c r="AP908" s="5"/>
      <c r="AQ908" s="5"/>
      <c r="AR908" s="5"/>
      <c r="AS908" s="5"/>
      <c r="AT908" s="5"/>
      <c r="AU908" s="5"/>
      <c r="AV908" s="5"/>
      <c r="AW908" s="5"/>
      <c r="AX908" s="5"/>
    </row>
    <row r="909" spans="1:50" ht="12" customHeight="1">
      <c r="A909" s="5"/>
      <c r="B909" s="5"/>
      <c r="C909" s="5"/>
      <c r="D909" s="5"/>
      <c r="E909" s="6"/>
      <c r="F909" s="5"/>
      <c r="G909" s="212"/>
      <c r="H909" s="5"/>
      <c r="I909" s="212"/>
      <c r="J909" s="5"/>
      <c r="K909" s="212"/>
      <c r="L909" s="5"/>
      <c r="M909" s="212"/>
      <c r="N909" s="5"/>
      <c r="O909" s="212"/>
      <c r="P909" s="5"/>
      <c r="Q909" s="213"/>
      <c r="R909" s="5"/>
      <c r="S909" s="213"/>
      <c r="T909" s="5"/>
      <c r="U909" s="213"/>
      <c r="V909" s="5"/>
      <c r="W909" s="213"/>
      <c r="X909" s="5"/>
      <c r="Y909" s="213"/>
      <c r="Z909" s="5"/>
      <c r="AA909" s="213"/>
      <c r="AB909" s="10"/>
      <c r="AC909" s="10"/>
      <c r="AD909" s="7"/>
      <c r="AE909" s="5"/>
      <c r="AF909" s="5"/>
      <c r="AG909" s="5"/>
      <c r="AH909" s="5"/>
      <c r="AI909" s="5"/>
      <c r="AJ909" s="5"/>
      <c r="AK909" s="5"/>
      <c r="AL909" s="5"/>
      <c r="AM909" s="5"/>
      <c r="AN909" s="5"/>
      <c r="AO909" s="5"/>
      <c r="AP909" s="5"/>
      <c r="AQ909" s="5"/>
      <c r="AR909" s="5"/>
      <c r="AS909" s="5"/>
      <c r="AT909" s="5"/>
      <c r="AU909" s="5"/>
      <c r="AV909" s="5"/>
      <c r="AW909" s="5"/>
      <c r="AX909" s="5"/>
    </row>
    <row r="910" spans="1:50" ht="12" customHeight="1">
      <c r="A910" s="5"/>
      <c r="B910" s="5"/>
      <c r="C910" s="5"/>
      <c r="D910" s="5"/>
      <c r="E910" s="6"/>
      <c r="F910" s="5"/>
      <c r="G910" s="212"/>
      <c r="H910" s="5"/>
      <c r="I910" s="212"/>
      <c r="J910" s="5"/>
      <c r="K910" s="212"/>
      <c r="L910" s="5"/>
      <c r="M910" s="212"/>
      <c r="N910" s="5"/>
      <c r="O910" s="212"/>
      <c r="P910" s="5"/>
      <c r="Q910" s="213"/>
      <c r="R910" s="5"/>
      <c r="S910" s="213"/>
      <c r="T910" s="5"/>
      <c r="U910" s="213"/>
      <c r="V910" s="5"/>
      <c r="W910" s="213"/>
      <c r="X910" s="5"/>
      <c r="Y910" s="213"/>
      <c r="Z910" s="5"/>
      <c r="AA910" s="213"/>
      <c r="AB910" s="10"/>
      <c r="AC910" s="10"/>
      <c r="AD910" s="7"/>
      <c r="AE910" s="5"/>
      <c r="AF910" s="5"/>
      <c r="AG910" s="5"/>
      <c r="AH910" s="5"/>
      <c r="AI910" s="5"/>
      <c r="AJ910" s="5"/>
      <c r="AK910" s="5"/>
      <c r="AL910" s="5"/>
      <c r="AM910" s="5"/>
      <c r="AN910" s="5"/>
      <c r="AO910" s="5"/>
      <c r="AP910" s="5"/>
      <c r="AQ910" s="5"/>
      <c r="AR910" s="5"/>
      <c r="AS910" s="5"/>
      <c r="AT910" s="5"/>
      <c r="AU910" s="5"/>
      <c r="AV910" s="5"/>
      <c r="AW910" s="5"/>
      <c r="AX910" s="5"/>
    </row>
    <row r="911" spans="1:50" ht="12" customHeight="1">
      <c r="A911" s="5"/>
      <c r="B911" s="5"/>
      <c r="C911" s="5"/>
      <c r="D911" s="5"/>
      <c r="E911" s="6"/>
      <c r="F911" s="5"/>
      <c r="G911" s="212"/>
      <c r="H911" s="5"/>
      <c r="I911" s="212"/>
      <c r="J911" s="5"/>
      <c r="K911" s="212"/>
      <c r="L911" s="5"/>
      <c r="M911" s="212"/>
      <c r="N911" s="5"/>
      <c r="O911" s="212"/>
      <c r="P911" s="5"/>
      <c r="Q911" s="213"/>
      <c r="R911" s="5"/>
      <c r="S911" s="213"/>
      <c r="T911" s="5"/>
      <c r="U911" s="213"/>
      <c r="V911" s="5"/>
      <c r="W911" s="213"/>
      <c r="X911" s="5"/>
      <c r="Y911" s="213"/>
      <c r="Z911" s="5"/>
      <c r="AA911" s="213"/>
      <c r="AB911" s="10"/>
      <c r="AC911" s="10"/>
      <c r="AD911" s="7"/>
      <c r="AE911" s="5"/>
      <c r="AF911" s="5"/>
      <c r="AG911" s="5"/>
      <c r="AH911" s="5"/>
      <c r="AI911" s="5"/>
      <c r="AJ911" s="5"/>
      <c r="AK911" s="5"/>
      <c r="AL911" s="5"/>
      <c r="AM911" s="5"/>
      <c r="AN911" s="5"/>
      <c r="AO911" s="5"/>
      <c r="AP911" s="5"/>
      <c r="AQ911" s="5"/>
      <c r="AR911" s="5"/>
      <c r="AS911" s="5"/>
      <c r="AT911" s="5"/>
      <c r="AU911" s="5"/>
      <c r="AV911" s="5"/>
      <c r="AW911" s="5"/>
      <c r="AX911" s="5"/>
    </row>
    <row r="912" spans="1:50" ht="12" customHeight="1">
      <c r="A912" s="5"/>
      <c r="B912" s="5"/>
      <c r="C912" s="5"/>
      <c r="D912" s="5"/>
      <c r="E912" s="6"/>
      <c r="F912" s="5"/>
      <c r="G912" s="212"/>
      <c r="H912" s="5"/>
      <c r="I912" s="212"/>
      <c r="J912" s="5"/>
      <c r="K912" s="212"/>
      <c r="L912" s="5"/>
      <c r="M912" s="212"/>
      <c r="N912" s="5"/>
      <c r="O912" s="212"/>
      <c r="P912" s="5"/>
      <c r="Q912" s="213"/>
      <c r="R912" s="5"/>
      <c r="S912" s="213"/>
      <c r="T912" s="5"/>
      <c r="U912" s="213"/>
      <c r="V912" s="5"/>
      <c r="W912" s="213"/>
      <c r="X912" s="5"/>
      <c r="Y912" s="213"/>
      <c r="Z912" s="5"/>
      <c r="AA912" s="213"/>
      <c r="AB912" s="10"/>
      <c r="AC912" s="10"/>
      <c r="AD912" s="7"/>
      <c r="AE912" s="5"/>
      <c r="AF912" s="5"/>
      <c r="AG912" s="5"/>
      <c r="AH912" s="5"/>
      <c r="AI912" s="5"/>
      <c r="AJ912" s="5"/>
      <c r="AK912" s="5"/>
      <c r="AL912" s="5"/>
      <c r="AM912" s="5"/>
      <c r="AN912" s="5"/>
      <c r="AO912" s="5"/>
      <c r="AP912" s="5"/>
      <c r="AQ912" s="5"/>
      <c r="AR912" s="5"/>
      <c r="AS912" s="5"/>
      <c r="AT912" s="5"/>
      <c r="AU912" s="5"/>
      <c r="AV912" s="5"/>
      <c r="AW912" s="5"/>
      <c r="AX912" s="5"/>
    </row>
    <row r="913" spans="1:50" ht="12" customHeight="1">
      <c r="A913" s="5"/>
      <c r="B913" s="5"/>
      <c r="C913" s="5"/>
      <c r="D913" s="5"/>
      <c r="E913" s="6"/>
      <c r="F913" s="5"/>
      <c r="G913" s="212"/>
      <c r="H913" s="5"/>
      <c r="I913" s="212"/>
      <c r="J913" s="5"/>
      <c r="K913" s="212"/>
      <c r="L913" s="5"/>
      <c r="M913" s="212"/>
      <c r="N913" s="5"/>
      <c r="O913" s="212"/>
      <c r="P913" s="5"/>
      <c r="Q913" s="213"/>
      <c r="R913" s="5"/>
      <c r="S913" s="213"/>
      <c r="T913" s="5"/>
      <c r="U913" s="213"/>
      <c r="V913" s="5"/>
      <c r="W913" s="213"/>
      <c r="X913" s="5"/>
      <c r="Y913" s="213"/>
      <c r="Z913" s="5"/>
      <c r="AA913" s="213"/>
      <c r="AB913" s="10"/>
      <c r="AC913" s="10"/>
      <c r="AD913" s="7"/>
      <c r="AE913" s="5"/>
      <c r="AF913" s="5"/>
      <c r="AG913" s="5"/>
      <c r="AH913" s="5"/>
      <c r="AI913" s="5"/>
      <c r="AJ913" s="5"/>
      <c r="AK913" s="5"/>
      <c r="AL913" s="5"/>
      <c r="AM913" s="5"/>
      <c r="AN913" s="5"/>
      <c r="AO913" s="5"/>
      <c r="AP913" s="5"/>
      <c r="AQ913" s="5"/>
      <c r="AR913" s="5"/>
      <c r="AS913" s="5"/>
      <c r="AT913" s="5"/>
      <c r="AU913" s="5"/>
      <c r="AV913" s="5"/>
      <c r="AW913" s="5"/>
      <c r="AX913" s="5"/>
    </row>
    <row r="914" spans="1:50" ht="12" customHeight="1">
      <c r="A914" s="5"/>
      <c r="B914" s="5"/>
      <c r="C914" s="5"/>
      <c r="D914" s="5"/>
      <c r="E914" s="6"/>
      <c r="F914" s="5"/>
      <c r="G914" s="212"/>
      <c r="H914" s="5"/>
      <c r="I914" s="212"/>
      <c r="J914" s="5"/>
      <c r="K914" s="212"/>
      <c r="L914" s="5"/>
      <c r="M914" s="212"/>
      <c r="N914" s="5"/>
      <c r="O914" s="212"/>
      <c r="P914" s="5"/>
      <c r="Q914" s="213"/>
      <c r="R914" s="5"/>
      <c r="S914" s="213"/>
      <c r="T914" s="5"/>
      <c r="U914" s="213"/>
      <c r="V914" s="5"/>
      <c r="W914" s="213"/>
      <c r="X914" s="5"/>
      <c r="Y914" s="213"/>
      <c r="Z914" s="5"/>
      <c r="AA914" s="213"/>
      <c r="AB914" s="10"/>
      <c r="AC914" s="10"/>
      <c r="AD914" s="7"/>
      <c r="AE914" s="5"/>
      <c r="AF914" s="5"/>
      <c r="AG914" s="5"/>
      <c r="AH914" s="5"/>
      <c r="AI914" s="5"/>
      <c r="AJ914" s="5"/>
      <c r="AK914" s="5"/>
      <c r="AL914" s="5"/>
      <c r="AM914" s="5"/>
      <c r="AN914" s="5"/>
      <c r="AO914" s="5"/>
      <c r="AP914" s="5"/>
      <c r="AQ914" s="5"/>
      <c r="AR914" s="5"/>
      <c r="AS914" s="5"/>
      <c r="AT914" s="5"/>
      <c r="AU914" s="5"/>
      <c r="AV914" s="5"/>
      <c r="AW914" s="5"/>
      <c r="AX914" s="5"/>
    </row>
    <row r="915" spans="1:50" ht="12" customHeight="1">
      <c r="A915" s="5"/>
      <c r="B915" s="5"/>
      <c r="C915" s="5"/>
      <c r="D915" s="5"/>
      <c r="E915" s="6"/>
      <c r="F915" s="5"/>
      <c r="G915" s="212"/>
      <c r="H915" s="5"/>
      <c r="I915" s="212"/>
      <c r="J915" s="5"/>
      <c r="K915" s="212"/>
      <c r="L915" s="5"/>
      <c r="M915" s="212"/>
      <c r="N915" s="5"/>
      <c r="O915" s="212"/>
      <c r="P915" s="5"/>
      <c r="Q915" s="213"/>
      <c r="R915" s="5"/>
      <c r="S915" s="213"/>
      <c r="T915" s="5"/>
      <c r="U915" s="213"/>
      <c r="V915" s="5"/>
      <c r="W915" s="213"/>
      <c r="X915" s="5"/>
      <c r="Y915" s="213"/>
      <c r="Z915" s="5"/>
      <c r="AA915" s="213"/>
      <c r="AB915" s="10"/>
      <c r="AC915" s="10"/>
      <c r="AD915" s="7"/>
      <c r="AE915" s="5"/>
      <c r="AF915" s="5"/>
      <c r="AG915" s="5"/>
      <c r="AH915" s="5"/>
      <c r="AI915" s="5"/>
      <c r="AJ915" s="5"/>
      <c r="AK915" s="5"/>
      <c r="AL915" s="5"/>
      <c r="AM915" s="5"/>
      <c r="AN915" s="5"/>
      <c r="AO915" s="5"/>
      <c r="AP915" s="5"/>
      <c r="AQ915" s="5"/>
      <c r="AR915" s="5"/>
      <c r="AS915" s="5"/>
      <c r="AT915" s="5"/>
      <c r="AU915" s="5"/>
      <c r="AV915" s="5"/>
      <c r="AW915" s="5"/>
      <c r="AX915" s="5"/>
    </row>
    <row r="916" spans="1:50" ht="12" customHeight="1">
      <c r="A916" s="5"/>
      <c r="B916" s="5"/>
      <c r="C916" s="5"/>
      <c r="D916" s="5"/>
      <c r="E916" s="6"/>
      <c r="F916" s="5"/>
      <c r="G916" s="212"/>
      <c r="H916" s="5"/>
      <c r="I916" s="212"/>
      <c r="J916" s="5"/>
      <c r="K916" s="212"/>
      <c r="L916" s="5"/>
      <c r="M916" s="212"/>
      <c r="N916" s="5"/>
      <c r="O916" s="212"/>
      <c r="P916" s="5"/>
      <c r="Q916" s="213"/>
      <c r="R916" s="5"/>
      <c r="S916" s="213"/>
      <c r="T916" s="5"/>
      <c r="U916" s="213"/>
      <c r="V916" s="5"/>
      <c r="W916" s="213"/>
      <c r="X916" s="5"/>
      <c r="Y916" s="213"/>
      <c r="Z916" s="5"/>
      <c r="AA916" s="213"/>
      <c r="AB916" s="10"/>
      <c r="AC916" s="10"/>
      <c r="AD916" s="7"/>
      <c r="AE916" s="5"/>
      <c r="AF916" s="5"/>
      <c r="AG916" s="5"/>
      <c r="AH916" s="5"/>
      <c r="AI916" s="5"/>
      <c r="AJ916" s="5"/>
      <c r="AK916" s="5"/>
      <c r="AL916" s="5"/>
      <c r="AM916" s="5"/>
      <c r="AN916" s="5"/>
      <c r="AO916" s="5"/>
      <c r="AP916" s="5"/>
      <c r="AQ916" s="5"/>
      <c r="AR916" s="5"/>
      <c r="AS916" s="5"/>
      <c r="AT916" s="5"/>
      <c r="AU916" s="5"/>
      <c r="AV916" s="5"/>
      <c r="AW916" s="5"/>
      <c r="AX916" s="5"/>
    </row>
    <row r="917" spans="1:50" ht="12" customHeight="1">
      <c r="A917" s="5"/>
      <c r="B917" s="5"/>
      <c r="C917" s="5"/>
      <c r="D917" s="5"/>
      <c r="E917" s="6"/>
      <c r="F917" s="5"/>
      <c r="G917" s="212"/>
      <c r="H917" s="5"/>
      <c r="I917" s="212"/>
      <c r="J917" s="5"/>
      <c r="K917" s="212"/>
      <c r="L917" s="5"/>
      <c r="M917" s="212"/>
      <c r="N917" s="5"/>
      <c r="O917" s="212"/>
      <c r="P917" s="5"/>
      <c r="Q917" s="213"/>
      <c r="R917" s="5"/>
      <c r="S917" s="213"/>
      <c r="T917" s="5"/>
      <c r="U917" s="213"/>
      <c r="V917" s="5"/>
      <c r="W917" s="213"/>
      <c r="X917" s="5"/>
      <c r="Y917" s="213"/>
      <c r="Z917" s="5"/>
      <c r="AA917" s="213"/>
      <c r="AB917" s="10"/>
      <c r="AC917" s="10"/>
      <c r="AD917" s="7"/>
      <c r="AE917" s="5"/>
      <c r="AF917" s="5"/>
      <c r="AG917" s="5"/>
      <c r="AH917" s="5"/>
      <c r="AI917" s="5"/>
      <c r="AJ917" s="5"/>
      <c r="AK917" s="5"/>
      <c r="AL917" s="5"/>
      <c r="AM917" s="5"/>
      <c r="AN917" s="5"/>
      <c r="AO917" s="5"/>
      <c r="AP917" s="5"/>
      <c r="AQ917" s="5"/>
      <c r="AR917" s="5"/>
      <c r="AS917" s="5"/>
      <c r="AT917" s="5"/>
      <c r="AU917" s="5"/>
      <c r="AV917" s="5"/>
      <c r="AW917" s="5"/>
      <c r="AX917" s="5"/>
    </row>
    <row r="918" spans="1:50" ht="12" customHeight="1">
      <c r="A918" s="5"/>
      <c r="B918" s="5"/>
      <c r="C918" s="5"/>
      <c r="D918" s="5"/>
      <c r="E918" s="6"/>
      <c r="F918" s="5"/>
      <c r="G918" s="212"/>
      <c r="H918" s="5"/>
      <c r="I918" s="212"/>
      <c r="J918" s="5"/>
      <c r="K918" s="212"/>
      <c r="L918" s="5"/>
      <c r="M918" s="212"/>
      <c r="N918" s="5"/>
      <c r="O918" s="212"/>
      <c r="P918" s="5"/>
      <c r="Q918" s="213"/>
      <c r="R918" s="5"/>
      <c r="S918" s="213"/>
      <c r="T918" s="5"/>
      <c r="U918" s="213"/>
      <c r="V918" s="5"/>
      <c r="W918" s="213"/>
      <c r="X918" s="5"/>
      <c r="Y918" s="213"/>
      <c r="Z918" s="5"/>
      <c r="AA918" s="213"/>
      <c r="AB918" s="10"/>
      <c r="AC918" s="10"/>
      <c r="AD918" s="7"/>
      <c r="AE918" s="5"/>
      <c r="AF918" s="5"/>
      <c r="AG918" s="5"/>
      <c r="AH918" s="5"/>
      <c r="AI918" s="5"/>
      <c r="AJ918" s="5"/>
      <c r="AK918" s="5"/>
      <c r="AL918" s="5"/>
      <c r="AM918" s="5"/>
      <c r="AN918" s="5"/>
      <c r="AO918" s="5"/>
      <c r="AP918" s="5"/>
      <c r="AQ918" s="5"/>
      <c r="AR918" s="5"/>
      <c r="AS918" s="5"/>
      <c r="AT918" s="5"/>
      <c r="AU918" s="5"/>
      <c r="AV918" s="5"/>
      <c r="AW918" s="5"/>
      <c r="AX918" s="5"/>
    </row>
    <row r="919" spans="1:50" ht="12" customHeight="1">
      <c r="A919" s="5"/>
      <c r="B919" s="5"/>
      <c r="C919" s="5"/>
      <c r="D919" s="5"/>
      <c r="E919" s="6"/>
      <c r="F919" s="5"/>
      <c r="G919" s="212"/>
      <c r="H919" s="5"/>
      <c r="I919" s="212"/>
      <c r="J919" s="5"/>
      <c r="K919" s="212"/>
      <c r="L919" s="5"/>
      <c r="M919" s="212"/>
      <c r="N919" s="5"/>
      <c r="O919" s="212"/>
      <c r="P919" s="5"/>
      <c r="Q919" s="213"/>
      <c r="R919" s="5"/>
      <c r="S919" s="213"/>
      <c r="T919" s="5"/>
      <c r="U919" s="213"/>
      <c r="V919" s="5"/>
      <c r="W919" s="213"/>
      <c r="X919" s="5"/>
      <c r="Y919" s="213"/>
      <c r="Z919" s="5"/>
      <c r="AA919" s="213"/>
      <c r="AB919" s="10"/>
      <c r="AC919" s="10"/>
      <c r="AD919" s="7"/>
      <c r="AE919" s="5"/>
      <c r="AF919" s="5"/>
      <c r="AG919" s="5"/>
      <c r="AH919" s="5"/>
      <c r="AI919" s="5"/>
      <c r="AJ919" s="5"/>
      <c r="AK919" s="5"/>
      <c r="AL919" s="5"/>
      <c r="AM919" s="5"/>
      <c r="AN919" s="5"/>
      <c r="AO919" s="5"/>
      <c r="AP919" s="5"/>
      <c r="AQ919" s="5"/>
      <c r="AR919" s="5"/>
      <c r="AS919" s="5"/>
      <c r="AT919" s="5"/>
      <c r="AU919" s="5"/>
      <c r="AV919" s="5"/>
      <c r="AW919" s="5"/>
      <c r="AX919" s="5"/>
    </row>
    <row r="920" spans="1:50" ht="12" customHeight="1">
      <c r="A920" s="5"/>
      <c r="B920" s="5"/>
      <c r="C920" s="5"/>
      <c r="D920" s="5"/>
      <c r="E920" s="6"/>
      <c r="F920" s="5"/>
      <c r="G920" s="212"/>
      <c r="H920" s="5"/>
      <c r="I920" s="212"/>
      <c r="J920" s="5"/>
      <c r="K920" s="212"/>
      <c r="L920" s="5"/>
      <c r="M920" s="212"/>
      <c r="N920" s="5"/>
      <c r="O920" s="212"/>
      <c r="P920" s="5"/>
      <c r="Q920" s="213"/>
      <c r="R920" s="5"/>
      <c r="S920" s="213"/>
      <c r="T920" s="5"/>
      <c r="U920" s="213"/>
      <c r="V920" s="5"/>
      <c r="W920" s="213"/>
      <c r="X920" s="5"/>
      <c r="Y920" s="213"/>
      <c r="Z920" s="5"/>
      <c r="AA920" s="213"/>
      <c r="AB920" s="10"/>
      <c r="AC920" s="10"/>
      <c r="AD920" s="7"/>
      <c r="AE920" s="5"/>
      <c r="AF920" s="5"/>
      <c r="AG920" s="5"/>
      <c r="AH920" s="5"/>
      <c r="AI920" s="5"/>
      <c r="AJ920" s="5"/>
      <c r="AK920" s="5"/>
      <c r="AL920" s="5"/>
      <c r="AM920" s="5"/>
      <c r="AN920" s="5"/>
      <c r="AO920" s="5"/>
      <c r="AP920" s="5"/>
      <c r="AQ920" s="5"/>
      <c r="AR920" s="5"/>
      <c r="AS920" s="5"/>
      <c r="AT920" s="5"/>
      <c r="AU920" s="5"/>
      <c r="AV920" s="5"/>
      <c r="AW920" s="5"/>
      <c r="AX920" s="5"/>
    </row>
    <row r="921" spans="1:50" ht="12" customHeight="1">
      <c r="A921" s="5"/>
      <c r="B921" s="5"/>
      <c r="C921" s="5"/>
      <c r="D921" s="5"/>
      <c r="E921" s="6"/>
      <c r="F921" s="5"/>
      <c r="G921" s="212"/>
      <c r="H921" s="5"/>
      <c r="I921" s="212"/>
      <c r="J921" s="5"/>
      <c r="K921" s="212"/>
      <c r="L921" s="5"/>
      <c r="M921" s="212"/>
      <c r="N921" s="5"/>
      <c r="O921" s="212"/>
      <c r="P921" s="5"/>
      <c r="Q921" s="213"/>
      <c r="R921" s="5"/>
      <c r="S921" s="213"/>
      <c r="T921" s="5"/>
      <c r="U921" s="213"/>
      <c r="V921" s="5"/>
      <c r="W921" s="213"/>
      <c r="X921" s="5"/>
      <c r="Y921" s="213"/>
      <c r="Z921" s="5"/>
      <c r="AA921" s="213"/>
      <c r="AB921" s="10"/>
      <c r="AC921" s="10"/>
      <c r="AD921" s="7"/>
      <c r="AE921" s="5"/>
      <c r="AF921" s="5"/>
      <c r="AG921" s="5"/>
      <c r="AH921" s="5"/>
      <c r="AI921" s="5"/>
      <c r="AJ921" s="5"/>
      <c r="AK921" s="5"/>
      <c r="AL921" s="5"/>
      <c r="AM921" s="5"/>
      <c r="AN921" s="5"/>
      <c r="AO921" s="5"/>
      <c r="AP921" s="5"/>
      <c r="AQ921" s="5"/>
      <c r="AR921" s="5"/>
      <c r="AS921" s="5"/>
      <c r="AT921" s="5"/>
      <c r="AU921" s="5"/>
      <c r="AV921" s="5"/>
      <c r="AW921" s="5"/>
      <c r="AX921" s="5"/>
    </row>
    <row r="922" spans="1:50" ht="12" customHeight="1">
      <c r="A922" s="5"/>
      <c r="B922" s="5"/>
      <c r="C922" s="5"/>
      <c r="D922" s="5"/>
      <c r="E922" s="6"/>
      <c r="F922" s="5"/>
      <c r="G922" s="212"/>
      <c r="H922" s="5"/>
      <c r="I922" s="212"/>
      <c r="J922" s="5"/>
      <c r="K922" s="212"/>
      <c r="L922" s="5"/>
      <c r="M922" s="212"/>
      <c r="N922" s="5"/>
      <c r="O922" s="212"/>
      <c r="P922" s="5"/>
      <c r="Q922" s="213"/>
      <c r="R922" s="5"/>
      <c r="S922" s="213"/>
      <c r="T922" s="5"/>
      <c r="U922" s="213"/>
      <c r="V922" s="5"/>
      <c r="W922" s="213"/>
      <c r="X922" s="5"/>
      <c r="Y922" s="213"/>
      <c r="Z922" s="5"/>
      <c r="AA922" s="213"/>
      <c r="AB922" s="10"/>
      <c r="AC922" s="10"/>
      <c r="AD922" s="7"/>
      <c r="AE922" s="5"/>
      <c r="AF922" s="5"/>
      <c r="AG922" s="5"/>
      <c r="AH922" s="5"/>
      <c r="AI922" s="5"/>
      <c r="AJ922" s="5"/>
      <c r="AK922" s="5"/>
      <c r="AL922" s="5"/>
      <c r="AM922" s="5"/>
      <c r="AN922" s="5"/>
      <c r="AO922" s="5"/>
      <c r="AP922" s="5"/>
      <c r="AQ922" s="5"/>
      <c r="AR922" s="5"/>
      <c r="AS922" s="5"/>
      <c r="AT922" s="5"/>
      <c r="AU922" s="5"/>
      <c r="AV922" s="5"/>
      <c r="AW922" s="5"/>
      <c r="AX922" s="5"/>
    </row>
    <row r="923" spans="1:50" ht="12" customHeight="1">
      <c r="A923" s="5"/>
      <c r="B923" s="5"/>
      <c r="C923" s="5"/>
      <c r="D923" s="5"/>
      <c r="E923" s="6"/>
      <c r="F923" s="5"/>
      <c r="G923" s="212"/>
      <c r="H923" s="5"/>
      <c r="I923" s="212"/>
      <c r="J923" s="5"/>
      <c r="K923" s="212"/>
      <c r="L923" s="5"/>
      <c r="M923" s="212"/>
      <c r="N923" s="5"/>
      <c r="O923" s="212"/>
      <c r="P923" s="5"/>
      <c r="Q923" s="213"/>
      <c r="R923" s="5"/>
      <c r="S923" s="213"/>
      <c r="T923" s="5"/>
      <c r="U923" s="213"/>
      <c r="V923" s="5"/>
      <c r="W923" s="213"/>
      <c r="X923" s="5"/>
      <c r="Y923" s="213"/>
      <c r="Z923" s="5"/>
      <c r="AA923" s="213"/>
      <c r="AB923" s="10"/>
      <c r="AC923" s="10"/>
      <c r="AD923" s="7"/>
      <c r="AE923" s="5"/>
      <c r="AF923" s="5"/>
      <c r="AG923" s="5"/>
      <c r="AH923" s="5"/>
      <c r="AI923" s="5"/>
      <c r="AJ923" s="5"/>
      <c r="AK923" s="5"/>
      <c r="AL923" s="5"/>
      <c r="AM923" s="5"/>
      <c r="AN923" s="5"/>
      <c r="AO923" s="5"/>
      <c r="AP923" s="5"/>
      <c r="AQ923" s="5"/>
      <c r="AR923" s="5"/>
      <c r="AS923" s="5"/>
      <c r="AT923" s="5"/>
      <c r="AU923" s="5"/>
      <c r="AV923" s="5"/>
      <c r="AW923" s="5"/>
      <c r="AX923" s="5"/>
    </row>
    <row r="924" spans="1:50" ht="12" customHeight="1">
      <c r="A924" s="5"/>
      <c r="B924" s="5"/>
      <c r="C924" s="5"/>
      <c r="D924" s="5"/>
      <c r="E924" s="6"/>
      <c r="F924" s="5"/>
      <c r="G924" s="212"/>
      <c r="H924" s="5"/>
      <c r="I924" s="212"/>
      <c r="J924" s="5"/>
      <c r="K924" s="212"/>
      <c r="L924" s="5"/>
      <c r="M924" s="212"/>
      <c r="N924" s="5"/>
      <c r="O924" s="212"/>
      <c r="P924" s="5"/>
      <c r="Q924" s="213"/>
      <c r="R924" s="5"/>
      <c r="S924" s="213"/>
      <c r="T924" s="5"/>
      <c r="U924" s="213"/>
      <c r="V924" s="5"/>
      <c r="W924" s="213"/>
      <c r="X924" s="5"/>
      <c r="Y924" s="213"/>
      <c r="Z924" s="5"/>
      <c r="AA924" s="213"/>
      <c r="AB924" s="10"/>
      <c r="AC924" s="10"/>
      <c r="AD924" s="7"/>
      <c r="AE924" s="5"/>
      <c r="AF924" s="5"/>
      <c r="AG924" s="5"/>
      <c r="AH924" s="5"/>
      <c r="AI924" s="5"/>
      <c r="AJ924" s="5"/>
      <c r="AK924" s="5"/>
      <c r="AL924" s="5"/>
      <c r="AM924" s="5"/>
      <c r="AN924" s="5"/>
      <c r="AO924" s="5"/>
      <c r="AP924" s="5"/>
      <c r="AQ924" s="5"/>
      <c r="AR924" s="5"/>
      <c r="AS924" s="5"/>
      <c r="AT924" s="5"/>
      <c r="AU924" s="5"/>
      <c r="AV924" s="5"/>
      <c r="AW924" s="5"/>
      <c r="AX924" s="5"/>
    </row>
    <row r="925" spans="1:50" ht="12" customHeight="1">
      <c r="A925" s="5"/>
      <c r="B925" s="5"/>
      <c r="C925" s="5"/>
      <c r="D925" s="5"/>
      <c r="E925" s="6"/>
      <c r="F925" s="5"/>
      <c r="G925" s="212"/>
      <c r="H925" s="5"/>
      <c r="I925" s="212"/>
      <c r="J925" s="5"/>
      <c r="K925" s="212"/>
      <c r="L925" s="5"/>
      <c r="M925" s="212"/>
      <c r="N925" s="5"/>
      <c r="O925" s="212"/>
      <c r="P925" s="5"/>
      <c r="Q925" s="213"/>
      <c r="R925" s="5"/>
      <c r="S925" s="213"/>
      <c r="T925" s="5"/>
      <c r="U925" s="213"/>
      <c r="V925" s="5"/>
      <c r="W925" s="213"/>
      <c r="X925" s="5"/>
      <c r="Y925" s="213"/>
      <c r="Z925" s="5"/>
      <c r="AA925" s="213"/>
      <c r="AB925" s="10"/>
      <c r="AC925" s="10"/>
      <c r="AD925" s="7"/>
      <c r="AE925" s="5"/>
      <c r="AF925" s="5"/>
      <c r="AG925" s="5"/>
      <c r="AH925" s="5"/>
      <c r="AI925" s="5"/>
      <c r="AJ925" s="5"/>
      <c r="AK925" s="5"/>
      <c r="AL925" s="5"/>
      <c r="AM925" s="5"/>
      <c r="AN925" s="5"/>
      <c r="AO925" s="5"/>
      <c r="AP925" s="5"/>
      <c r="AQ925" s="5"/>
      <c r="AR925" s="5"/>
      <c r="AS925" s="5"/>
      <c r="AT925" s="5"/>
      <c r="AU925" s="5"/>
      <c r="AV925" s="5"/>
      <c r="AW925" s="5"/>
      <c r="AX925" s="5"/>
    </row>
    <row r="926" spans="1:50" ht="12" customHeight="1">
      <c r="A926" s="5"/>
      <c r="B926" s="5"/>
      <c r="C926" s="5"/>
      <c r="D926" s="5"/>
      <c r="E926" s="6"/>
      <c r="F926" s="5"/>
      <c r="G926" s="212"/>
      <c r="H926" s="5"/>
      <c r="I926" s="212"/>
      <c r="J926" s="5"/>
      <c r="K926" s="212"/>
      <c r="L926" s="5"/>
      <c r="M926" s="212"/>
      <c r="N926" s="5"/>
      <c r="O926" s="212"/>
      <c r="P926" s="5"/>
      <c r="Q926" s="213"/>
      <c r="R926" s="5"/>
      <c r="S926" s="213"/>
      <c r="T926" s="5"/>
      <c r="U926" s="213"/>
      <c r="V926" s="5"/>
      <c r="W926" s="213"/>
      <c r="X926" s="5"/>
      <c r="Y926" s="213"/>
      <c r="Z926" s="5"/>
      <c r="AA926" s="213"/>
      <c r="AB926" s="10"/>
      <c r="AC926" s="10"/>
      <c r="AD926" s="7"/>
      <c r="AE926" s="5"/>
      <c r="AF926" s="5"/>
      <c r="AG926" s="5"/>
      <c r="AH926" s="5"/>
      <c r="AI926" s="5"/>
      <c r="AJ926" s="5"/>
      <c r="AK926" s="5"/>
      <c r="AL926" s="5"/>
      <c r="AM926" s="5"/>
      <c r="AN926" s="5"/>
      <c r="AO926" s="5"/>
      <c r="AP926" s="5"/>
      <c r="AQ926" s="5"/>
      <c r="AR926" s="5"/>
      <c r="AS926" s="5"/>
      <c r="AT926" s="5"/>
      <c r="AU926" s="5"/>
      <c r="AV926" s="5"/>
      <c r="AW926" s="5"/>
      <c r="AX926" s="5"/>
    </row>
    <row r="927" spans="1:50" ht="12" customHeight="1">
      <c r="A927" s="5"/>
      <c r="B927" s="5"/>
      <c r="C927" s="5"/>
      <c r="D927" s="5"/>
      <c r="E927" s="6"/>
      <c r="F927" s="5"/>
      <c r="G927" s="212"/>
      <c r="H927" s="5"/>
      <c r="I927" s="212"/>
      <c r="J927" s="5"/>
      <c r="K927" s="212"/>
      <c r="L927" s="5"/>
      <c r="M927" s="212"/>
      <c r="N927" s="5"/>
      <c r="O927" s="212"/>
      <c r="P927" s="5"/>
      <c r="Q927" s="213"/>
      <c r="R927" s="5"/>
      <c r="S927" s="213"/>
      <c r="T927" s="5"/>
      <c r="U927" s="213"/>
      <c r="V927" s="5"/>
      <c r="W927" s="213"/>
      <c r="X927" s="5"/>
      <c r="Y927" s="213"/>
      <c r="Z927" s="5"/>
      <c r="AA927" s="213"/>
      <c r="AB927" s="10"/>
      <c r="AC927" s="10"/>
      <c r="AD927" s="7"/>
      <c r="AE927" s="5"/>
      <c r="AF927" s="5"/>
      <c r="AG927" s="5"/>
      <c r="AH927" s="5"/>
      <c r="AI927" s="5"/>
      <c r="AJ927" s="5"/>
      <c r="AK927" s="5"/>
      <c r="AL927" s="5"/>
      <c r="AM927" s="5"/>
      <c r="AN927" s="5"/>
      <c r="AO927" s="5"/>
      <c r="AP927" s="5"/>
      <c r="AQ927" s="5"/>
      <c r="AR927" s="5"/>
      <c r="AS927" s="5"/>
      <c r="AT927" s="5"/>
      <c r="AU927" s="5"/>
      <c r="AV927" s="5"/>
      <c r="AW927" s="5"/>
      <c r="AX927" s="5"/>
    </row>
    <row r="928" spans="1:50" ht="12" customHeight="1">
      <c r="A928" s="5"/>
      <c r="B928" s="5"/>
      <c r="C928" s="5"/>
      <c r="D928" s="5"/>
      <c r="E928" s="6"/>
      <c r="F928" s="5"/>
      <c r="G928" s="212"/>
      <c r="H928" s="5"/>
      <c r="I928" s="212"/>
      <c r="J928" s="5"/>
      <c r="K928" s="212"/>
      <c r="L928" s="5"/>
      <c r="M928" s="212"/>
      <c r="N928" s="5"/>
      <c r="O928" s="212"/>
      <c r="P928" s="5"/>
      <c r="Q928" s="213"/>
      <c r="R928" s="5"/>
      <c r="S928" s="213"/>
      <c r="T928" s="5"/>
      <c r="U928" s="213"/>
      <c r="V928" s="5"/>
      <c r="W928" s="213"/>
      <c r="X928" s="5"/>
      <c r="Y928" s="213"/>
      <c r="Z928" s="5"/>
      <c r="AA928" s="213"/>
      <c r="AB928" s="10"/>
      <c r="AC928" s="10"/>
      <c r="AD928" s="7"/>
      <c r="AE928" s="5"/>
      <c r="AF928" s="5"/>
      <c r="AG928" s="5"/>
      <c r="AH928" s="5"/>
      <c r="AI928" s="5"/>
      <c r="AJ928" s="5"/>
      <c r="AK928" s="5"/>
      <c r="AL928" s="5"/>
      <c r="AM928" s="5"/>
      <c r="AN928" s="5"/>
      <c r="AO928" s="5"/>
      <c r="AP928" s="5"/>
      <c r="AQ928" s="5"/>
      <c r="AR928" s="5"/>
      <c r="AS928" s="5"/>
      <c r="AT928" s="5"/>
      <c r="AU928" s="5"/>
      <c r="AV928" s="5"/>
      <c r="AW928" s="5"/>
      <c r="AX928" s="5"/>
    </row>
    <row r="929" spans="1:50" ht="12" customHeight="1">
      <c r="A929" s="5"/>
      <c r="B929" s="5"/>
      <c r="C929" s="5"/>
      <c r="D929" s="5"/>
      <c r="E929" s="6"/>
      <c r="F929" s="5"/>
      <c r="G929" s="212"/>
      <c r="H929" s="5"/>
      <c r="I929" s="212"/>
      <c r="J929" s="5"/>
      <c r="K929" s="212"/>
      <c r="L929" s="5"/>
      <c r="M929" s="212"/>
      <c r="N929" s="5"/>
      <c r="O929" s="212"/>
      <c r="P929" s="5"/>
      <c r="Q929" s="213"/>
      <c r="R929" s="5"/>
      <c r="S929" s="213"/>
      <c r="T929" s="5"/>
      <c r="U929" s="213"/>
      <c r="V929" s="5"/>
      <c r="W929" s="213"/>
      <c r="X929" s="5"/>
      <c r="Y929" s="213"/>
      <c r="Z929" s="5"/>
      <c r="AA929" s="213"/>
      <c r="AB929" s="10"/>
      <c r="AC929" s="10"/>
      <c r="AD929" s="7"/>
      <c r="AE929" s="5"/>
      <c r="AF929" s="5"/>
      <c r="AG929" s="5"/>
      <c r="AH929" s="5"/>
      <c r="AI929" s="5"/>
      <c r="AJ929" s="5"/>
      <c r="AK929" s="5"/>
      <c r="AL929" s="5"/>
      <c r="AM929" s="5"/>
      <c r="AN929" s="5"/>
      <c r="AO929" s="5"/>
      <c r="AP929" s="5"/>
      <c r="AQ929" s="5"/>
      <c r="AR929" s="5"/>
      <c r="AS929" s="5"/>
      <c r="AT929" s="5"/>
      <c r="AU929" s="5"/>
      <c r="AV929" s="5"/>
      <c r="AW929" s="5"/>
      <c r="AX929" s="5"/>
    </row>
    <row r="930" spans="1:50" ht="12" customHeight="1">
      <c r="A930" s="5"/>
      <c r="B930" s="5"/>
      <c r="C930" s="5"/>
      <c r="D930" s="5"/>
      <c r="E930" s="6"/>
      <c r="F930" s="5"/>
      <c r="G930" s="212"/>
      <c r="H930" s="5"/>
      <c r="I930" s="212"/>
      <c r="J930" s="5"/>
      <c r="K930" s="212"/>
      <c r="L930" s="5"/>
      <c r="M930" s="212"/>
      <c r="N930" s="5"/>
      <c r="O930" s="212"/>
      <c r="P930" s="5"/>
      <c r="Q930" s="213"/>
      <c r="R930" s="5"/>
      <c r="S930" s="213"/>
      <c r="T930" s="5"/>
      <c r="U930" s="213"/>
      <c r="V930" s="5"/>
      <c r="W930" s="213"/>
      <c r="X930" s="5"/>
      <c r="Y930" s="213"/>
      <c r="Z930" s="5"/>
      <c r="AA930" s="213"/>
      <c r="AB930" s="10"/>
      <c r="AC930" s="10"/>
      <c r="AD930" s="7"/>
      <c r="AE930" s="5"/>
      <c r="AF930" s="5"/>
      <c r="AG930" s="5"/>
      <c r="AH930" s="5"/>
      <c r="AI930" s="5"/>
      <c r="AJ930" s="5"/>
      <c r="AK930" s="5"/>
      <c r="AL930" s="5"/>
      <c r="AM930" s="5"/>
      <c r="AN930" s="5"/>
      <c r="AO930" s="5"/>
      <c r="AP930" s="5"/>
      <c r="AQ930" s="5"/>
      <c r="AR930" s="5"/>
      <c r="AS930" s="5"/>
      <c r="AT930" s="5"/>
      <c r="AU930" s="5"/>
      <c r="AV930" s="5"/>
      <c r="AW930" s="5"/>
      <c r="AX930" s="5"/>
    </row>
    <row r="931" spans="1:50" ht="12" customHeight="1">
      <c r="A931" s="5"/>
      <c r="B931" s="5"/>
      <c r="C931" s="5"/>
      <c r="D931" s="5"/>
      <c r="E931" s="6"/>
      <c r="F931" s="5"/>
      <c r="G931" s="212"/>
      <c r="H931" s="5"/>
      <c r="I931" s="212"/>
      <c r="J931" s="5"/>
      <c r="K931" s="212"/>
      <c r="L931" s="5"/>
      <c r="M931" s="212"/>
      <c r="N931" s="5"/>
      <c r="O931" s="212"/>
      <c r="P931" s="5"/>
      <c r="Q931" s="213"/>
      <c r="R931" s="5"/>
      <c r="S931" s="213"/>
      <c r="T931" s="5"/>
      <c r="U931" s="213"/>
      <c r="V931" s="5"/>
      <c r="W931" s="213"/>
      <c r="X931" s="5"/>
      <c r="Y931" s="213"/>
      <c r="Z931" s="5"/>
      <c r="AA931" s="213"/>
      <c r="AB931" s="10"/>
      <c r="AC931" s="10"/>
      <c r="AD931" s="7"/>
      <c r="AE931" s="5"/>
      <c r="AF931" s="5"/>
      <c r="AG931" s="5"/>
      <c r="AH931" s="5"/>
      <c r="AI931" s="5"/>
      <c r="AJ931" s="5"/>
      <c r="AK931" s="5"/>
      <c r="AL931" s="5"/>
      <c r="AM931" s="5"/>
      <c r="AN931" s="5"/>
      <c r="AO931" s="5"/>
      <c r="AP931" s="5"/>
      <c r="AQ931" s="5"/>
      <c r="AR931" s="5"/>
      <c r="AS931" s="5"/>
      <c r="AT931" s="5"/>
      <c r="AU931" s="5"/>
      <c r="AV931" s="5"/>
      <c r="AW931" s="5"/>
      <c r="AX931" s="5"/>
    </row>
    <row r="932" spans="1:50" ht="12" customHeight="1">
      <c r="A932" s="5"/>
      <c r="B932" s="5"/>
      <c r="C932" s="5"/>
      <c r="D932" s="5"/>
      <c r="E932" s="6"/>
      <c r="F932" s="5"/>
      <c r="G932" s="212"/>
      <c r="H932" s="5"/>
      <c r="I932" s="212"/>
      <c r="J932" s="5"/>
      <c r="K932" s="212"/>
      <c r="L932" s="5"/>
      <c r="M932" s="212"/>
      <c r="N932" s="5"/>
      <c r="O932" s="212"/>
      <c r="P932" s="5"/>
      <c r="Q932" s="213"/>
      <c r="R932" s="5"/>
      <c r="S932" s="213"/>
      <c r="T932" s="5"/>
      <c r="U932" s="213"/>
      <c r="V932" s="5"/>
      <c r="W932" s="213"/>
      <c r="X932" s="5"/>
      <c r="Y932" s="213"/>
      <c r="Z932" s="5"/>
      <c r="AA932" s="213"/>
      <c r="AB932" s="10"/>
      <c r="AC932" s="10"/>
      <c r="AD932" s="7"/>
      <c r="AE932" s="5"/>
      <c r="AF932" s="5"/>
      <c r="AG932" s="5"/>
      <c r="AH932" s="5"/>
      <c r="AI932" s="5"/>
      <c r="AJ932" s="5"/>
      <c r="AK932" s="5"/>
      <c r="AL932" s="5"/>
      <c r="AM932" s="5"/>
      <c r="AN932" s="5"/>
      <c r="AO932" s="5"/>
      <c r="AP932" s="5"/>
      <c r="AQ932" s="5"/>
      <c r="AR932" s="5"/>
      <c r="AS932" s="5"/>
      <c r="AT932" s="5"/>
      <c r="AU932" s="5"/>
      <c r="AV932" s="5"/>
      <c r="AW932" s="5"/>
      <c r="AX932" s="5"/>
    </row>
    <row r="933" spans="1:50" ht="12" customHeight="1">
      <c r="A933" s="5"/>
      <c r="B933" s="5"/>
      <c r="C933" s="5"/>
      <c r="D933" s="5"/>
      <c r="E933" s="6"/>
      <c r="F933" s="5"/>
      <c r="G933" s="212"/>
      <c r="H933" s="5"/>
      <c r="I933" s="212"/>
      <c r="J933" s="5"/>
      <c r="K933" s="212"/>
      <c r="L933" s="5"/>
      <c r="M933" s="212"/>
      <c r="N933" s="5"/>
      <c r="O933" s="212"/>
      <c r="P933" s="5"/>
      <c r="Q933" s="213"/>
      <c r="R933" s="5"/>
      <c r="S933" s="213"/>
      <c r="T933" s="5"/>
      <c r="U933" s="213"/>
      <c r="V933" s="5"/>
      <c r="W933" s="213"/>
      <c r="X933" s="5"/>
      <c r="Y933" s="213"/>
      <c r="Z933" s="5"/>
      <c r="AA933" s="213"/>
      <c r="AB933" s="10"/>
      <c r="AC933" s="10"/>
      <c r="AD933" s="7"/>
      <c r="AE933" s="5"/>
      <c r="AF933" s="5"/>
      <c r="AG933" s="5"/>
      <c r="AH933" s="5"/>
      <c r="AI933" s="5"/>
      <c r="AJ933" s="5"/>
      <c r="AK933" s="5"/>
      <c r="AL933" s="5"/>
      <c r="AM933" s="5"/>
      <c r="AN933" s="5"/>
      <c r="AO933" s="5"/>
      <c r="AP933" s="5"/>
      <c r="AQ933" s="5"/>
      <c r="AR933" s="5"/>
      <c r="AS933" s="5"/>
      <c r="AT933" s="5"/>
      <c r="AU933" s="5"/>
      <c r="AV933" s="5"/>
      <c r="AW933" s="5"/>
      <c r="AX933" s="5"/>
    </row>
    <row r="934" spans="1:50" ht="12" customHeight="1">
      <c r="A934" s="5"/>
      <c r="B934" s="5"/>
      <c r="C934" s="5"/>
      <c r="D934" s="5"/>
      <c r="E934" s="6"/>
      <c r="F934" s="5"/>
      <c r="G934" s="212"/>
      <c r="H934" s="5"/>
      <c r="I934" s="212"/>
      <c r="J934" s="5"/>
      <c r="K934" s="212"/>
      <c r="L934" s="5"/>
      <c r="M934" s="212"/>
      <c r="N934" s="5"/>
      <c r="O934" s="212"/>
      <c r="P934" s="5"/>
      <c r="Q934" s="213"/>
      <c r="R934" s="5"/>
      <c r="S934" s="213"/>
      <c r="T934" s="5"/>
      <c r="U934" s="213"/>
      <c r="V934" s="5"/>
      <c r="W934" s="213"/>
      <c r="X934" s="5"/>
      <c r="Y934" s="213"/>
      <c r="Z934" s="5"/>
      <c r="AA934" s="213"/>
      <c r="AB934" s="10"/>
      <c r="AC934" s="10"/>
      <c r="AD934" s="7"/>
      <c r="AE934" s="5"/>
      <c r="AF934" s="5"/>
      <c r="AG934" s="5"/>
      <c r="AH934" s="5"/>
      <c r="AI934" s="5"/>
      <c r="AJ934" s="5"/>
      <c r="AK934" s="5"/>
      <c r="AL934" s="5"/>
      <c r="AM934" s="5"/>
      <c r="AN934" s="5"/>
      <c r="AO934" s="5"/>
      <c r="AP934" s="5"/>
      <c r="AQ934" s="5"/>
      <c r="AR934" s="5"/>
      <c r="AS934" s="5"/>
      <c r="AT934" s="5"/>
      <c r="AU934" s="5"/>
      <c r="AV934" s="5"/>
      <c r="AW934" s="5"/>
      <c r="AX934" s="5"/>
    </row>
    <row r="935" spans="1:50" ht="12" customHeight="1">
      <c r="A935" s="5"/>
      <c r="B935" s="5"/>
      <c r="C935" s="5"/>
      <c r="D935" s="5"/>
      <c r="E935" s="6"/>
      <c r="F935" s="5"/>
      <c r="G935" s="212"/>
      <c r="H935" s="5"/>
      <c r="I935" s="212"/>
      <c r="J935" s="5"/>
      <c r="K935" s="212"/>
      <c r="L935" s="5"/>
      <c r="M935" s="212"/>
      <c r="N935" s="5"/>
      <c r="O935" s="212"/>
      <c r="P935" s="5"/>
      <c r="Q935" s="213"/>
      <c r="R935" s="5"/>
      <c r="S935" s="213"/>
      <c r="T935" s="5"/>
      <c r="U935" s="213"/>
      <c r="V935" s="5"/>
      <c r="W935" s="213"/>
      <c r="X935" s="5"/>
      <c r="Y935" s="213"/>
      <c r="Z935" s="5"/>
      <c r="AA935" s="213"/>
      <c r="AB935" s="10"/>
      <c r="AC935" s="10"/>
      <c r="AD935" s="7"/>
      <c r="AE935" s="5"/>
      <c r="AF935" s="5"/>
      <c r="AG935" s="5"/>
      <c r="AH935" s="5"/>
      <c r="AI935" s="5"/>
      <c r="AJ935" s="5"/>
      <c r="AK935" s="5"/>
      <c r="AL935" s="5"/>
      <c r="AM935" s="5"/>
      <c r="AN935" s="5"/>
      <c r="AO935" s="5"/>
      <c r="AP935" s="5"/>
      <c r="AQ935" s="5"/>
      <c r="AR935" s="5"/>
      <c r="AS935" s="5"/>
      <c r="AT935" s="5"/>
      <c r="AU935" s="5"/>
      <c r="AV935" s="5"/>
      <c r="AW935" s="5"/>
      <c r="AX935" s="5"/>
    </row>
    <row r="936" spans="1:50" ht="12" customHeight="1">
      <c r="A936" s="5"/>
      <c r="B936" s="5"/>
      <c r="C936" s="5"/>
      <c r="D936" s="5"/>
      <c r="E936" s="6"/>
      <c r="F936" s="5"/>
      <c r="G936" s="212"/>
      <c r="H936" s="5"/>
      <c r="I936" s="212"/>
      <c r="J936" s="5"/>
      <c r="K936" s="212"/>
      <c r="L936" s="5"/>
      <c r="M936" s="212"/>
      <c r="N936" s="5"/>
      <c r="O936" s="212"/>
      <c r="P936" s="5"/>
      <c r="Q936" s="213"/>
      <c r="R936" s="5"/>
      <c r="S936" s="213"/>
      <c r="T936" s="5"/>
      <c r="U936" s="213"/>
      <c r="V936" s="5"/>
      <c r="W936" s="213"/>
      <c r="X936" s="5"/>
      <c r="Y936" s="213"/>
      <c r="Z936" s="5"/>
      <c r="AA936" s="213"/>
      <c r="AB936" s="10"/>
      <c r="AC936" s="10"/>
      <c r="AD936" s="7"/>
      <c r="AE936" s="5"/>
      <c r="AF936" s="5"/>
      <c r="AG936" s="5"/>
      <c r="AH936" s="5"/>
      <c r="AI936" s="5"/>
      <c r="AJ936" s="5"/>
      <c r="AK936" s="5"/>
      <c r="AL936" s="5"/>
      <c r="AM936" s="5"/>
      <c r="AN936" s="5"/>
      <c r="AO936" s="5"/>
      <c r="AP936" s="5"/>
      <c r="AQ936" s="5"/>
      <c r="AR936" s="5"/>
      <c r="AS936" s="5"/>
      <c r="AT936" s="5"/>
      <c r="AU936" s="5"/>
      <c r="AV936" s="5"/>
      <c r="AW936" s="5"/>
      <c r="AX936" s="5"/>
    </row>
    <row r="937" spans="1:50" ht="12" customHeight="1">
      <c r="A937" s="5"/>
      <c r="B937" s="5"/>
      <c r="C937" s="5"/>
      <c r="D937" s="5"/>
      <c r="E937" s="6"/>
      <c r="F937" s="5"/>
      <c r="G937" s="212"/>
      <c r="H937" s="5"/>
      <c r="I937" s="212"/>
      <c r="J937" s="5"/>
      <c r="K937" s="212"/>
      <c r="L937" s="5"/>
      <c r="M937" s="212"/>
      <c r="N937" s="5"/>
      <c r="O937" s="212"/>
      <c r="P937" s="5"/>
      <c r="Q937" s="213"/>
      <c r="R937" s="5"/>
      <c r="S937" s="213"/>
      <c r="T937" s="5"/>
      <c r="U937" s="213"/>
      <c r="V937" s="5"/>
      <c r="W937" s="213"/>
      <c r="X937" s="5"/>
      <c r="Y937" s="213"/>
      <c r="Z937" s="5"/>
      <c r="AA937" s="213"/>
      <c r="AB937" s="10"/>
      <c r="AC937" s="10"/>
      <c r="AD937" s="7"/>
      <c r="AE937" s="5"/>
      <c r="AF937" s="5"/>
      <c r="AG937" s="5"/>
      <c r="AH937" s="5"/>
      <c r="AI937" s="5"/>
      <c r="AJ937" s="5"/>
      <c r="AK937" s="5"/>
      <c r="AL937" s="5"/>
      <c r="AM937" s="5"/>
      <c r="AN937" s="5"/>
      <c r="AO937" s="5"/>
      <c r="AP937" s="5"/>
      <c r="AQ937" s="5"/>
      <c r="AR937" s="5"/>
      <c r="AS937" s="5"/>
      <c r="AT937" s="5"/>
      <c r="AU937" s="5"/>
      <c r="AV937" s="5"/>
      <c r="AW937" s="5"/>
      <c r="AX937" s="5"/>
    </row>
    <row r="938" spans="1:50" ht="12" customHeight="1">
      <c r="A938" s="5"/>
      <c r="B938" s="5"/>
      <c r="C938" s="5"/>
      <c r="D938" s="5"/>
      <c r="E938" s="6"/>
      <c r="F938" s="5"/>
      <c r="G938" s="212"/>
      <c r="H938" s="5"/>
      <c r="I938" s="212"/>
      <c r="J938" s="5"/>
      <c r="K938" s="212"/>
      <c r="L938" s="5"/>
      <c r="M938" s="212"/>
      <c r="N938" s="5"/>
      <c r="O938" s="212"/>
      <c r="P938" s="5"/>
      <c r="Q938" s="213"/>
      <c r="R938" s="5"/>
      <c r="S938" s="213"/>
      <c r="T938" s="5"/>
      <c r="U938" s="213"/>
      <c r="V938" s="5"/>
      <c r="W938" s="213"/>
      <c r="X938" s="5"/>
      <c r="Y938" s="213"/>
      <c r="Z938" s="5"/>
      <c r="AA938" s="213"/>
      <c r="AB938" s="10"/>
      <c r="AC938" s="10"/>
      <c r="AD938" s="7"/>
      <c r="AE938" s="5"/>
      <c r="AF938" s="5"/>
      <c r="AG938" s="5"/>
      <c r="AH938" s="5"/>
      <c r="AI938" s="5"/>
      <c r="AJ938" s="5"/>
      <c r="AK938" s="5"/>
      <c r="AL938" s="5"/>
      <c r="AM938" s="5"/>
      <c r="AN938" s="5"/>
      <c r="AO938" s="5"/>
      <c r="AP938" s="5"/>
      <c r="AQ938" s="5"/>
      <c r="AR938" s="5"/>
      <c r="AS938" s="5"/>
      <c r="AT938" s="5"/>
      <c r="AU938" s="5"/>
      <c r="AV938" s="5"/>
      <c r="AW938" s="5"/>
      <c r="AX938" s="5"/>
    </row>
    <row r="939" spans="1:50" ht="12" customHeight="1">
      <c r="A939" s="5"/>
      <c r="B939" s="5"/>
      <c r="C939" s="5"/>
      <c r="D939" s="5"/>
      <c r="E939" s="6"/>
      <c r="F939" s="5"/>
      <c r="G939" s="212"/>
      <c r="H939" s="5"/>
      <c r="I939" s="212"/>
      <c r="J939" s="5"/>
      <c r="K939" s="212"/>
      <c r="L939" s="5"/>
      <c r="M939" s="212"/>
      <c r="N939" s="5"/>
      <c r="O939" s="212"/>
      <c r="P939" s="5"/>
      <c r="Q939" s="213"/>
      <c r="R939" s="5"/>
      <c r="S939" s="213"/>
      <c r="T939" s="5"/>
      <c r="U939" s="213"/>
      <c r="V939" s="5"/>
      <c r="W939" s="213"/>
      <c r="X939" s="5"/>
      <c r="Y939" s="213"/>
      <c r="Z939" s="5"/>
      <c r="AA939" s="213"/>
      <c r="AB939" s="10"/>
      <c r="AC939" s="10"/>
      <c r="AD939" s="7"/>
      <c r="AE939" s="5"/>
      <c r="AF939" s="5"/>
      <c r="AG939" s="5"/>
      <c r="AH939" s="5"/>
      <c r="AI939" s="5"/>
      <c r="AJ939" s="5"/>
      <c r="AK939" s="5"/>
      <c r="AL939" s="5"/>
      <c r="AM939" s="5"/>
      <c r="AN939" s="5"/>
      <c r="AO939" s="5"/>
      <c r="AP939" s="5"/>
      <c r="AQ939" s="5"/>
      <c r="AR939" s="5"/>
      <c r="AS939" s="5"/>
      <c r="AT939" s="5"/>
      <c r="AU939" s="5"/>
      <c r="AV939" s="5"/>
      <c r="AW939" s="5"/>
      <c r="AX939" s="5"/>
    </row>
    <row r="940" spans="1:50" ht="12" customHeight="1">
      <c r="A940" s="5"/>
      <c r="B940" s="5"/>
      <c r="C940" s="5"/>
      <c r="D940" s="5"/>
      <c r="E940" s="6"/>
      <c r="F940" s="5"/>
      <c r="G940" s="212"/>
      <c r="H940" s="5"/>
      <c r="I940" s="212"/>
      <c r="J940" s="5"/>
      <c r="K940" s="212"/>
      <c r="L940" s="5"/>
      <c r="M940" s="212"/>
      <c r="N940" s="5"/>
      <c r="O940" s="212"/>
      <c r="P940" s="5"/>
      <c r="Q940" s="213"/>
      <c r="R940" s="5"/>
      <c r="S940" s="213"/>
      <c r="T940" s="5"/>
      <c r="U940" s="213"/>
      <c r="V940" s="5"/>
      <c r="W940" s="213"/>
      <c r="X940" s="5"/>
      <c r="Y940" s="213"/>
      <c r="Z940" s="5"/>
      <c r="AA940" s="213"/>
      <c r="AB940" s="10"/>
      <c r="AC940" s="10"/>
      <c r="AD940" s="7"/>
      <c r="AE940" s="5"/>
      <c r="AF940" s="5"/>
      <c r="AG940" s="5"/>
      <c r="AH940" s="5"/>
      <c r="AI940" s="5"/>
      <c r="AJ940" s="5"/>
      <c r="AK940" s="5"/>
      <c r="AL940" s="5"/>
      <c r="AM940" s="5"/>
      <c r="AN940" s="5"/>
      <c r="AO940" s="5"/>
      <c r="AP940" s="5"/>
      <c r="AQ940" s="5"/>
      <c r="AR940" s="5"/>
      <c r="AS940" s="5"/>
      <c r="AT940" s="5"/>
      <c r="AU940" s="5"/>
      <c r="AV940" s="5"/>
      <c r="AW940" s="5"/>
      <c r="AX940" s="5"/>
    </row>
    <row r="941" spans="1:50" ht="12" customHeight="1">
      <c r="A941" s="5"/>
      <c r="B941" s="5"/>
      <c r="C941" s="5"/>
      <c r="D941" s="5"/>
      <c r="E941" s="6"/>
      <c r="F941" s="5"/>
      <c r="G941" s="212"/>
      <c r="H941" s="5"/>
      <c r="I941" s="212"/>
      <c r="J941" s="5"/>
      <c r="K941" s="212"/>
      <c r="L941" s="5"/>
      <c r="M941" s="212"/>
      <c r="N941" s="5"/>
      <c r="O941" s="212"/>
      <c r="P941" s="5"/>
      <c r="Q941" s="213"/>
      <c r="R941" s="5"/>
      <c r="S941" s="213"/>
      <c r="T941" s="5"/>
      <c r="U941" s="213"/>
      <c r="V941" s="5"/>
      <c r="W941" s="213"/>
      <c r="X941" s="5"/>
      <c r="Y941" s="213"/>
      <c r="Z941" s="5"/>
      <c r="AA941" s="213"/>
      <c r="AB941" s="10"/>
      <c r="AC941" s="10"/>
      <c r="AD941" s="7"/>
      <c r="AE941" s="5"/>
      <c r="AF941" s="5"/>
      <c r="AG941" s="5"/>
      <c r="AH941" s="5"/>
      <c r="AI941" s="5"/>
      <c r="AJ941" s="5"/>
      <c r="AK941" s="5"/>
      <c r="AL941" s="5"/>
      <c r="AM941" s="5"/>
      <c r="AN941" s="5"/>
      <c r="AO941" s="5"/>
      <c r="AP941" s="5"/>
      <c r="AQ941" s="5"/>
      <c r="AR941" s="5"/>
      <c r="AS941" s="5"/>
      <c r="AT941" s="5"/>
      <c r="AU941" s="5"/>
      <c r="AV941" s="5"/>
      <c r="AW941" s="5"/>
      <c r="AX941" s="5"/>
    </row>
    <row r="942" spans="1:50" ht="12" customHeight="1">
      <c r="A942" s="5"/>
      <c r="B942" s="5"/>
      <c r="C942" s="5"/>
      <c r="D942" s="5"/>
      <c r="E942" s="6"/>
      <c r="F942" s="5"/>
      <c r="G942" s="212"/>
      <c r="H942" s="5"/>
      <c r="I942" s="212"/>
      <c r="J942" s="5"/>
      <c r="K942" s="212"/>
      <c r="L942" s="5"/>
      <c r="M942" s="212"/>
      <c r="N942" s="5"/>
      <c r="O942" s="212"/>
      <c r="P942" s="5"/>
      <c r="Q942" s="213"/>
      <c r="R942" s="5"/>
      <c r="S942" s="213"/>
      <c r="T942" s="5"/>
      <c r="U942" s="213"/>
      <c r="V942" s="5"/>
      <c r="W942" s="213"/>
      <c r="X942" s="5"/>
      <c r="Y942" s="213"/>
      <c r="Z942" s="5"/>
      <c r="AA942" s="213"/>
      <c r="AB942" s="10"/>
      <c r="AC942" s="10"/>
      <c r="AD942" s="7"/>
      <c r="AE942" s="5"/>
      <c r="AF942" s="5"/>
      <c r="AG942" s="5"/>
      <c r="AH942" s="5"/>
      <c r="AI942" s="5"/>
      <c r="AJ942" s="5"/>
      <c r="AK942" s="5"/>
      <c r="AL942" s="5"/>
      <c r="AM942" s="5"/>
      <c r="AN942" s="5"/>
      <c r="AO942" s="5"/>
      <c r="AP942" s="5"/>
      <c r="AQ942" s="5"/>
      <c r="AR942" s="5"/>
      <c r="AS942" s="5"/>
      <c r="AT942" s="5"/>
      <c r="AU942" s="5"/>
      <c r="AV942" s="5"/>
      <c r="AW942" s="5"/>
      <c r="AX942" s="5"/>
    </row>
    <row r="943" spans="1:50" ht="12" customHeight="1">
      <c r="A943" s="5"/>
      <c r="B943" s="5"/>
      <c r="C943" s="5"/>
      <c r="D943" s="5"/>
      <c r="E943" s="6"/>
      <c r="F943" s="5"/>
      <c r="G943" s="212"/>
      <c r="H943" s="5"/>
      <c r="I943" s="212"/>
      <c r="J943" s="5"/>
      <c r="K943" s="212"/>
      <c r="L943" s="5"/>
      <c r="M943" s="212"/>
      <c r="N943" s="5"/>
      <c r="O943" s="212"/>
      <c r="P943" s="5"/>
      <c r="Q943" s="213"/>
      <c r="R943" s="5"/>
      <c r="S943" s="213"/>
      <c r="T943" s="5"/>
      <c r="U943" s="213"/>
      <c r="V943" s="5"/>
      <c r="W943" s="213"/>
      <c r="X943" s="5"/>
      <c r="Y943" s="213"/>
      <c r="Z943" s="5"/>
      <c r="AA943" s="213"/>
      <c r="AB943" s="10"/>
      <c r="AC943" s="10"/>
      <c r="AD943" s="7"/>
      <c r="AE943" s="5"/>
      <c r="AF943" s="5"/>
      <c r="AG943" s="5"/>
      <c r="AH943" s="5"/>
      <c r="AI943" s="5"/>
      <c r="AJ943" s="5"/>
      <c r="AK943" s="5"/>
      <c r="AL943" s="5"/>
      <c r="AM943" s="5"/>
      <c r="AN943" s="5"/>
      <c r="AO943" s="5"/>
      <c r="AP943" s="5"/>
      <c r="AQ943" s="5"/>
      <c r="AR943" s="5"/>
      <c r="AS943" s="5"/>
      <c r="AT943" s="5"/>
      <c r="AU943" s="5"/>
      <c r="AV943" s="5"/>
      <c r="AW943" s="5"/>
      <c r="AX943" s="5"/>
    </row>
    <row r="944" spans="1:50" ht="12" customHeight="1">
      <c r="A944" s="5"/>
      <c r="B944" s="5"/>
      <c r="C944" s="5"/>
      <c r="D944" s="5"/>
      <c r="E944" s="6"/>
      <c r="F944" s="5"/>
      <c r="G944" s="212"/>
      <c r="H944" s="5"/>
      <c r="I944" s="212"/>
      <c r="J944" s="5"/>
      <c r="K944" s="212"/>
      <c r="L944" s="5"/>
      <c r="M944" s="212"/>
      <c r="N944" s="5"/>
      <c r="O944" s="212"/>
      <c r="P944" s="5"/>
      <c r="Q944" s="213"/>
      <c r="R944" s="5"/>
      <c r="S944" s="213"/>
      <c r="T944" s="5"/>
      <c r="U944" s="213"/>
      <c r="V944" s="5"/>
      <c r="W944" s="213"/>
      <c r="X944" s="5"/>
      <c r="Y944" s="213"/>
      <c r="Z944" s="5"/>
      <c r="AA944" s="213"/>
      <c r="AB944" s="10"/>
      <c r="AC944" s="10"/>
      <c r="AD944" s="7"/>
      <c r="AE944" s="5"/>
      <c r="AF944" s="5"/>
      <c r="AG944" s="5"/>
      <c r="AH944" s="5"/>
      <c r="AI944" s="5"/>
      <c r="AJ944" s="5"/>
      <c r="AK944" s="5"/>
      <c r="AL944" s="5"/>
      <c r="AM944" s="5"/>
      <c r="AN944" s="5"/>
      <c r="AO944" s="5"/>
      <c r="AP944" s="5"/>
      <c r="AQ944" s="5"/>
      <c r="AR944" s="5"/>
      <c r="AS944" s="5"/>
      <c r="AT944" s="5"/>
      <c r="AU944" s="5"/>
      <c r="AV944" s="5"/>
      <c r="AW944" s="5"/>
      <c r="AX944" s="5"/>
    </row>
    <row r="945" spans="1:50" ht="12" customHeight="1">
      <c r="A945" s="5"/>
      <c r="B945" s="5"/>
      <c r="C945" s="5"/>
      <c r="D945" s="5"/>
      <c r="E945" s="6"/>
      <c r="F945" s="5"/>
      <c r="G945" s="212"/>
      <c r="H945" s="5"/>
      <c r="I945" s="212"/>
      <c r="J945" s="5"/>
      <c r="K945" s="212"/>
      <c r="L945" s="5"/>
      <c r="M945" s="212"/>
      <c r="N945" s="5"/>
      <c r="O945" s="212"/>
      <c r="P945" s="5"/>
      <c r="Q945" s="213"/>
      <c r="R945" s="5"/>
      <c r="S945" s="213"/>
      <c r="T945" s="5"/>
      <c r="U945" s="213"/>
      <c r="V945" s="5"/>
      <c r="W945" s="213"/>
      <c r="X945" s="5"/>
      <c r="Y945" s="213"/>
      <c r="Z945" s="5"/>
      <c r="AA945" s="213"/>
      <c r="AB945" s="10"/>
      <c r="AC945" s="10"/>
      <c r="AD945" s="7"/>
      <c r="AE945" s="5"/>
      <c r="AF945" s="5"/>
      <c r="AG945" s="5"/>
      <c r="AH945" s="5"/>
      <c r="AI945" s="5"/>
      <c r="AJ945" s="5"/>
      <c r="AK945" s="5"/>
      <c r="AL945" s="5"/>
      <c r="AM945" s="5"/>
      <c r="AN945" s="5"/>
      <c r="AO945" s="5"/>
      <c r="AP945" s="5"/>
      <c r="AQ945" s="5"/>
      <c r="AR945" s="5"/>
      <c r="AS945" s="5"/>
      <c r="AT945" s="5"/>
      <c r="AU945" s="5"/>
      <c r="AV945" s="5"/>
      <c r="AW945" s="5"/>
      <c r="AX945" s="5"/>
    </row>
    <row r="946" spans="1:50" ht="12" customHeight="1">
      <c r="A946" s="5"/>
      <c r="B946" s="5"/>
      <c r="C946" s="5"/>
      <c r="D946" s="5"/>
      <c r="E946" s="6"/>
      <c r="F946" s="5"/>
      <c r="G946" s="212"/>
      <c r="H946" s="5"/>
      <c r="I946" s="212"/>
      <c r="J946" s="5"/>
      <c r="K946" s="212"/>
      <c r="L946" s="5"/>
      <c r="M946" s="212"/>
      <c r="N946" s="5"/>
      <c r="O946" s="212"/>
      <c r="P946" s="5"/>
      <c r="Q946" s="213"/>
      <c r="R946" s="5"/>
      <c r="S946" s="213"/>
      <c r="T946" s="5"/>
      <c r="U946" s="213"/>
      <c r="V946" s="5"/>
      <c r="W946" s="213"/>
      <c r="X946" s="5"/>
      <c r="Y946" s="213"/>
      <c r="Z946" s="5"/>
      <c r="AA946" s="213"/>
      <c r="AB946" s="10"/>
      <c r="AC946" s="10"/>
      <c r="AD946" s="7"/>
      <c r="AE946" s="5"/>
      <c r="AF946" s="5"/>
      <c r="AG946" s="5"/>
      <c r="AH946" s="5"/>
      <c r="AI946" s="5"/>
      <c r="AJ946" s="5"/>
      <c r="AK946" s="5"/>
      <c r="AL946" s="5"/>
      <c r="AM946" s="5"/>
      <c r="AN946" s="5"/>
      <c r="AO946" s="5"/>
      <c r="AP946" s="5"/>
      <c r="AQ946" s="5"/>
      <c r="AR946" s="5"/>
      <c r="AS946" s="5"/>
      <c r="AT946" s="5"/>
      <c r="AU946" s="5"/>
      <c r="AV946" s="5"/>
      <c r="AW946" s="5"/>
      <c r="AX946" s="5"/>
    </row>
    <row r="947" spans="1:50" ht="12" customHeight="1">
      <c r="A947" s="5"/>
      <c r="B947" s="5"/>
      <c r="C947" s="5"/>
      <c r="D947" s="5"/>
      <c r="E947" s="6"/>
      <c r="F947" s="5"/>
      <c r="G947" s="212"/>
      <c r="H947" s="5"/>
      <c r="I947" s="212"/>
      <c r="J947" s="5"/>
      <c r="K947" s="212"/>
      <c r="L947" s="5"/>
      <c r="M947" s="212"/>
      <c r="N947" s="5"/>
      <c r="O947" s="212"/>
      <c r="P947" s="5"/>
      <c r="Q947" s="213"/>
      <c r="R947" s="5"/>
      <c r="S947" s="213"/>
      <c r="T947" s="5"/>
      <c r="U947" s="213"/>
      <c r="V947" s="5"/>
      <c r="W947" s="213"/>
      <c r="X947" s="5"/>
      <c r="Y947" s="213"/>
      <c r="Z947" s="5"/>
      <c r="AA947" s="213"/>
      <c r="AB947" s="10"/>
      <c r="AC947" s="10"/>
      <c r="AD947" s="7"/>
      <c r="AE947" s="5"/>
      <c r="AF947" s="5"/>
      <c r="AG947" s="5"/>
      <c r="AH947" s="5"/>
      <c r="AI947" s="5"/>
      <c r="AJ947" s="5"/>
      <c r="AK947" s="5"/>
      <c r="AL947" s="5"/>
      <c r="AM947" s="5"/>
      <c r="AN947" s="5"/>
      <c r="AO947" s="5"/>
      <c r="AP947" s="5"/>
      <c r="AQ947" s="5"/>
      <c r="AR947" s="5"/>
      <c r="AS947" s="5"/>
      <c r="AT947" s="5"/>
      <c r="AU947" s="5"/>
      <c r="AV947" s="5"/>
      <c r="AW947" s="5"/>
      <c r="AX947" s="5"/>
    </row>
    <row r="948" spans="1:50" ht="12" customHeight="1">
      <c r="A948" s="5"/>
      <c r="B948" s="5"/>
      <c r="C948" s="5"/>
      <c r="D948" s="5"/>
      <c r="E948" s="6"/>
      <c r="F948" s="5"/>
      <c r="G948" s="212"/>
      <c r="H948" s="5"/>
      <c r="I948" s="212"/>
      <c r="J948" s="5"/>
      <c r="K948" s="212"/>
      <c r="L948" s="5"/>
      <c r="M948" s="212"/>
      <c r="N948" s="5"/>
      <c r="O948" s="212"/>
      <c r="P948" s="5"/>
      <c r="Q948" s="213"/>
      <c r="R948" s="5"/>
      <c r="S948" s="213"/>
      <c r="T948" s="5"/>
      <c r="U948" s="213"/>
      <c r="V948" s="5"/>
      <c r="W948" s="213"/>
      <c r="X948" s="5"/>
      <c r="Y948" s="213"/>
      <c r="Z948" s="5"/>
      <c r="AA948" s="213"/>
      <c r="AB948" s="10"/>
      <c r="AC948" s="10"/>
      <c r="AD948" s="7"/>
      <c r="AE948" s="5"/>
      <c r="AF948" s="5"/>
      <c r="AG948" s="5"/>
      <c r="AH948" s="5"/>
      <c r="AI948" s="5"/>
      <c r="AJ948" s="5"/>
      <c r="AK948" s="5"/>
      <c r="AL948" s="5"/>
      <c r="AM948" s="5"/>
      <c r="AN948" s="5"/>
      <c r="AO948" s="5"/>
      <c r="AP948" s="5"/>
      <c r="AQ948" s="5"/>
      <c r="AR948" s="5"/>
      <c r="AS948" s="5"/>
      <c r="AT948" s="5"/>
      <c r="AU948" s="5"/>
      <c r="AV948" s="5"/>
      <c r="AW948" s="5"/>
      <c r="AX948" s="5"/>
    </row>
    <row r="949" spans="1:50" ht="12" customHeight="1">
      <c r="A949" s="5"/>
      <c r="B949" s="5"/>
      <c r="C949" s="5"/>
      <c r="D949" s="5"/>
      <c r="E949" s="6"/>
      <c r="F949" s="5"/>
      <c r="G949" s="212"/>
      <c r="H949" s="5"/>
      <c r="I949" s="212"/>
      <c r="J949" s="5"/>
      <c r="K949" s="212"/>
      <c r="L949" s="5"/>
      <c r="M949" s="212"/>
      <c r="N949" s="5"/>
      <c r="O949" s="212"/>
      <c r="P949" s="5"/>
      <c r="Q949" s="213"/>
      <c r="R949" s="5"/>
      <c r="S949" s="213"/>
      <c r="T949" s="5"/>
      <c r="U949" s="213"/>
      <c r="V949" s="5"/>
      <c r="W949" s="213"/>
      <c r="X949" s="5"/>
      <c r="Y949" s="213"/>
      <c r="Z949" s="5"/>
      <c r="AA949" s="213"/>
      <c r="AB949" s="10"/>
      <c r="AC949" s="10"/>
      <c r="AD949" s="7"/>
      <c r="AE949" s="5"/>
      <c r="AF949" s="5"/>
      <c r="AG949" s="5"/>
      <c r="AH949" s="5"/>
      <c r="AI949" s="5"/>
      <c r="AJ949" s="5"/>
      <c r="AK949" s="5"/>
      <c r="AL949" s="5"/>
      <c r="AM949" s="5"/>
      <c r="AN949" s="5"/>
      <c r="AO949" s="5"/>
      <c r="AP949" s="5"/>
      <c r="AQ949" s="5"/>
      <c r="AR949" s="5"/>
      <c r="AS949" s="5"/>
      <c r="AT949" s="5"/>
      <c r="AU949" s="5"/>
      <c r="AV949" s="5"/>
      <c r="AW949" s="5"/>
      <c r="AX949" s="5"/>
    </row>
    <row r="950" spans="1:50" ht="12" customHeight="1">
      <c r="A950" s="5"/>
      <c r="B950" s="5"/>
      <c r="C950" s="5"/>
      <c r="D950" s="5"/>
      <c r="E950" s="6"/>
      <c r="F950" s="5"/>
      <c r="G950" s="212"/>
      <c r="H950" s="5"/>
      <c r="I950" s="212"/>
      <c r="J950" s="5"/>
      <c r="K950" s="212"/>
      <c r="L950" s="5"/>
      <c r="M950" s="212"/>
      <c r="N950" s="5"/>
      <c r="O950" s="212"/>
      <c r="P950" s="5"/>
      <c r="Q950" s="213"/>
      <c r="R950" s="5"/>
      <c r="S950" s="213"/>
      <c r="T950" s="5"/>
      <c r="U950" s="213"/>
      <c r="V950" s="5"/>
      <c r="W950" s="213"/>
      <c r="X950" s="5"/>
      <c r="Y950" s="213"/>
      <c r="Z950" s="5"/>
      <c r="AA950" s="213"/>
      <c r="AB950" s="10"/>
      <c r="AC950" s="10"/>
      <c r="AD950" s="7"/>
      <c r="AE950" s="5"/>
      <c r="AF950" s="5"/>
      <c r="AG950" s="5"/>
      <c r="AH950" s="5"/>
      <c r="AI950" s="5"/>
      <c r="AJ950" s="5"/>
      <c r="AK950" s="5"/>
      <c r="AL950" s="5"/>
      <c r="AM950" s="5"/>
      <c r="AN950" s="5"/>
      <c r="AO950" s="5"/>
      <c r="AP950" s="5"/>
      <c r="AQ950" s="5"/>
      <c r="AR950" s="5"/>
      <c r="AS950" s="5"/>
      <c r="AT950" s="5"/>
      <c r="AU950" s="5"/>
      <c r="AV950" s="5"/>
      <c r="AW950" s="5"/>
      <c r="AX950" s="5"/>
    </row>
    <row r="951" spans="1:50" ht="12" customHeight="1">
      <c r="A951" s="5"/>
      <c r="B951" s="5"/>
      <c r="C951" s="5"/>
      <c r="D951" s="5"/>
      <c r="E951" s="6"/>
      <c r="F951" s="5"/>
      <c r="G951" s="212"/>
      <c r="H951" s="5"/>
      <c r="I951" s="212"/>
      <c r="J951" s="5"/>
      <c r="K951" s="212"/>
      <c r="L951" s="5"/>
      <c r="M951" s="212"/>
      <c r="N951" s="5"/>
      <c r="O951" s="212"/>
      <c r="P951" s="5"/>
      <c r="Q951" s="213"/>
      <c r="R951" s="5"/>
      <c r="S951" s="213"/>
      <c r="T951" s="5"/>
      <c r="U951" s="213"/>
      <c r="V951" s="5"/>
      <c r="W951" s="213"/>
      <c r="X951" s="5"/>
      <c r="Y951" s="213"/>
      <c r="Z951" s="5"/>
      <c r="AA951" s="213"/>
      <c r="AB951" s="10"/>
      <c r="AC951" s="10"/>
      <c r="AD951" s="7"/>
      <c r="AE951" s="5"/>
      <c r="AF951" s="5"/>
      <c r="AG951" s="5"/>
      <c r="AH951" s="5"/>
      <c r="AI951" s="5"/>
      <c r="AJ951" s="5"/>
      <c r="AK951" s="5"/>
      <c r="AL951" s="5"/>
      <c r="AM951" s="5"/>
      <c r="AN951" s="5"/>
      <c r="AO951" s="5"/>
      <c r="AP951" s="5"/>
      <c r="AQ951" s="5"/>
      <c r="AR951" s="5"/>
      <c r="AS951" s="5"/>
      <c r="AT951" s="5"/>
      <c r="AU951" s="5"/>
      <c r="AV951" s="5"/>
      <c r="AW951" s="5"/>
      <c r="AX951" s="5"/>
    </row>
    <row r="952" spans="1:50" ht="12" customHeight="1">
      <c r="A952" s="5"/>
      <c r="B952" s="5"/>
      <c r="C952" s="5"/>
      <c r="D952" s="5"/>
      <c r="E952" s="6"/>
      <c r="F952" s="5"/>
      <c r="G952" s="212"/>
      <c r="H952" s="5"/>
      <c r="I952" s="212"/>
      <c r="J952" s="5"/>
      <c r="K952" s="212"/>
      <c r="L952" s="5"/>
      <c r="M952" s="212"/>
      <c r="N952" s="5"/>
      <c r="O952" s="212"/>
      <c r="P952" s="5"/>
      <c r="Q952" s="213"/>
      <c r="R952" s="5"/>
      <c r="S952" s="213"/>
      <c r="T952" s="5"/>
      <c r="U952" s="213"/>
      <c r="V952" s="5"/>
      <c r="W952" s="213"/>
      <c r="X952" s="5"/>
      <c r="Y952" s="213"/>
      <c r="Z952" s="5"/>
      <c r="AA952" s="213"/>
      <c r="AB952" s="10"/>
      <c r="AC952" s="10"/>
      <c r="AD952" s="7"/>
      <c r="AE952" s="5"/>
      <c r="AF952" s="5"/>
      <c r="AG952" s="5"/>
      <c r="AH952" s="5"/>
      <c r="AI952" s="5"/>
      <c r="AJ952" s="5"/>
      <c r="AK952" s="5"/>
      <c r="AL952" s="5"/>
      <c r="AM952" s="5"/>
      <c r="AN952" s="5"/>
      <c r="AO952" s="5"/>
      <c r="AP952" s="5"/>
      <c r="AQ952" s="5"/>
      <c r="AR952" s="5"/>
      <c r="AS952" s="5"/>
      <c r="AT952" s="5"/>
      <c r="AU952" s="5"/>
      <c r="AV952" s="5"/>
      <c r="AW952" s="5"/>
      <c r="AX952" s="5"/>
    </row>
    <row r="953" spans="1:50" ht="12" customHeight="1">
      <c r="A953" s="5"/>
      <c r="B953" s="5"/>
      <c r="C953" s="5"/>
      <c r="D953" s="5"/>
      <c r="E953" s="6"/>
      <c r="F953" s="5"/>
      <c r="G953" s="212"/>
      <c r="H953" s="5"/>
      <c r="I953" s="212"/>
      <c r="J953" s="5"/>
      <c r="K953" s="212"/>
      <c r="L953" s="5"/>
      <c r="M953" s="212"/>
      <c r="N953" s="5"/>
      <c r="O953" s="212"/>
      <c r="P953" s="5"/>
      <c r="Q953" s="213"/>
      <c r="R953" s="5"/>
      <c r="S953" s="213"/>
      <c r="T953" s="5"/>
      <c r="U953" s="213"/>
      <c r="V953" s="5"/>
      <c r="W953" s="213"/>
      <c r="X953" s="5"/>
      <c r="Y953" s="213"/>
      <c r="Z953" s="5"/>
      <c r="AA953" s="213"/>
      <c r="AB953" s="10"/>
      <c r="AC953" s="10"/>
      <c r="AD953" s="7"/>
      <c r="AE953" s="5"/>
      <c r="AF953" s="5"/>
      <c r="AG953" s="5"/>
      <c r="AH953" s="5"/>
      <c r="AI953" s="5"/>
      <c r="AJ953" s="5"/>
      <c r="AK953" s="5"/>
      <c r="AL953" s="5"/>
      <c r="AM953" s="5"/>
      <c r="AN953" s="5"/>
      <c r="AO953" s="5"/>
      <c r="AP953" s="5"/>
      <c r="AQ953" s="5"/>
      <c r="AR953" s="5"/>
      <c r="AS953" s="5"/>
      <c r="AT953" s="5"/>
      <c r="AU953" s="5"/>
      <c r="AV953" s="5"/>
      <c r="AW953" s="5"/>
      <c r="AX953" s="5"/>
    </row>
    <row r="954" spans="1:50" ht="12" customHeight="1">
      <c r="A954" s="5"/>
      <c r="B954" s="5"/>
      <c r="C954" s="5"/>
      <c r="D954" s="5"/>
      <c r="E954" s="6"/>
      <c r="F954" s="5"/>
      <c r="G954" s="212"/>
      <c r="H954" s="5"/>
      <c r="I954" s="212"/>
      <c r="J954" s="5"/>
      <c r="K954" s="212"/>
      <c r="L954" s="5"/>
      <c r="M954" s="212"/>
      <c r="N954" s="5"/>
      <c r="O954" s="212"/>
      <c r="P954" s="5"/>
      <c r="Q954" s="213"/>
      <c r="R954" s="5"/>
      <c r="S954" s="213"/>
      <c r="T954" s="5"/>
      <c r="U954" s="213"/>
      <c r="V954" s="5"/>
      <c r="W954" s="213"/>
      <c r="X954" s="5"/>
      <c r="Y954" s="213"/>
      <c r="Z954" s="5"/>
      <c r="AA954" s="213"/>
      <c r="AB954" s="10"/>
      <c r="AC954" s="10"/>
      <c r="AD954" s="7"/>
      <c r="AE954" s="5"/>
      <c r="AF954" s="5"/>
      <c r="AG954" s="5"/>
      <c r="AH954" s="5"/>
      <c r="AI954" s="5"/>
      <c r="AJ954" s="5"/>
      <c r="AK954" s="5"/>
      <c r="AL954" s="5"/>
      <c r="AM954" s="5"/>
      <c r="AN954" s="5"/>
      <c r="AO954" s="5"/>
      <c r="AP954" s="5"/>
      <c r="AQ954" s="5"/>
      <c r="AR954" s="5"/>
      <c r="AS954" s="5"/>
      <c r="AT954" s="5"/>
      <c r="AU954" s="5"/>
      <c r="AV954" s="5"/>
      <c r="AW954" s="5"/>
      <c r="AX954" s="5"/>
    </row>
    <row r="955" spans="1:50" ht="12" customHeight="1">
      <c r="A955" s="5"/>
      <c r="B955" s="5"/>
      <c r="C955" s="5"/>
      <c r="D955" s="5"/>
      <c r="E955" s="6"/>
      <c r="F955" s="5"/>
      <c r="G955" s="212"/>
      <c r="H955" s="5"/>
      <c r="I955" s="212"/>
      <c r="J955" s="5"/>
      <c r="K955" s="212"/>
      <c r="L955" s="5"/>
      <c r="M955" s="212"/>
      <c r="N955" s="5"/>
      <c r="O955" s="212"/>
      <c r="P955" s="5"/>
      <c r="Q955" s="213"/>
      <c r="R955" s="5"/>
      <c r="S955" s="213"/>
      <c r="T955" s="5"/>
      <c r="U955" s="213"/>
      <c r="V955" s="5"/>
      <c r="W955" s="213"/>
      <c r="X955" s="5"/>
      <c r="Y955" s="213"/>
      <c r="Z955" s="5"/>
      <c r="AA955" s="213"/>
      <c r="AB955" s="10"/>
      <c r="AC955" s="10"/>
      <c r="AD955" s="7"/>
      <c r="AE955" s="5"/>
      <c r="AF955" s="5"/>
      <c r="AG955" s="5"/>
      <c r="AH955" s="5"/>
      <c r="AI955" s="5"/>
      <c r="AJ955" s="5"/>
      <c r="AK955" s="5"/>
      <c r="AL955" s="5"/>
      <c r="AM955" s="5"/>
      <c r="AN955" s="5"/>
      <c r="AO955" s="5"/>
      <c r="AP955" s="5"/>
      <c r="AQ955" s="5"/>
      <c r="AR955" s="5"/>
      <c r="AS955" s="5"/>
      <c r="AT955" s="5"/>
      <c r="AU955" s="5"/>
      <c r="AV955" s="5"/>
      <c r="AW955" s="5"/>
      <c r="AX955" s="5"/>
    </row>
    <row r="956" spans="1:50" ht="12" customHeight="1">
      <c r="A956" s="5"/>
      <c r="B956" s="5"/>
      <c r="C956" s="5"/>
      <c r="D956" s="5"/>
      <c r="E956" s="6"/>
      <c r="F956" s="5"/>
      <c r="G956" s="212"/>
      <c r="H956" s="5"/>
      <c r="I956" s="212"/>
      <c r="J956" s="5"/>
      <c r="K956" s="212"/>
      <c r="L956" s="5"/>
      <c r="M956" s="212"/>
      <c r="N956" s="5"/>
      <c r="O956" s="212"/>
      <c r="P956" s="5"/>
      <c r="Q956" s="213"/>
      <c r="R956" s="5"/>
      <c r="S956" s="213"/>
      <c r="T956" s="5"/>
      <c r="U956" s="213"/>
      <c r="V956" s="5"/>
      <c r="W956" s="213"/>
      <c r="X956" s="5"/>
      <c r="Y956" s="213"/>
      <c r="Z956" s="5"/>
      <c r="AA956" s="213"/>
      <c r="AB956" s="10"/>
      <c r="AC956" s="10"/>
      <c r="AD956" s="7"/>
      <c r="AE956" s="5"/>
      <c r="AF956" s="5"/>
      <c r="AG956" s="5"/>
      <c r="AH956" s="5"/>
      <c r="AI956" s="5"/>
      <c r="AJ956" s="5"/>
      <c r="AK956" s="5"/>
      <c r="AL956" s="5"/>
      <c r="AM956" s="5"/>
      <c r="AN956" s="5"/>
      <c r="AO956" s="5"/>
      <c r="AP956" s="5"/>
      <c r="AQ956" s="5"/>
      <c r="AR956" s="5"/>
      <c r="AS956" s="5"/>
      <c r="AT956" s="5"/>
      <c r="AU956" s="5"/>
      <c r="AV956" s="5"/>
      <c r="AW956" s="5"/>
      <c r="AX956" s="5"/>
    </row>
    <row r="957" spans="1:50" ht="12" customHeight="1">
      <c r="A957" s="5"/>
      <c r="B957" s="5"/>
      <c r="C957" s="5"/>
      <c r="D957" s="5"/>
      <c r="E957" s="6"/>
      <c r="F957" s="5"/>
      <c r="G957" s="212"/>
      <c r="H957" s="5"/>
      <c r="I957" s="212"/>
      <c r="J957" s="5"/>
      <c r="K957" s="212"/>
      <c r="L957" s="5"/>
      <c r="M957" s="212"/>
      <c r="N957" s="5"/>
      <c r="O957" s="212"/>
      <c r="P957" s="5"/>
      <c r="Q957" s="213"/>
      <c r="R957" s="5"/>
      <c r="S957" s="213"/>
      <c r="T957" s="5"/>
      <c r="U957" s="213"/>
      <c r="V957" s="5"/>
      <c r="W957" s="213"/>
      <c r="X957" s="5"/>
      <c r="Y957" s="213"/>
      <c r="Z957" s="5"/>
      <c r="AA957" s="213"/>
      <c r="AB957" s="10"/>
      <c r="AC957" s="10"/>
      <c r="AD957" s="7"/>
      <c r="AE957" s="5"/>
      <c r="AF957" s="5"/>
      <c r="AG957" s="5"/>
      <c r="AH957" s="5"/>
      <c r="AI957" s="5"/>
      <c r="AJ957" s="5"/>
      <c r="AK957" s="5"/>
      <c r="AL957" s="5"/>
      <c r="AM957" s="5"/>
      <c r="AN957" s="5"/>
      <c r="AO957" s="5"/>
      <c r="AP957" s="5"/>
      <c r="AQ957" s="5"/>
      <c r="AR957" s="5"/>
      <c r="AS957" s="5"/>
      <c r="AT957" s="5"/>
      <c r="AU957" s="5"/>
      <c r="AV957" s="5"/>
      <c r="AW957" s="5"/>
      <c r="AX957" s="5"/>
    </row>
    <row r="958" spans="1:50" ht="12" customHeight="1">
      <c r="A958" s="5"/>
      <c r="B958" s="5"/>
      <c r="C958" s="5"/>
      <c r="D958" s="5"/>
      <c r="E958" s="6"/>
      <c r="F958" s="5"/>
      <c r="G958" s="212"/>
      <c r="H958" s="5"/>
      <c r="I958" s="212"/>
      <c r="J958" s="5"/>
      <c r="K958" s="212"/>
      <c r="L958" s="5"/>
      <c r="M958" s="212"/>
      <c r="N958" s="5"/>
      <c r="O958" s="212"/>
      <c r="P958" s="5"/>
      <c r="Q958" s="213"/>
      <c r="R958" s="5"/>
      <c r="S958" s="213"/>
      <c r="T958" s="5"/>
      <c r="U958" s="213"/>
      <c r="V958" s="5"/>
      <c r="W958" s="213"/>
      <c r="X958" s="5"/>
      <c r="Y958" s="213"/>
      <c r="Z958" s="5"/>
      <c r="AA958" s="213"/>
      <c r="AB958" s="10"/>
      <c r="AC958" s="10"/>
      <c r="AD958" s="7"/>
      <c r="AE958" s="5"/>
      <c r="AF958" s="5"/>
      <c r="AG958" s="5"/>
      <c r="AH958" s="5"/>
      <c r="AI958" s="5"/>
      <c r="AJ958" s="5"/>
      <c r="AK958" s="5"/>
      <c r="AL958" s="5"/>
      <c r="AM958" s="5"/>
      <c r="AN958" s="5"/>
      <c r="AO958" s="5"/>
      <c r="AP958" s="5"/>
      <c r="AQ958" s="5"/>
      <c r="AR958" s="5"/>
      <c r="AS958" s="5"/>
      <c r="AT958" s="5"/>
      <c r="AU958" s="5"/>
      <c r="AV958" s="5"/>
      <c r="AW958" s="5"/>
      <c r="AX958" s="5"/>
    </row>
    <row r="959" spans="1:50" ht="12" customHeight="1">
      <c r="A959" s="5"/>
      <c r="B959" s="5"/>
      <c r="C959" s="5"/>
      <c r="D959" s="5"/>
      <c r="E959" s="6"/>
      <c r="F959" s="5"/>
      <c r="G959" s="212"/>
      <c r="H959" s="5"/>
      <c r="I959" s="212"/>
      <c r="J959" s="5"/>
      <c r="K959" s="212"/>
      <c r="L959" s="5"/>
      <c r="M959" s="212"/>
      <c r="N959" s="5"/>
      <c r="O959" s="212"/>
      <c r="P959" s="5"/>
      <c r="Q959" s="213"/>
      <c r="R959" s="5"/>
      <c r="S959" s="213"/>
      <c r="T959" s="5"/>
      <c r="U959" s="213"/>
      <c r="V959" s="5"/>
      <c r="W959" s="213"/>
      <c r="X959" s="5"/>
      <c r="Y959" s="213"/>
      <c r="Z959" s="5"/>
      <c r="AA959" s="213"/>
      <c r="AB959" s="10"/>
      <c r="AC959" s="10"/>
      <c r="AD959" s="7"/>
      <c r="AE959" s="5"/>
      <c r="AF959" s="5"/>
      <c r="AG959" s="5"/>
      <c r="AH959" s="5"/>
      <c r="AI959" s="5"/>
      <c r="AJ959" s="5"/>
      <c r="AK959" s="5"/>
      <c r="AL959" s="5"/>
      <c r="AM959" s="5"/>
      <c r="AN959" s="5"/>
      <c r="AO959" s="5"/>
      <c r="AP959" s="5"/>
      <c r="AQ959" s="5"/>
      <c r="AR959" s="5"/>
      <c r="AS959" s="5"/>
      <c r="AT959" s="5"/>
      <c r="AU959" s="5"/>
      <c r="AV959" s="5"/>
      <c r="AW959" s="5"/>
      <c r="AX959" s="5"/>
    </row>
    <row r="960" spans="1:50" ht="12" customHeight="1">
      <c r="A960" s="5"/>
      <c r="B960" s="5"/>
      <c r="C960" s="5"/>
      <c r="D960" s="5"/>
      <c r="E960" s="6"/>
      <c r="F960" s="5"/>
      <c r="G960" s="212"/>
      <c r="H960" s="5"/>
      <c r="I960" s="212"/>
      <c r="J960" s="5"/>
      <c r="K960" s="212"/>
      <c r="L960" s="5"/>
      <c r="M960" s="212"/>
      <c r="N960" s="5"/>
      <c r="O960" s="212"/>
      <c r="P960" s="5"/>
      <c r="Q960" s="213"/>
      <c r="R960" s="5"/>
      <c r="S960" s="213"/>
      <c r="T960" s="5"/>
      <c r="U960" s="213"/>
      <c r="V960" s="5"/>
      <c r="W960" s="213"/>
      <c r="X960" s="5"/>
      <c r="Y960" s="213"/>
      <c r="Z960" s="5"/>
      <c r="AA960" s="213"/>
      <c r="AB960" s="10"/>
      <c r="AC960" s="10"/>
      <c r="AD960" s="7"/>
      <c r="AE960" s="5"/>
      <c r="AF960" s="5"/>
      <c r="AG960" s="5"/>
      <c r="AH960" s="5"/>
      <c r="AI960" s="5"/>
      <c r="AJ960" s="5"/>
      <c r="AK960" s="5"/>
      <c r="AL960" s="5"/>
      <c r="AM960" s="5"/>
      <c r="AN960" s="5"/>
      <c r="AO960" s="5"/>
      <c r="AP960" s="5"/>
      <c r="AQ960" s="5"/>
      <c r="AR960" s="5"/>
      <c r="AS960" s="5"/>
      <c r="AT960" s="5"/>
      <c r="AU960" s="5"/>
      <c r="AV960" s="5"/>
      <c r="AW960" s="5"/>
      <c r="AX960" s="5"/>
    </row>
    <row r="961" spans="1:50" ht="12" customHeight="1">
      <c r="A961" s="5"/>
      <c r="B961" s="5"/>
      <c r="C961" s="5"/>
      <c r="D961" s="5"/>
      <c r="E961" s="6"/>
      <c r="F961" s="5"/>
      <c r="G961" s="212"/>
      <c r="H961" s="5"/>
      <c r="I961" s="212"/>
      <c r="J961" s="5"/>
      <c r="K961" s="212"/>
      <c r="L961" s="5"/>
      <c r="M961" s="212"/>
      <c r="N961" s="5"/>
      <c r="O961" s="212"/>
      <c r="P961" s="5"/>
      <c r="Q961" s="213"/>
      <c r="R961" s="5"/>
      <c r="S961" s="213"/>
      <c r="T961" s="5"/>
      <c r="U961" s="213"/>
      <c r="V961" s="5"/>
      <c r="W961" s="213"/>
      <c r="X961" s="5"/>
      <c r="Y961" s="213"/>
      <c r="Z961" s="5"/>
      <c r="AA961" s="213"/>
      <c r="AB961" s="10"/>
      <c r="AC961" s="10"/>
      <c r="AD961" s="7"/>
      <c r="AE961" s="5"/>
      <c r="AF961" s="5"/>
      <c r="AG961" s="5"/>
      <c r="AH961" s="5"/>
      <c r="AI961" s="5"/>
      <c r="AJ961" s="5"/>
      <c r="AK961" s="5"/>
      <c r="AL961" s="5"/>
      <c r="AM961" s="5"/>
      <c r="AN961" s="5"/>
      <c r="AO961" s="5"/>
      <c r="AP961" s="5"/>
      <c r="AQ961" s="5"/>
      <c r="AR961" s="5"/>
      <c r="AS961" s="5"/>
      <c r="AT961" s="5"/>
      <c r="AU961" s="5"/>
      <c r="AV961" s="5"/>
      <c r="AW961" s="5"/>
      <c r="AX961" s="5"/>
    </row>
    <row r="962" spans="1:50" ht="12" customHeight="1">
      <c r="A962" s="5"/>
      <c r="B962" s="5"/>
      <c r="C962" s="5"/>
      <c r="D962" s="5"/>
      <c r="E962" s="6"/>
      <c r="F962" s="5"/>
      <c r="G962" s="212"/>
      <c r="H962" s="5"/>
      <c r="I962" s="212"/>
      <c r="J962" s="5"/>
      <c r="K962" s="212"/>
      <c r="L962" s="5"/>
      <c r="M962" s="212"/>
      <c r="N962" s="5"/>
      <c r="O962" s="212"/>
      <c r="P962" s="5"/>
      <c r="Q962" s="213"/>
      <c r="R962" s="5"/>
      <c r="S962" s="213"/>
      <c r="T962" s="5"/>
      <c r="U962" s="213"/>
      <c r="V962" s="5"/>
      <c r="W962" s="213"/>
      <c r="X962" s="5"/>
      <c r="Y962" s="213"/>
      <c r="Z962" s="5"/>
      <c r="AA962" s="213"/>
      <c r="AB962" s="10"/>
      <c r="AC962" s="10"/>
      <c r="AD962" s="7"/>
      <c r="AE962" s="5"/>
      <c r="AF962" s="5"/>
      <c r="AG962" s="5"/>
      <c r="AH962" s="5"/>
      <c r="AI962" s="5"/>
      <c r="AJ962" s="5"/>
      <c r="AK962" s="5"/>
      <c r="AL962" s="5"/>
      <c r="AM962" s="5"/>
      <c r="AN962" s="5"/>
      <c r="AO962" s="5"/>
      <c r="AP962" s="5"/>
      <c r="AQ962" s="5"/>
      <c r="AR962" s="5"/>
      <c r="AS962" s="5"/>
      <c r="AT962" s="5"/>
      <c r="AU962" s="5"/>
      <c r="AV962" s="5"/>
      <c r="AW962" s="5"/>
      <c r="AX962" s="5"/>
    </row>
    <row r="963" spans="1:50" ht="12" customHeight="1">
      <c r="A963" s="5"/>
      <c r="B963" s="5"/>
      <c r="C963" s="5"/>
      <c r="D963" s="5"/>
      <c r="E963" s="6"/>
      <c r="F963" s="5"/>
      <c r="G963" s="212"/>
      <c r="H963" s="5"/>
      <c r="I963" s="212"/>
      <c r="J963" s="5"/>
      <c r="K963" s="212"/>
      <c r="L963" s="5"/>
      <c r="M963" s="212"/>
      <c r="N963" s="5"/>
      <c r="O963" s="212"/>
      <c r="P963" s="5"/>
      <c r="Q963" s="213"/>
      <c r="R963" s="5"/>
      <c r="S963" s="213"/>
      <c r="T963" s="5"/>
      <c r="U963" s="213"/>
      <c r="V963" s="5"/>
      <c r="W963" s="213"/>
      <c r="X963" s="5"/>
      <c r="Y963" s="213"/>
      <c r="Z963" s="5"/>
      <c r="AA963" s="213"/>
      <c r="AB963" s="10"/>
      <c r="AC963" s="10"/>
      <c r="AD963" s="7"/>
      <c r="AE963" s="5"/>
      <c r="AF963" s="5"/>
      <c r="AG963" s="5"/>
      <c r="AH963" s="5"/>
      <c r="AI963" s="5"/>
      <c r="AJ963" s="5"/>
      <c r="AK963" s="5"/>
      <c r="AL963" s="5"/>
      <c r="AM963" s="5"/>
      <c r="AN963" s="5"/>
      <c r="AO963" s="5"/>
      <c r="AP963" s="5"/>
      <c r="AQ963" s="5"/>
      <c r="AR963" s="5"/>
      <c r="AS963" s="5"/>
      <c r="AT963" s="5"/>
      <c r="AU963" s="5"/>
      <c r="AV963" s="5"/>
      <c r="AW963" s="5"/>
      <c r="AX963" s="5"/>
    </row>
    <row r="964" spans="1:50" ht="12" customHeight="1">
      <c r="A964" s="5"/>
      <c r="B964" s="5"/>
      <c r="C964" s="5"/>
      <c r="D964" s="5"/>
      <c r="E964" s="6"/>
      <c r="F964" s="5"/>
      <c r="G964" s="212"/>
      <c r="H964" s="5"/>
      <c r="I964" s="212"/>
      <c r="J964" s="5"/>
      <c r="K964" s="212"/>
      <c r="L964" s="5"/>
      <c r="M964" s="212"/>
      <c r="N964" s="5"/>
      <c r="O964" s="212"/>
      <c r="P964" s="5"/>
      <c r="Q964" s="213"/>
      <c r="R964" s="5"/>
      <c r="S964" s="213"/>
      <c r="T964" s="5"/>
      <c r="U964" s="213"/>
      <c r="V964" s="5"/>
      <c r="W964" s="213"/>
      <c r="X964" s="5"/>
      <c r="Y964" s="213"/>
      <c r="Z964" s="5"/>
      <c r="AA964" s="213"/>
      <c r="AB964" s="10"/>
      <c r="AC964" s="10"/>
      <c r="AD964" s="7"/>
      <c r="AE964" s="5"/>
      <c r="AF964" s="5"/>
      <c r="AG964" s="5"/>
      <c r="AH964" s="5"/>
      <c r="AI964" s="5"/>
      <c r="AJ964" s="5"/>
      <c r="AK964" s="5"/>
      <c r="AL964" s="5"/>
      <c r="AM964" s="5"/>
      <c r="AN964" s="5"/>
      <c r="AO964" s="5"/>
      <c r="AP964" s="5"/>
      <c r="AQ964" s="5"/>
      <c r="AR964" s="5"/>
      <c r="AS964" s="5"/>
      <c r="AT964" s="5"/>
      <c r="AU964" s="5"/>
      <c r="AV964" s="5"/>
      <c r="AW964" s="5"/>
      <c r="AX964" s="5"/>
    </row>
    <row r="965" spans="1:50" ht="12" customHeight="1">
      <c r="A965" s="5"/>
      <c r="B965" s="5"/>
      <c r="C965" s="5"/>
      <c r="D965" s="5"/>
      <c r="E965" s="6"/>
      <c r="F965" s="5"/>
      <c r="G965" s="212"/>
      <c r="H965" s="5"/>
      <c r="I965" s="212"/>
      <c r="J965" s="5"/>
      <c r="K965" s="212"/>
      <c r="L965" s="5"/>
      <c r="M965" s="212"/>
      <c r="N965" s="5"/>
      <c r="O965" s="212"/>
      <c r="P965" s="5"/>
      <c r="Q965" s="213"/>
      <c r="R965" s="5"/>
      <c r="S965" s="213"/>
      <c r="T965" s="5"/>
      <c r="U965" s="213"/>
      <c r="V965" s="5"/>
      <c r="W965" s="213"/>
      <c r="X965" s="5"/>
      <c r="Y965" s="213"/>
      <c r="Z965" s="5"/>
      <c r="AA965" s="213"/>
      <c r="AB965" s="10"/>
      <c r="AC965" s="10"/>
      <c r="AD965" s="7"/>
      <c r="AE965" s="5"/>
      <c r="AF965" s="5"/>
      <c r="AG965" s="5"/>
      <c r="AH965" s="5"/>
      <c r="AI965" s="5"/>
      <c r="AJ965" s="5"/>
      <c r="AK965" s="5"/>
      <c r="AL965" s="5"/>
      <c r="AM965" s="5"/>
      <c r="AN965" s="5"/>
      <c r="AO965" s="5"/>
      <c r="AP965" s="5"/>
      <c r="AQ965" s="5"/>
      <c r="AR965" s="5"/>
      <c r="AS965" s="5"/>
      <c r="AT965" s="5"/>
      <c r="AU965" s="5"/>
      <c r="AV965" s="5"/>
      <c r="AW965" s="5"/>
      <c r="AX965" s="5"/>
    </row>
    <row r="966" spans="1:50" ht="12" customHeight="1">
      <c r="A966" s="5"/>
      <c r="B966" s="5"/>
      <c r="C966" s="5"/>
      <c r="D966" s="5"/>
      <c r="E966" s="6"/>
      <c r="F966" s="5"/>
      <c r="G966" s="212"/>
      <c r="H966" s="5"/>
      <c r="I966" s="212"/>
      <c r="J966" s="5"/>
      <c r="K966" s="212"/>
      <c r="L966" s="5"/>
      <c r="M966" s="212"/>
      <c r="N966" s="5"/>
      <c r="O966" s="212"/>
      <c r="P966" s="5"/>
      <c r="Q966" s="213"/>
      <c r="R966" s="5"/>
      <c r="S966" s="213"/>
      <c r="T966" s="5"/>
      <c r="U966" s="213"/>
      <c r="V966" s="5"/>
      <c r="W966" s="213"/>
      <c r="X966" s="5"/>
      <c r="Y966" s="213"/>
      <c r="Z966" s="5"/>
      <c r="AA966" s="213"/>
      <c r="AB966" s="10"/>
      <c r="AC966" s="10"/>
      <c r="AD966" s="7"/>
      <c r="AE966" s="5"/>
      <c r="AF966" s="5"/>
      <c r="AG966" s="5"/>
      <c r="AH966" s="5"/>
      <c r="AI966" s="5"/>
      <c r="AJ966" s="5"/>
      <c r="AK966" s="5"/>
      <c r="AL966" s="5"/>
      <c r="AM966" s="5"/>
      <c r="AN966" s="5"/>
      <c r="AO966" s="5"/>
      <c r="AP966" s="5"/>
      <c r="AQ966" s="5"/>
      <c r="AR966" s="5"/>
      <c r="AS966" s="5"/>
      <c r="AT966" s="5"/>
      <c r="AU966" s="5"/>
      <c r="AV966" s="5"/>
      <c r="AW966" s="5"/>
      <c r="AX966" s="5"/>
    </row>
    <row r="967" spans="1:50" ht="12" customHeight="1">
      <c r="A967" s="5"/>
      <c r="B967" s="5"/>
      <c r="C967" s="5"/>
      <c r="D967" s="5"/>
      <c r="E967" s="6"/>
      <c r="F967" s="5"/>
      <c r="G967" s="212"/>
      <c r="H967" s="5"/>
      <c r="I967" s="212"/>
      <c r="J967" s="5"/>
      <c r="K967" s="212"/>
      <c r="L967" s="5"/>
      <c r="M967" s="212"/>
      <c r="N967" s="5"/>
      <c r="O967" s="212"/>
      <c r="P967" s="5"/>
      <c r="Q967" s="213"/>
      <c r="R967" s="5"/>
      <c r="S967" s="213"/>
      <c r="T967" s="5"/>
      <c r="U967" s="213"/>
      <c r="V967" s="5"/>
      <c r="W967" s="213"/>
      <c r="X967" s="5"/>
      <c r="Y967" s="213"/>
      <c r="Z967" s="5"/>
      <c r="AA967" s="213"/>
      <c r="AB967" s="10"/>
      <c r="AC967" s="10"/>
      <c r="AD967" s="7"/>
      <c r="AE967" s="5"/>
      <c r="AF967" s="5"/>
      <c r="AG967" s="5"/>
      <c r="AH967" s="5"/>
      <c r="AI967" s="5"/>
      <c r="AJ967" s="5"/>
      <c r="AK967" s="5"/>
      <c r="AL967" s="5"/>
      <c r="AM967" s="5"/>
      <c r="AN967" s="5"/>
      <c r="AO967" s="5"/>
      <c r="AP967" s="5"/>
      <c r="AQ967" s="5"/>
      <c r="AR967" s="5"/>
      <c r="AS967" s="5"/>
      <c r="AT967" s="5"/>
      <c r="AU967" s="5"/>
      <c r="AV967" s="5"/>
      <c r="AW967" s="5"/>
      <c r="AX967" s="5"/>
    </row>
    <row r="968" spans="1:50" ht="12" customHeight="1">
      <c r="A968" s="5"/>
      <c r="B968" s="5"/>
      <c r="C968" s="5"/>
      <c r="D968" s="5"/>
      <c r="E968" s="6"/>
      <c r="F968" s="5"/>
      <c r="G968" s="212"/>
      <c r="H968" s="5"/>
      <c r="I968" s="212"/>
      <c r="J968" s="5"/>
      <c r="K968" s="212"/>
      <c r="L968" s="5"/>
      <c r="M968" s="212"/>
      <c r="N968" s="5"/>
      <c r="O968" s="212"/>
      <c r="P968" s="5"/>
      <c r="Q968" s="213"/>
      <c r="R968" s="5"/>
      <c r="S968" s="213"/>
      <c r="T968" s="5"/>
      <c r="U968" s="213"/>
      <c r="V968" s="5"/>
      <c r="W968" s="213"/>
      <c r="X968" s="5"/>
      <c r="Y968" s="213"/>
      <c r="Z968" s="5"/>
      <c r="AA968" s="213"/>
      <c r="AB968" s="10"/>
      <c r="AC968" s="10"/>
      <c r="AD968" s="7"/>
      <c r="AE968" s="5"/>
      <c r="AF968" s="5"/>
      <c r="AG968" s="5"/>
      <c r="AH968" s="5"/>
      <c r="AI968" s="5"/>
      <c r="AJ968" s="5"/>
      <c r="AK968" s="5"/>
      <c r="AL968" s="5"/>
      <c r="AM968" s="5"/>
      <c r="AN968" s="5"/>
      <c r="AO968" s="5"/>
      <c r="AP968" s="5"/>
      <c r="AQ968" s="5"/>
      <c r="AR968" s="5"/>
      <c r="AS968" s="5"/>
      <c r="AT968" s="5"/>
      <c r="AU968" s="5"/>
      <c r="AV968" s="5"/>
      <c r="AW968" s="5"/>
      <c r="AX968" s="5"/>
    </row>
    <row r="969" spans="1:50" ht="12" customHeight="1">
      <c r="A969" s="5"/>
      <c r="B969" s="5"/>
      <c r="C969" s="5"/>
      <c r="D969" s="5"/>
      <c r="E969" s="6"/>
      <c r="F969" s="5"/>
      <c r="G969" s="212"/>
      <c r="H969" s="5"/>
      <c r="I969" s="212"/>
      <c r="J969" s="5"/>
      <c r="K969" s="212"/>
      <c r="L969" s="5"/>
      <c r="M969" s="212"/>
      <c r="N969" s="5"/>
      <c r="O969" s="212"/>
      <c r="P969" s="5"/>
      <c r="Q969" s="213"/>
      <c r="R969" s="5"/>
      <c r="S969" s="213"/>
      <c r="T969" s="5"/>
      <c r="U969" s="213"/>
      <c r="V969" s="5"/>
      <c r="W969" s="213"/>
      <c r="X969" s="5"/>
      <c r="Y969" s="213"/>
      <c r="Z969" s="5"/>
      <c r="AA969" s="213"/>
      <c r="AB969" s="10"/>
      <c r="AC969" s="10"/>
      <c r="AD969" s="7"/>
      <c r="AE969" s="5"/>
      <c r="AF969" s="5"/>
      <c r="AG969" s="5"/>
      <c r="AH969" s="5"/>
      <c r="AI969" s="5"/>
      <c r="AJ969" s="5"/>
      <c r="AK969" s="5"/>
      <c r="AL969" s="5"/>
      <c r="AM969" s="5"/>
      <c r="AN969" s="5"/>
      <c r="AO969" s="5"/>
      <c r="AP969" s="5"/>
      <c r="AQ969" s="5"/>
      <c r="AR969" s="5"/>
      <c r="AS969" s="5"/>
      <c r="AT969" s="5"/>
      <c r="AU969" s="5"/>
      <c r="AV969" s="5"/>
      <c r="AW969" s="5"/>
      <c r="AX969" s="5"/>
    </row>
    <row r="970" spans="1:50" ht="12" customHeight="1">
      <c r="A970" s="5"/>
      <c r="B970" s="5"/>
      <c r="C970" s="5"/>
      <c r="D970" s="5"/>
      <c r="E970" s="6"/>
      <c r="F970" s="5"/>
      <c r="G970" s="212"/>
      <c r="H970" s="5"/>
      <c r="I970" s="212"/>
      <c r="J970" s="5"/>
      <c r="K970" s="212"/>
      <c r="L970" s="5"/>
      <c r="M970" s="212"/>
      <c r="N970" s="5"/>
      <c r="O970" s="212"/>
      <c r="P970" s="5"/>
      <c r="Q970" s="213"/>
      <c r="R970" s="5"/>
      <c r="S970" s="213"/>
      <c r="T970" s="5"/>
      <c r="U970" s="213"/>
      <c r="V970" s="5"/>
      <c r="W970" s="213"/>
      <c r="X970" s="5"/>
      <c r="Y970" s="213"/>
      <c r="Z970" s="5"/>
      <c r="AA970" s="213"/>
      <c r="AB970" s="10"/>
      <c r="AC970" s="10"/>
      <c r="AD970" s="7"/>
      <c r="AE970" s="5"/>
      <c r="AF970" s="5"/>
      <c r="AG970" s="5"/>
      <c r="AH970" s="5"/>
      <c r="AI970" s="5"/>
      <c r="AJ970" s="5"/>
      <c r="AK970" s="5"/>
      <c r="AL970" s="5"/>
      <c r="AM970" s="5"/>
      <c r="AN970" s="5"/>
      <c r="AO970" s="5"/>
      <c r="AP970" s="5"/>
      <c r="AQ970" s="5"/>
      <c r="AR970" s="5"/>
      <c r="AS970" s="5"/>
      <c r="AT970" s="5"/>
      <c r="AU970" s="5"/>
      <c r="AV970" s="5"/>
      <c r="AW970" s="5"/>
      <c r="AX970" s="5"/>
    </row>
    <row r="971" spans="1:50" ht="12" customHeight="1">
      <c r="A971" s="5"/>
      <c r="B971" s="5"/>
      <c r="C971" s="5"/>
      <c r="D971" s="5"/>
      <c r="E971" s="6"/>
      <c r="F971" s="5"/>
      <c r="G971" s="212"/>
      <c r="H971" s="5"/>
      <c r="I971" s="212"/>
      <c r="J971" s="5"/>
      <c r="K971" s="212"/>
      <c r="L971" s="5"/>
      <c r="M971" s="212"/>
      <c r="N971" s="5"/>
      <c r="O971" s="212"/>
      <c r="P971" s="5"/>
      <c r="Q971" s="213"/>
      <c r="R971" s="5"/>
      <c r="S971" s="213"/>
      <c r="T971" s="5"/>
      <c r="U971" s="213"/>
      <c r="V971" s="5"/>
      <c r="W971" s="213"/>
      <c r="X971" s="5"/>
      <c r="Y971" s="213"/>
      <c r="Z971" s="5"/>
      <c r="AA971" s="213"/>
      <c r="AB971" s="10"/>
      <c r="AC971" s="10"/>
      <c r="AD971" s="7"/>
      <c r="AE971" s="5"/>
      <c r="AF971" s="5"/>
      <c r="AG971" s="5"/>
      <c r="AH971" s="5"/>
      <c r="AI971" s="5"/>
      <c r="AJ971" s="5"/>
      <c r="AK971" s="5"/>
      <c r="AL971" s="5"/>
      <c r="AM971" s="5"/>
      <c r="AN971" s="5"/>
      <c r="AO971" s="5"/>
      <c r="AP971" s="5"/>
      <c r="AQ971" s="5"/>
      <c r="AR971" s="5"/>
      <c r="AS971" s="5"/>
      <c r="AT971" s="5"/>
      <c r="AU971" s="5"/>
      <c r="AV971" s="5"/>
      <c r="AW971" s="5"/>
      <c r="AX971" s="5"/>
    </row>
    <row r="972" spans="1:50" ht="12" customHeight="1">
      <c r="A972" s="5"/>
      <c r="B972" s="5"/>
      <c r="C972" s="5"/>
      <c r="D972" s="5"/>
      <c r="E972" s="6"/>
      <c r="F972" s="5"/>
      <c r="G972" s="212"/>
      <c r="H972" s="5"/>
      <c r="I972" s="212"/>
      <c r="J972" s="5"/>
      <c r="K972" s="212"/>
      <c r="L972" s="5"/>
      <c r="M972" s="212"/>
      <c r="N972" s="5"/>
      <c r="O972" s="212"/>
      <c r="P972" s="5"/>
      <c r="Q972" s="213"/>
      <c r="R972" s="5"/>
      <c r="S972" s="213"/>
      <c r="T972" s="5"/>
      <c r="U972" s="213"/>
      <c r="V972" s="5"/>
      <c r="W972" s="213"/>
      <c r="X972" s="5"/>
      <c r="Y972" s="213"/>
      <c r="Z972" s="5"/>
      <c r="AA972" s="213"/>
      <c r="AB972" s="10"/>
      <c r="AC972" s="10"/>
      <c r="AD972" s="7"/>
      <c r="AE972" s="5"/>
      <c r="AF972" s="5"/>
      <c r="AG972" s="5"/>
      <c r="AH972" s="5"/>
      <c r="AI972" s="5"/>
      <c r="AJ972" s="5"/>
      <c r="AK972" s="5"/>
      <c r="AL972" s="5"/>
      <c r="AM972" s="5"/>
      <c r="AN972" s="5"/>
      <c r="AO972" s="5"/>
      <c r="AP972" s="5"/>
      <c r="AQ972" s="5"/>
      <c r="AR972" s="5"/>
      <c r="AS972" s="5"/>
      <c r="AT972" s="5"/>
      <c r="AU972" s="5"/>
      <c r="AV972" s="5"/>
      <c r="AW972" s="5"/>
      <c r="AX972" s="5"/>
    </row>
    <row r="973" spans="1:50" ht="12" customHeight="1">
      <c r="A973" s="5"/>
      <c r="B973" s="5"/>
      <c r="C973" s="5"/>
      <c r="D973" s="5"/>
      <c r="E973" s="6"/>
      <c r="F973" s="5"/>
      <c r="G973" s="212"/>
      <c r="H973" s="5"/>
      <c r="I973" s="212"/>
      <c r="J973" s="5"/>
      <c r="K973" s="212"/>
      <c r="L973" s="5"/>
      <c r="M973" s="212"/>
      <c r="N973" s="5"/>
      <c r="O973" s="212"/>
      <c r="P973" s="5"/>
      <c r="Q973" s="213"/>
      <c r="R973" s="5"/>
      <c r="S973" s="213"/>
      <c r="T973" s="5"/>
      <c r="U973" s="213"/>
      <c r="V973" s="5"/>
      <c r="W973" s="213"/>
      <c r="X973" s="5"/>
      <c r="Y973" s="213"/>
      <c r="Z973" s="5"/>
      <c r="AA973" s="213"/>
      <c r="AB973" s="10"/>
      <c r="AC973" s="10"/>
      <c r="AD973" s="7"/>
      <c r="AE973" s="5"/>
      <c r="AF973" s="5"/>
      <c r="AG973" s="5"/>
      <c r="AH973" s="5"/>
      <c r="AI973" s="5"/>
      <c r="AJ973" s="5"/>
      <c r="AK973" s="5"/>
      <c r="AL973" s="5"/>
      <c r="AM973" s="5"/>
      <c r="AN973" s="5"/>
      <c r="AO973" s="5"/>
      <c r="AP973" s="5"/>
      <c r="AQ973" s="5"/>
      <c r="AR973" s="5"/>
      <c r="AS973" s="5"/>
      <c r="AT973" s="5"/>
      <c r="AU973" s="5"/>
      <c r="AV973" s="5"/>
      <c r="AW973" s="5"/>
      <c r="AX973" s="5"/>
    </row>
    <row r="974" spans="1:50" ht="12" customHeight="1">
      <c r="A974" s="5"/>
      <c r="B974" s="5"/>
      <c r="C974" s="5"/>
      <c r="D974" s="5"/>
      <c r="E974" s="6"/>
      <c r="F974" s="5"/>
      <c r="G974" s="212"/>
      <c r="H974" s="5"/>
      <c r="I974" s="212"/>
      <c r="J974" s="5"/>
      <c r="K974" s="212"/>
      <c r="L974" s="5"/>
      <c r="M974" s="212"/>
      <c r="N974" s="5"/>
      <c r="O974" s="212"/>
      <c r="P974" s="5"/>
      <c r="Q974" s="213"/>
      <c r="R974" s="5"/>
      <c r="S974" s="213"/>
      <c r="T974" s="5"/>
      <c r="U974" s="213"/>
      <c r="V974" s="5"/>
      <c r="W974" s="213"/>
      <c r="X974" s="5"/>
      <c r="Y974" s="213"/>
      <c r="Z974" s="5"/>
      <c r="AA974" s="213"/>
      <c r="AB974" s="10"/>
      <c r="AC974" s="10"/>
      <c r="AD974" s="7"/>
      <c r="AE974" s="5"/>
      <c r="AF974" s="5"/>
      <c r="AG974" s="5"/>
      <c r="AH974" s="5"/>
      <c r="AI974" s="5"/>
      <c r="AJ974" s="5"/>
      <c r="AK974" s="5"/>
      <c r="AL974" s="5"/>
      <c r="AM974" s="5"/>
      <c r="AN974" s="5"/>
      <c r="AO974" s="5"/>
      <c r="AP974" s="5"/>
      <c r="AQ974" s="5"/>
      <c r="AR974" s="5"/>
      <c r="AS974" s="5"/>
      <c r="AT974" s="5"/>
      <c r="AU974" s="5"/>
      <c r="AV974" s="5"/>
      <c r="AW974" s="5"/>
      <c r="AX974" s="5"/>
    </row>
    <row r="975" spans="1:50" ht="12" customHeight="1">
      <c r="A975" s="5"/>
      <c r="B975" s="5"/>
      <c r="C975" s="5"/>
      <c r="D975" s="5"/>
      <c r="E975" s="6"/>
      <c r="F975" s="5"/>
      <c r="G975" s="212"/>
      <c r="H975" s="5"/>
      <c r="I975" s="212"/>
      <c r="J975" s="5"/>
      <c r="K975" s="212"/>
      <c r="L975" s="5"/>
      <c r="M975" s="212"/>
      <c r="N975" s="5"/>
      <c r="O975" s="212"/>
      <c r="P975" s="5"/>
      <c r="Q975" s="213"/>
      <c r="R975" s="5"/>
      <c r="S975" s="213"/>
      <c r="T975" s="5"/>
      <c r="U975" s="213"/>
      <c r="V975" s="5"/>
      <c r="W975" s="213"/>
      <c r="X975" s="5"/>
      <c r="Y975" s="213"/>
      <c r="Z975" s="5"/>
      <c r="AA975" s="213"/>
      <c r="AB975" s="10"/>
      <c r="AC975" s="10"/>
      <c r="AD975" s="7"/>
      <c r="AE975" s="5"/>
      <c r="AF975" s="5"/>
      <c r="AG975" s="5"/>
      <c r="AH975" s="5"/>
      <c r="AI975" s="5"/>
      <c r="AJ975" s="5"/>
      <c r="AK975" s="5"/>
      <c r="AL975" s="5"/>
      <c r="AM975" s="5"/>
      <c r="AN975" s="5"/>
      <c r="AO975" s="5"/>
      <c r="AP975" s="5"/>
      <c r="AQ975" s="5"/>
      <c r="AR975" s="5"/>
      <c r="AS975" s="5"/>
      <c r="AT975" s="5"/>
      <c r="AU975" s="5"/>
      <c r="AV975" s="5"/>
      <c r="AW975" s="5"/>
      <c r="AX975" s="5"/>
    </row>
    <row r="976" spans="1:50" ht="12" customHeight="1">
      <c r="A976" s="5"/>
      <c r="B976" s="5"/>
      <c r="C976" s="5"/>
      <c r="D976" s="5"/>
      <c r="E976" s="6"/>
      <c r="F976" s="5"/>
      <c r="G976" s="212"/>
      <c r="H976" s="5"/>
      <c r="I976" s="212"/>
      <c r="J976" s="5"/>
      <c r="K976" s="212"/>
      <c r="L976" s="5"/>
      <c r="M976" s="212"/>
      <c r="N976" s="5"/>
      <c r="O976" s="212"/>
      <c r="P976" s="5"/>
      <c r="Q976" s="213"/>
      <c r="R976" s="5"/>
      <c r="S976" s="213"/>
      <c r="T976" s="5"/>
      <c r="U976" s="213"/>
      <c r="V976" s="5"/>
      <c r="W976" s="213"/>
      <c r="X976" s="5"/>
      <c r="Y976" s="213"/>
      <c r="Z976" s="5"/>
      <c r="AA976" s="213"/>
      <c r="AB976" s="10"/>
      <c r="AC976" s="10"/>
      <c r="AD976" s="7"/>
      <c r="AE976" s="5"/>
      <c r="AF976" s="5"/>
      <c r="AG976" s="5"/>
      <c r="AH976" s="5"/>
      <c r="AI976" s="5"/>
      <c r="AJ976" s="5"/>
      <c r="AK976" s="5"/>
      <c r="AL976" s="5"/>
      <c r="AM976" s="5"/>
      <c r="AN976" s="5"/>
      <c r="AO976" s="5"/>
      <c r="AP976" s="5"/>
      <c r="AQ976" s="5"/>
      <c r="AR976" s="5"/>
      <c r="AS976" s="5"/>
      <c r="AT976" s="5"/>
      <c r="AU976" s="5"/>
      <c r="AV976" s="5"/>
      <c r="AW976" s="5"/>
      <c r="AX976" s="5"/>
    </row>
    <row r="977" spans="1:50" ht="12" customHeight="1">
      <c r="A977" s="5"/>
      <c r="B977" s="5"/>
      <c r="C977" s="5"/>
      <c r="D977" s="5"/>
      <c r="E977" s="6"/>
      <c r="F977" s="5"/>
      <c r="G977" s="212"/>
      <c r="H977" s="5"/>
      <c r="I977" s="212"/>
      <c r="J977" s="5"/>
      <c r="K977" s="212"/>
      <c r="L977" s="5"/>
      <c r="M977" s="212"/>
      <c r="N977" s="5"/>
      <c r="O977" s="212"/>
      <c r="P977" s="5"/>
      <c r="Q977" s="213"/>
      <c r="R977" s="5"/>
      <c r="S977" s="213"/>
      <c r="T977" s="5"/>
      <c r="U977" s="213"/>
      <c r="V977" s="5"/>
      <c r="W977" s="213"/>
      <c r="X977" s="5"/>
      <c r="Y977" s="213"/>
      <c r="Z977" s="5"/>
      <c r="AA977" s="213"/>
      <c r="AB977" s="10"/>
      <c r="AC977" s="10"/>
      <c r="AD977" s="7"/>
      <c r="AE977" s="5"/>
      <c r="AF977" s="5"/>
      <c r="AG977" s="5"/>
      <c r="AH977" s="5"/>
      <c r="AI977" s="5"/>
      <c r="AJ977" s="5"/>
      <c r="AK977" s="5"/>
      <c r="AL977" s="5"/>
      <c r="AM977" s="5"/>
      <c r="AN977" s="5"/>
      <c r="AO977" s="5"/>
      <c r="AP977" s="5"/>
      <c r="AQ977" s="5"/>
      <c r="AR977" s="5"/>
      <c r="AS977" s="5"/>
      <c r="AT977" s="5"/>
      <c r="AU977" s="5"/>
      <c r="AV977" s="5"/>
      <c r="AW977" s="5"/>
      <c r="AX977" s="5"/>
    </row>
    <row r="978" spans="1:50" ht="12" customHeight="1">
      <c r="A978" s="5"/>
      <c r="B978" s="5"/>
      <c r="C978" s="5"/>
      <c r="D978" s="5"/>
      <c r="E978" s="6"/>
      <c r="F978" s="5"/>
      <c r="G978" s="212"/>
      <c r="H978" s="5"/>
      <c r="I978" s="212"/>
      <c r="J978" s="5"/>
      <c r="K978" s="212"/>
      <c r="L978" s="5"/>
      <c r="M978" s="212"/>
      <c r="N978" s="5"/>
      <c r="O978" s="212"/>
      <c r="P978" s="5"/>
      <c r="Q978" s="213"/>
      <c r="R978" s="5"/>
      <c r="S978" s="213"/>
      <c r="T978" s="5"/>
      <c r="U978" s="213"/>
      <c r="V978" s="5"/>
      <c r="W978" s="213"/>
      <c r="X978" s="5"/>
      <c r="Y978" s="213"/>
      <c r="Z978" s="5"/>
      <c r="AA978" s="213"/>
      <c r="AB978" s="10"/>
      <c r="AC978" s="10"/>
      <c r="AD978" s="7"/>
      <c r="AE978" s="5"/>
      <c r="AF978" s="5"/>
      <c r="AG978" s="5"/>
      <c r="AH978" s="5"/>
      <c r="AI978" s="5"/>
      <c r="AJ978" s="5"/>
      <c r="AK978" s="5"/>
      <c r="AL978" s="5"/>
      <c r="AM978" s="5"/>
      <c r="AN978" s="5"/>
      <c r="AO978" s="5"/>
      <c r="AP978" s="5"/>
      <c r="AQ978" s="5"/>
      <c r="AR978" s="5"/>
      <c r="AS978" s="5"/>
      <c r="AT978" s="5"/>
      <c r="AU978" s="5"/>
      <c r="AV978" s="5"/>
      <c r="AW978" s="5"/>
      <c r="AX978" s="5"/>
    </row>
    <row r="979" spans="1:50" ht="12" customHeight="1">
      <c r="A979" s="5"/>
      <c r="B979" s="5"/>
      <c r="C979" s="5"/>
      <c r="D979" s="5"/>
      <c r="E979" s="6"/>
      <c r="F979" s="5"/>
      <c r="G979" s="212"/>
      <c r="H979" s="5"/>
      <c r="I979" s="212"/>
      <c r="J979" s="5"/>
      <c r="K979" s="212"/>
      <c r="L979" s="5"/>
      <c r="M979" s="212"/>
      <c r="N979" s="5"/>
      <c r="O979" s="212"/>
      <c r="P979" s="5"/>
      <c r="Q979" s="213"/>
      <c r="R979" s="5"/>
      <c r="S979" s="213"/>
      <c r="T979" s="5"/>
      <c r="U979" s="213"/>
      <c r="V979" s="5"/>
      <c r="W979" s="213"/>
      <c r="X979" s="5"/>
      <c r="Y979" s="213"/>
      <c r="Z979" s="5"/>
      <c r="AA979" s="213"/>
      <c r="AB979" s="10"/>
      <c r="AC979" s="10"/>
      <c r="AD979" s="7"/>
      <c r="AE979" s="5"/>
      <c r="AF979" s="5"/>
      <c r="AG979" s="5"/>
      <c r="AH979" s="5"/>
      <c r="AI979" s="5"/>
      <c r="AJ979" s="5"/>
      <c r="AK979" s="5"/>
      <c r="AL979" s="5"/>
      <c r="AM979" s="5"/>
      <c r="AN979" s="5"/>
      <c r="AO979" s="5"/>
      <c r="AP979" s="5"/>
      <c r="AQ979" s="5"/>
      <c r="AR979" s="5"/>
      <c r="AS979" s="5"/>
      <c r="AT979" s="5"/>
      <c r="AU979" s="5"/>
      <c r="AV979" s="5"/>
      <c r="AW979" s="5"/>
      <c r="AX979" s="5"/>
    </row>
    <row r="980" spans="1:50" ht="12" customHeight="1">
      <c r="A980" s="5"/>
      <c r="B980" s="5"/>
      <c r="C980" s="5"/>
      <c r="D980" s="5"/>
      <c r="E980" s="6"/>
      <c r="F980" s="5"/>
      <c r="G980" s="212"/>
      <c r="H980" s="5"/>
      <c r="I980" s="212"/>
      <c r="J980" s="5"/>
      <c r="K980" s="212"/>
      <c r="L980" s="5"/>
      <c r="M980" s="212"/>
      <c r="N980" s="5"/>
      <c r="O980" s="212"/>
      <c r="P980" s="5"/>
      <c r="Q980" s="213"/>
      <c r="R980" s="5"/>
      <c r="S980" s="213"/>
      <c r="T980" s="5"/>
      <c r="U980" s="213"/>
      <c r="V980" s="5"/>
      <c r="W980" s="213"/>
      <c r="X980" s="5"/>
      <c r="Y980" s="213"/>
      <c r="Z980" s="5"/>
      <c r="AA980" s="213"/>
      <c r="AB980" s="10"/>
      <c r="AC980" s="10"/>
      <c r="AD980" s="7"/>
      <c r="AE980" s="5"/>
      <c r="AF980" s="5"/>
      <c r="AG980" s="5"/>
      <c r="AH980" s="5"/>
      <c r="AI980" s="5"/>
      <c r="AJ980" s="5"/>
      <c r="AK980" s="5"/>
      <c r="AL980" s="5"/>
      <c r="AM980" s="5"/>
      <c r="AN980" s="5"/>
      <c r="AO980" s="5"/>
      <c r="AP980" s="5"/>
      <c r="AQ980" s="5"/>
      <c r="AR980" s="5"/>
      <c r="AS980" s="5"/>
      <c r="AT980" s="5"/>
      <c r="AU980" s="5"/>
      <c r="AV980" s="5"/>
      <c r="AW980" s="5"/>
      <c r="AX980" s="5"/>
    </row>
    <row r="981" spans="1:50" ht="12" customHeight="1">
      <c r="A981" s="5"/>
      <c r="B981" s="5"/>
      <c r="C981" s="5"/>
      <c r="D981" s="5"/>
      <c r="E981" s="6"/>
      <c r="F981" s="5"/>
      <c r="G981" s="212"/>
      <c r="H981" s="5"/>
      <c r="I981" s="212"/>
      <c r="J981" s="5"/>
      <c r="K981" s="212"/>
      <c r="L981" s="5"/>
      <c r="M981" s="212"/>
      <c r="N981" s="5"/>
      <c r="O981" s="212"/>
      <c r="P981" s="5"/>
      <c r="Q981" s="213"/>
      <c r="R981" s="5"/>
      <c r="S981" s="213"/>
      <c r="T981" s="5"/>
      <c r="U981" s="213"/>
      <c r="V981" s="5"/>
      <c r="W981" s="213"/>
      <c r="X981" s="5"/>
      <c r="Y981" s="213"/>
      <c r="Z981" s="5"/>
      <c r="AA981" s="213"/>
      <c r="AB981" s="10"/>
      <c r="AC981" s="10"/>
      <c r="AD981" s="7"/>
      <c r="AE981" s="5"/>
      <c r="AF981" s="5"/>
      <c r="AG981" s="5"/>
      <c r="AH981" s="5"/>
      <c r="AI981" s="5"/>
      <c r="AJ981" s="5"/>
      <c r="AK981" s="5"/>
      <c r="AL981" s="5"/>
      <c r="AM981" s="5"/>
      <c r="AN981" s="5"/>
      <c r="AO981" s="5"/>
      <c r="AP981" s="5"/>
      <c r="AQ981" s="5"/>
      <c r="AR981" s="5"/>
      <c r="AS981" s="5"/>
      <c r="AT981" s="5"/>
      <c r="AU981" s="5"/>
      <c r="AV981" s="5"/>
      <c r="AW981" s="5"/>
      <c r="AX981" s="5"/>
    </row>
    <row r="982" spans="1:50" ht="12" customHeight="1">
      <c r="A982" s="5"/>
      <c r="B982" s="5"/>
      <c r="C982" s="5"/>
      <c r="D982" s="5"/>
      <c r="E982" s="6"/>
      <c r="F982" s="5"/>
      <c r="G982" s="212"/>
      <c r="H982" s="5"/>
      <c r="I982" s="212"/>
      <c r="J982" s="5"/>
      <c r="K982" s="212"/>
      <c r="L982" s="5"/>
      <c r="M982" s="212"/>
      <c r="N982" s="5"/>
      <c r="O982" s="212"/>
      <c r="P982" s="5"/>
      <c r="Q982" s="213"/>
      <c r="R982" s="5"/>
      <c r="S982" s="213"/>
      <c r="T982" s="5"/>
      <c r="U982" s="213"/>
      <c r="V982" s="5"/>
      <c r="W982" s="213"/>
      <c r="X982" s="5"/>
      <c r="Y982" s="213"/>
      <c r="Z982" s="5"/>
      <c r="AA982" s="213"/>
      <c r="AB982" s="10"/>
      <c r="AC982" s="10"/>
      <c r="AD982" s="7"/>
      <c r="AE982" s="5"/>
      <c r="AF982" s="5"/>
      <c r="AG982" s="5"/>
      <c r="AH982" s="5"/>
      <c r="AI982" s="5"/>
      <c r="AJ982" s="5"/>
      <c r="AK982" s="5"/>
      <c r="AL982" s="5"/>
      <c r="AM982" s="5"/>
      <c r="AN982" s="5"/>
      <c r="AO982" s="5"/>
      <c r="AP982" s="5"/>
      <c r="AQ982" s="5"/>
      <c r="AR982" s="5"/>
      <c r="AS982" s="5"/>
      <c r="AT982" s="5"/>
      <c r="AU982" s="5"/>
      <c r="AV982" s="5"/>
      <c r="AW982" s="5"/>
      <c r="AX982" s="5"/>
    </row>
    <row r="983" spans="1:50" ht="12" customHeight="1">
      <c r="A983" s="5"/>
      <c r="B983" s="5"/>
      <c r="C983" s="5"/>
      <c r="D983" s="5"/>
      <c r="E983" s="6"/>
      <c r="F983" s="5"/>
      <c r="G983" s="212"/>
      <c r="H983" s="5"/>
      <c r="I983" s="212"/>
      <c r="J983" s="5"/>
      <c r="K983" s="212"/>
      <c r="L983" s="5"/>
      <c r="M983" s="212"/>
      <c r="N983" s="5"/>
      <c r="O983" s="212"/>
      <c r="P983" s="5"/>
      <c r="Q983" s="213"/>
      <c r="R983" s="5"/>
      <c r="S983" s="213"/>
      <c r="T983" s="5"/>
      <c r="U983" s="213"/>
      <c r="V983" s="5"/>
      <c r="W983" s="213"/>
      <c r="X983" s="5"/>
      <c r="Y983" s="213"/>
      <c r="Z983" s="5"/>
      <c r="AA983" s="213"/>
      <c r="AB983" s="10"/>
      <c r="AC983" s="10"/>
      <c r="AD983" s="7"/>
      <c r="AE983" s="5"/>
      <c r="AF983" s="5"/>
      <c r="AG983" s="5"/>
      <c r="AH983" s="5"/>
      <c r="AI983" s="5"/>
      <c r="AJ983" s="5"/>
      <c r="AK983" s="5"/>
      <c r="AL983" s="5"/>
      <c r="AM983" s="5"/>
      <c r="AN983" s="5"/>
      <c r="AO983" s="5"/>
      <c r="AP983" s="5"/>
      <c r="AQ983" s="5"/>
      <c r="AR983" s="5"/>
      <c r="AS983" s="5"/>
      <c r="AT983" s="5"/>
      <c r="AU983" s="5"/>
      <c r="AV983" s="5"/>
      <c r="AW983" s="5"/>
      <c r="AX983" s="5"/>
    </row>
    <row r="984" spans="1:50" ht="12" customHeight="1">
      <c r="A984" s="5"/>
      <c r="B984" s="5"/>
      <c r="C984" s="5"/>
      <c r="D984" s="5"/>
      <c r="E984" s="6"/>
      <c r="F984" s="5"/>
      <c r="G984" s="212"/>
      <c r="H984" s="5"/>
      <c r="I984" s="212"/>
      <c r="J984" s="5"/>
      <c r="K984" s="212"/>
      <c r="L984" s="5"/>
      <c r="M984" s="212"/>
      <c r="N984" s="5"/>
      <c r="O984" s="212"/>
      <c r="P984" s="5"/>
      <c r="Q984" s="213"/>
      <c r="R984" s="5"/>
      <c r="S984" s="213"/>
      <c r="T984" s="5"/>
      <c r="U984" s="213"/>
      <c r="V984" s="5"/>
      <c r="W984" s="213"/>
      <c r="X984" s="5"/>
      <c r="Y984" s="213"/>
      <c r="Z984" s="5"/>
      <c r="AA984" s="213"/>
      <c r="AB984" s="10"/>
      <c r="AC984" s="10"/>
      <c r="AD984" s="7"/>
      <c r="AE984" s="5"/>
      <c r="AF984" s="5"/>
      <c r="AG984" s="5"/>
      <c r="AH984" s="5"/>
      <c r="AI984" s="5"/>
      <c r="AJ984" s="5"/>
      <c r="AK984" s="5"/>
      <c r="AL984" s="5"/>
      <c r="AM984" s="5"/>
      <c r="AN984" s="5"/>
      <c r="AO984" s="5"/>
      <c r="AP984" s="5"/>
      <c r="AQ984" s="5"/>
      <c r="AR984" s="5"/>
      <c r="AS984" s="5"/>
      <c r="AT984" s="5"/>
      <c r="AU984" s="5"/>
      <c r="AV984" s="5"/>
      <c r="AW984" s="5"/>
      <c r="AX984" s="5"/>
    </row>
    <row r="985" spans="1:50" ht="12" customHeight="1">
      <c r="A985" s="5"/>
      <c r="B985" s="5"/>
      <c r="C985" s="5"/>
      <c r="D985" s="5"/>
      <c r="E985" s="6"/>
      <c r="F985" s="5"/>
      <c r="G985" s="212"/>
      <c r="H985" s="5"/>
      <c r="I985" s="212"/>
      <c r="J985" s="5"/>
      <c r="K985" s="212"/>
      <c r="L985" s="5"/>
      <c r="M985" s="212"/>
      <c r="N985" s="5"/>
      <c r="O985" s="212"/>
      <c r="P985" s="5"/>
      <c r="Q985" s="213"/>
      <c r="R985" s="5"/>
      <c r="S985" s="213"/>
      <c r="T985" s="5"/>
      <c r="U985" s="213"/>
      <c r="V985" s="5"/>
      <c r="W985" s="213"/>
      <c r="X985" s="5"/>
      <c r="Y985" s="213"/>
      <c r="Z985" s="5"/>
      <c r="AA985" s="213"/>
      <c r="AB985" s="10"/>
      <c r="AC985" s="10"/>
      <c r="AD985" s="7"/>
      <c r="AE985" s="5"/>
      <c r="AF985" s="5"/>
      <c r="AG985" s="5"/>
      <c r="AH985" s="5"/>
      <c r="AI985" s="5"/>
      <c r="AJ985" s="5"/>
      <c r="AK985" s="5"/>
      <c r="AL985" s="5"/>
      <c r="AM985" s="5"/>
      <c r="AN985" s="5"/>
      <c r="AO985" s="5"/>
      <c r="AP985" s="5"/>
      <c r="AQ985" s="5"/>
      <c r="AR985" s="5"/>
      <c r="AS985" s="5"/>
      <c r="AT985" s="5"/>
      <c r="AU985" s="5"/>
      <c r="AV985" s="5"/>
      <c r="AW985" s="5"/>
      <c r="AX985" s="5"/>
    </row>
    <row r="986" spans="1:50" ht="12" customHeight="1">
      <c r="A986" s="5"/>
      <c r="B986" s="5"/>
      <c r="C986" s="5"/>
      <c r="D986" s="5"/>
      <c r="E986" s="6"/>
      <c r="F986" s="5"/>
      <c r="G986" s="212"/>
      <c r="H986" s="5"/>
      <c r="I986" s="212"/>
      <c r="J986" s="5"/>
      <c r="K986" s="212"/>
      <c r="L986" s="5"/>
      <c r="M986" s="212"/>
      <c r="N986" s="5"/>
      <c r="O986" s="212"/>
      <c r="P986" s="5"/>
      <c r="Q986" s="213"/>
      <c r="R986" s="5"/>
      <c r="S986" s="213"/>
      <c r="T986" s="5"/>
      <c r="U986" s="213"/>
      <c r="V986" s="5"/>
      <c r="W986" s="213"/>
      <c r="X986" s="5"/>
      <c r="Y986" s="213"/>
      <c r="Z986" s="5"/>
      <c r="AA986" s="213"/>
      <c r="AB986" s="10"/>
      <c r="AC986" s="10"/>
      <c r="AD986" s="7"/>
      <c r="AE986" s="5"/>
      <c r="AF986" s="5"/>
      <c r="AG986" s="5"/>
      <c r="AH986" s="5"/>
      <c r="AI986" s="5"/>
      <c r="AJ986" s="5"/>
      <c r="AK986" s="5"/>
      <c r="AL986" s="5"/>
      <c r="AM986" s="5"/>
      <c r="AN986" s="5"/>
      <c r="AO986" s="5"/>
      <c r="AP986" s="5"/>
      <c r="AQ986" s="5"/>
      <c r="AR986" s="5"/>
      <c r="AS986" s="5"/>
      <c r="AT986" s="5"/>
      <c r="AU986" s="5"/>
      <c r="AV986" s="5"/>
      <c r="AW986" s="5"/>
      <c r="AX986" s="5"/>
    </row>
    <row r="987" spans="1:50" ht="12" customHeight="1">
      <c r="A987" s="5"/>
      <c r="B987" s="5"/>
      <c r="C987" s="5"/>
      <c r="D987" s="5"/>
      <c r="E987" s="6"/>
      <c r="F987" s="5"/>
      <c r="G987" s="212"/>
      <c r="H987" s="5"/>
      <c r="I987" s="212"/>
      <c r="J987" s="5"/>
      <c r="K987" s="212"/>
      <c r="L987" s="5"/>
      <c r="M987" s="212"/>
      <c r="N987" s="5"/>
      <c r="O987" s="212"/>
      <c r="P987" s="5"/>
      <c r="Q987" s="213"/>
      <c r="R987" s="5"/>
      <c r="S987" s="213"/>
      <c r="T987" s="5"/>
      <c r="U987" s="213"/>
      <c r="V987" s="5"/>
      <c r="W987" s="213"/>
      <c r="X987" s="5"/>
      <c r="Y987" s="213"/>
      <c r="Z987" s="5"/>
      <c r="AA987" s="213"/>
      <c r="AB987" s="10"/>
      <c r="AC987" s="10"/>
      <c r="AD987" s="7"/>
      <c r="AE987" s="5"/>
      <c r="AF987" s="5"/>
      <c r="AG987" s="5"/>
      <c r="AH987" s="5"/>
      <c r="AI987" s="5"/>
      <c r="AJ987" s="5"/>
      <c r="AK987" s="5"/>
      <c r="AL987" s="5"/>
      <c r="AM987" s="5"/>
      <c r="AN987" s="5"/>
      <c r="AO987" s="5"/>
      <c r="AP987" s="5"/>
      <c r="AQ987" s="5"/>
      <c r="AR987" s="5"/>
      <c r="AS987" s="5"/>
      <c r="AT987" s="5"/>
      <c r="AU987" s="5"/>
      <c r="AV987" s="5"/>
      <c r="AW987" s="5"/>
      <c r="AX987" s="5"/>
    </row>
    <row r="988" spans="1:50" ht="12" customHeight="1">
      <c r="A988" s="5"/>
      <c r="B988" s="5"/>
      <c r="C988" s="5"/>
      <c r="D988" s="5"/>
      <c r="E988" s="6"/>
      <c r="F988" s="5"/>
      <c r="G988" s="212"/>
      <c r="H988" s="5"/>
      <c r="I988" s="212"/>
      <c r="J988" s="5"/>
      <c r="K988" s="212"/>
      <c r="L988" s="5"/>
      <c r="M988" s="212"/>
      <c r="N988" s="5"/>
      <c r="O988" s="212"/>
      <c r="P988" s="5"/>
      <c r="Q988" s="213"/>
      <c r="R988" s="5"/>
      <c r="S988" s="213"/>
      <c r="T988" s="5"/>
      <c r="U988" s="213"/>
      <c r="V988" s="5"/>
      <c r="W988" s="213"/>
      <c r="X988" s="5"/>
      <c r="Y988" s="213"/>
      <c r="Z988" s="5"/>
      <c r="AA988" s="213"/>
      <c r="AB988" s="10"/>
      <c r="AC988" s="10"/>
      <c r="AD988" s="7"/>
      <c r="AE988" s="5"/>
      <c r="AF988" s="5"/>
      <c r="AG988" s="5"/>
      <c r="AH988" s="5"/>
      <c r="AI988" s="5"/>
      <c r="AJ988" s="5"/>
      <c r="AK988" s="5"/>
      <c r="AL988" s="5"/>
      <c r="AM988" s="5"/>
      <c r="AN988" s="5"/>
      <c r="AO988" s="5"/>
      <c r="AP988" s="5"/>
      <c r="AQ988" s="5"/>
      <c r="AR988" s="5"/>
      <c r="AS988" s="5"/>
      <c r="AT988" s="5"/>
      <c r="AU988" s="5"/>
      <c r="AV988" s="5"/>
      <c r="AW988" s="5"/>
      <c r="AX988" s="5"/>
    </row>
    <row r="989" spans="1:50" ht="12" customHeight="1">
      <c r="A989" s="5"/>
      <c r="B989" s="5"/>
      <c r="C989" s="5"/>
      <c r="D989" s="5"/>
      <c r="E989" s="6"/>
      <c r="F989" s="5"/>
      <c r="G989" s="212"/>
      <c r="H989" s="5"/>
      <c r="I989" s="212"/>
      <c r="J989" s="5"/>
      <c r="K989" s="212"/>
      <c r="L989" s="5"/>
      <c r="M989" s="212"/>
      <c r="N989" s="5"/>
      <c r="O989" s="212"/>
      <c r="P989" s="5"/>
      <c r="Q989" s="213"/>
      <c r="R989" s="5"/>
      <c r="S989" s="213"/>
      <c r="T989" s="5"/>
      <c r="U989" s="213"/>
      <c r="V989" s="5"/>
      <c r="W989" s="213"/>
      <c r="X989" s="5"/>
      <c r="Y989" s="213"/>
      <c r="Z989" s="5"/>
      <c r="AA989" s="213"/>
      <c r="AB989" s="10"/>
      <c r="AC989" s="10"/>
      <c r="AD989" s="7"/>
      <c r="AE989" s="5"/>
      <c r="AF989" s="5"/>
      <c r="AG989" s="5"/>
      <c r="AH989" s="5"/>
      <c r="AI989" s="5"/>
      <c r="AJ989" s="5"/>
      <c r="AK989" s="5"/>
      <c r="AL989" s="5"/>
      <c r="AM989" s="5"/>
      <c r="AN989" s="5"/>
      <c r="AO989" s="5"/>
      <c r="AP989" s="5"/>
      <c r="AQ989" s="5"/>
      <c r="AR989" s="5"/>
      <c r="AS989" s="5"/>
      <c r="AT989" s="5"/>
      <c r="AU989" s="5"/>
      <c r="AV989" s="5"/>
      <c r="AW989" s="5"/>
      <c r="AX989" s="5"/>
    </row>
    <row r="990" spans="1:50" ht="12" customHeight="1">
      <c r="A990" s="5"/>
      <c r="B990" s="5"/>
      <c r="C990" s="5"/>
      <c r="D990" s="5"/>
      <c r="E990" s="6"/>
      <c r="F990" s="5"/>
      <c r="G990" s="212"/>
      <c r="H990" s="5"/>
      <c r="I990" s="212"/>
      <c r="J990" s="5"/>
      <c r="K990" s="212"/>
      <c r="L990" s="5"/>
      <c r="M990" s="212"/>
      <c r="N990" s="5"/>
      <c r="O990" s="212"/>
      <c r="P990" s="5"/>
      <c r="Q990" s="213"/>
      <c r="R990" s="5"/>
      <c r="S990" s="213"/>
      <c r="T990" s="5"/>
      <c r="U990" s="213"/>
      <c r="V990" s="5"/>
      <c r="W990" s="213"/>
      <c r="X990" s="5"/>
      <c r="Y990" s="213"/>
      <c r="Z990" s="5"/>
      <c r="AA990" s="213"/>
      <c r="AB990" s="10"/>
      <c r="AC990" s="10"/>
      <c r="AD990" s="7"/>
      <c r="AE990" s="5"/>
      <c r="AF990" s="5"/>
      <c r="AG990" s="5"/>
      <c r="AH990" s="5"/>
      <c r="AI990" s="5"/>
      <c r="AJ990" s="5"/>
      <c r="AK990" s="5"/>
      <c r="AL990" s="5"/>
      <c r="AM990" s="5"/>
      <c r="AN990" s="5"/>
      <c r="AO990" s="5"/>
      <c r="AP990" s="5"/>
      <c r="AQ990" s="5"/>
      <c r="AR990" s="5"/>
      <c r="AS990" s="5"/>
      <c r="AT990" s="5"/>
      <c r="AU990" s="5"/>
      <c r="AV990" s="5"/>
      <c r="AW990" s="5"/>
      <c r="AX990" s="5"/>
    </row>
    <row r="991" spans="1:50" ht="12" customHeight="1">
      <c r="A991" s="5"/>
      <c r="B991" s="5"/>
      <c r="C991" s="5"/>
      <c r="D991" s="5"/>
      <c r="E991" s="6"/>
      <c r="F991" s="5"/>
      <c r="G991" s="212"/>
      <c r="H991" s="5"/>
      <c r="I991" s="212"/>
      <c r="J991" s="5"/>
      <c r="K991" s="212"/>
      <c r="L991" s="5"/>
      <c r="M991" s="212"/>
      <c r="N991" s="5"/>
      <c r="O991" s="212"/>
      <c r="P991" s="5"/>
      <c r="Q991" s="213"/>
      <c r="R991" s="5"/>
      <c r="S991" s="213"/>
      <c r="T991" s="5"/>
      <c r="U991" s="213"/>
      <c r="V991" s="5"/>
      <c r="W991" s="213"/>
      <c r="X991" s="5"/>
      <c r="Y991" s="213"/>
      <c r="Z991" s="5"/>
      <c r="AA991" s="213"/>
      <c r="AB991" s="10"/>
      <c r="AC991" s="10"/>
      <c r="AD991" s="7"/>
      <c r="AE991" s="5"/>
      <c r="AF991" s="5"/>
      <c r="AG991" s="5"/>
      <c r="AH991" s="5"/>
      <c r="AI991" s="5"/>
      <c r="AJ991" s="5"/>
      <c r="AK991" s="5"/>
      <c r="AL991" s="5"/>
      <c r="AM991" s="5"/>
      <c r="AN991" s="5"/>
      <c r="AO991" s="5"/>
      <c r="AP991" s="5"/>
      <c r="AQ991" s="5"/>
      <c r="AR991" s="5"/>
      <c r="AS991" s="5"/>
      <c r="AT991" s="5"/>
      <c r="AU991" s="5"/>
      <c r="AV991" s="5"/>
      <c r="AW991" s="5"/>
      <c r="AX991" s="5"/>
    </row>
    <row r="992" spans="1:50" ht="12" customHeight="1">
      <c r="A992" s="5"/>
      <c r="B992" s="5"/>
      <c r="C992" s="5"/>
      <c r="D992" s="5"/>
      <c r="E992" s="6"/>
      <c r="F992" s="5"/>
      <c r="G992" s="212"/>
      <c r="H992" s="5"/>
      <c r="I992" s="212"/>
      <c r="J992" s="5"/>
      <c r="K992" s="212"/>
      <c r="L992" s="5"/>
      <c r="M992" s="212"/>
      <c r="N992" s="5"/>
      <c r="O992" s="212"/>
      <c r="P992" s="5"/>
      <c r="Q992" s="213"/>
      <c r="R992" s="5"/>
      <c r="S992" s="213"/>
      <c r="T992" s="5"/>
      <c r="U992" s="213"/>
      <c r="V992" s="5"/>
      <c r="W992" s="213"/>
      <c r="X992" s="5"/>
      <c r="Y992" s="213"/>
      <c r="Z992" s="5"/>
      <c r="AA992" s="213"/>
      <c r="AB992" s="10"/>
      <c r="AC992" s="10"/>
      <c r="AD992" s="7"/>
      <c r="AE992" s="5"/>
      <c r="AF992" s="5"/>
      <c r="AG992" s="5"/>
      <c r="AH992" s="5"/>
      <c r="AI992" s="5"/>
      <c r="AJ992" s="5"/>
      <c r="AK992" s="5"/>
      <c r="AL992" s="5"/>
      <c r="AM992" s="5"/>
      <c r="AN992" s="5"/>
      <c r="AO992" s="5"/>
      <c r="AP992" s="5"/>
      <c r="AQ992" s="5"/>
      <c r="AR992" s="5"/>
      <c r="AS992" s="5"/>
      <c r="AT992" s="5"/>
      <c r="AU992" s="5"/>
      <c r="AV992" s="5"/>
      <c r="AW992" s="5"/>
      <c r="AX992" s="5"/>
    </row>
    <row r="993" spans="1:50" ht="12" customHeight="1">
      <c r="A993" s="5"/>
      <c r="B993" s="5"/>
      <c r="C993" s="5"/>
      <c r="D993" s="5"/>
      <c r="E993" s="6"/>
      <c r="F993" s="5"/>
      <c r="G993" s="212"/>
      <c r="H993" s="5"/>
      <c r="I993" s="212"/>
      <c r="J993" s="5"/>
      <c r="K993" s="212"/>
      <c r="L993" s="5"/>
      <c r="M993" s="212"/>
      <c r="N993" s="5"/>
      <c r="O993" s="212"/>
      <c r="P993" s="5"/>
      <c r="Q993" s="213"/>
      <c r="R993" s="5"/>
      <c r="S993" s="213"/>
      <c r="T993" s="5"/>
      <c r="U993" s="213"/>
      <c r="V993" s="5"/>
      <c r="W993" s="213"/>
      <c r="X993" s="5"/>
      <c r="Y993" s="213"/>
      <c r="Z993" s="5"/>
      <c r="AA993" s="213"/>
      <c r="AB993" s="10"/>
      <c r="AC993" s="10"/>
      <c r="AD993" s="7"/>
      <c r="AE993" s="5"/>
      <c r="AF993" s="5"/>
      <c r="AG993" s="5"/>
      <c r="AH993" s="5"/>
      <c r="AI993" s="5"/>
      <c r="AJ993" s="5"/>
      <c r="AK993" s="5"/>
      <c r="AL993" s="5"/>
      <c r="AM993" s="5"/>
      <c r="AN993" s="5"/>
      <c r="AO993" s="5"/>
      <c r="AP993" s="5"/>
      <c r="AQ993" s="5"/>
      <c r="AR993" s="5"/>
      <c r="AS993" s="5"/>
      <c r="AT993" s="5"/>
      <c r="AU993" s="5"/>
      <c r="AV993" s="5"/>
      <c r="AW993" s="5"/>
      <c r="AX993" s="5"/>
    </row>
    <row r="994" spans="1:50" ht="12" customHeight="1">
      <c r="A994" s="5"/>
      <c r="B994" s="5"/>
      <c r="C994" s="5"/>
      <c r="D994" s="5"/>
      <c r="E994" s="6"/>
      <c r="F994" s="5"/>
      <c r="G994" s="212"/>
      <c r="H994" s="5"/>
      <c r="I994" s="212"/>
      <c r="J994" s="5"/>
      <c r="K994" s="212"/>
      <c r="L994" s="5"/>
      <c r="M994" s="212"/>
      <c r="N994" s="5"/>
      <c r="O994" s="212"/>
      <c r="P994" s="5"/>
      <c r="Q994" s="213"/>
      <c r="R994" s="5"/>
      <c r="S994" s="213"/>
      <c r="T994" s="5"/>
      <c r="U994" s="213"/>
      <c r="V994" s="5"/>
      <c r="W994" s="213"/>
      <c r="X994" s="5"/>
      <c r="Y994" s="213"/>
      <c r="Z994" s="5"/>
      <c r="AA994" s="213"/>
      <c r="AB994" s="10"/>
      <c r="AC994" s="10"/>
      <c r="AD994" s="7"/>
      <c r="AE994" s="5"/>
      <c r="AF994" s="5"/>
      <c r="AG994" s="5"/>
      <c r="AH994" s="5"/>
      <c r="AI994" s="5"/>
      <c r="AJ994" s="5"/>
      <c r="AK994" s="5"/>
      <c r="AL994" s="5"/>
      <c r="AM994" s="5"/>
      <c r="AN994" s="5"/>
      <c r="AO994" s="5"/>
      <c r="AP994" s="5"/>
      <c r="AQ994" s="5"/>
      <c r="AR994" s="5"/>
      <c r="AS994" s="5"/>
      <c r="AT994" s="5"/>
      <c r="AU994" s="5"/>
      <c r="AV994" s="5"/>
      <c r="AW994" s="5"/>
      <c r="AX994" s="5"/>
    </row>
    <row r="995" spans="1:50" ht="12" customHeight="1">
      <c r="A995" s="5"/>
      <c r="B995" s="5"/>
      <c r="C995" s="5"/>
      <c r="D995" s="5"/>
      <c r="E995" s="6"/>
      <c r="F995" s="5"/>
      <c r="G995" s="212"/>
      <c r="H995" s="5"/>
      <c r="I995" s="212"/>
      <c r="J995" s="5"/>
      <c r="K995" s="212"/>
      <c r="L995" s="5"/>
      <c r="M995" s="212"/>
      <c r="N995" s="5"/>
      <c r="O995" s="212"/>
      <c r="P995" s="5"/>
      <c r="Q995" s="213"/>
      <c r="R995" s="5"/>
      <c r="S995" s="213"/>
      <c r="T995" s="5"/>
      <c r="U995" s="213"/>
      <c r="V995" s="5"/>
      <c r="W995" s="213"/>
      <c r="X995" s="5"/>
      <c r="Y995" s="213"/>
      <c r="Z995" s="5"/>
      <c r="AA995" s="213"/>
      <c r="AB995" s="10"/>
      <c r="AC995" s="10"/>
      <c r="AD995" s="7"/>
      <c r="AE995" s="5"/>
      <c r="AF995" s="5"/>
      <c r="AG995" s="5"/>
      <c r="AH995" s="5"/>
      <c r="AI995" s="5"/>
      <c r="AJ995" s="5"/>
      <c r="AK995" s="5"/>
      <c r="AL995" s="5"/>
      <c r="AM995" s="5"/>
      <c r="AN995" s="5"/>
      <c r="AO995" s="5"/>
      <c r="AP995" s="5"/>
      <c r="AQ995" s="5"/>
      <c r="AR995" s="5"/>
      <c r="AS995" s="5"/>
      <c r="AT995" s="5"/>
      <c r="AU995" s="5"/>
      <c r="AV995" s="5"/>
      <c r="AW995" s="5"/>
      <c r="AX995" s="5"/>
    </row>
    <row r="996" spans="1:50" ht="12" customHeight="1">
      <c r="A996" s="5"/>
      <c r="B996" s="5"/>
      <c r="C996" s="5"/>
      <c r="D996" s="5"/>
      <c r="E996" s="6"/>
      <c r="F996" s="5"/>
      <c r="G996" s="212"/>
      <c r="H996" s="5"/>
      <c r="I996" s="212"/>
      <c r="J996" s="5"/>
      <c r="K996" s="212"/>
      <c r="L996" s="5"/>
      <c r="M996" s="212"/>
      <c r="N996" s="5"/>
      <c r="O996" s="212"/>
      <c r="P996" s="5"/>
      <c r="Q996" s="213"/>
      <c r="R996" s="5"/>
      <c r="S996" s="213"/>
      <c r="T996" s="5"/>
      <c r="U996" s="213"/>
      <c r="V996" s="5"/>
      <c r="W996" s="213"/>
      <c r="X996" s="5"/>
      <c r="Y996" s="213"/>
      <c r="Z996" s="5"/>
      <c r="AA996" s="213"/>
      <c r="AB996" s="10"/>
      <c r="AC996" s="10"/>
      <c r="AD996" s="7"/>
      <c r="AE996" s="5"/>
      <c r="AF996" s="5"/>
      <c r="AG996" s="5"/>
      <c r="AH996" s="5"/>
      <c r="AI996" s="5"/>
      <c r="AJ996" s="5"/>
      <c r="AK996" s="5"/>
      <c r="AL996" s="5"/>
      <c r="AM996" s="5"/>
      <c r="AN996" s="5"/>
      <c r="AO996" s="5"/>
      <c r="AP996" s="5"/>
      <c r="AQ996" s="5"/>
      <c r="AR996" s="5"/>
      <c r="AS996" s="5"/>
      <c r="AT996" s="5"/>
      <c r="AU996" s="5"/>
      <c r="AV996" s="5"/>
      <c r="AW996" s="5"/>
      <c r="AX996" s="5"/>
    </row>
    <row r="997" spans="1:50" ht="12" customHeight="1">
      <c r="A997" s="5"/>
      <c r="B997" s="5"/>
      <c r="C997" s="5"/>
      <c r="D997" s="5"/>
      <c r="E997" s="6"/>
      <c r="F997" s="5"/>
      <c r="G997" s="212"/>
      <c r="H997" s="5"/>
      <c r="I997" s="212"/>
      <c r="J997" s="5"/>
      <c r="K997" s="212"/>
      <c r="L997" s="5"/>
      <c r="M997" s="212"/>
      <c r="N997" s="5"/>
      <c r="O997" s="212"/>
      <c r="P997" s="5"/>
      <c r="Q997" s="213"/>
      <c r="R997" s="5"/>
      <c r="S997" s="213"/>
      <c r="T997" s="5"/>
      <c r="U997" s="213"/>
      <c r="V997" s="5"/>
      <c r="W997" s="213"/>
      <c r="X997" s="5"/>
      <c r="Y997" s="213"/>
      <c r="Z997" s="5"/>
      <c r="AA997" s="213"/>
      <c r="AB997" s="10"/>
      <c r="AC997" s="10"/>
      <c r="AD997" s="7"/>
      <c r="AE997" s="5"/>
      <c r="AF997" s="5"/>
      <c r="AG997" s="5"/>
      <c r="AH997" s="5"/>
      <c r="AI997" s="5"/>
      <c r="AJ997" s="5"/>
      <c r="AK997" s="5"/>
      <c r="AL997" s="5"/>
      <c r="AM997" s="5"/>
      <c r="AN997" s="5"/>
      <c r="AO997" s="5"/>
      <c r="AP997" s="5"/>
      <c r="AQ997" s="5"/>
      <c r="AR997" s="5"/>
      <c r="AS997" s="5"/>
      <c r="AT997" s="5"/>
      <c r="AU997" s="5"/>
      <c r="AV997" s="5"/>
      <c r="AW997" s="5"/>
      <c r="AX997" s="5"/>
    </row>
    <row r="998" spans="1:50" ht="12" customHeight="1">
      <c r="A998" s="5"/>
      <c r="B998" s="5"/>
      <c r="C998" s="5"/>
      <c r="D998" s="5"/>
      <c r="E998" s="6"/>
      <c r="F998" s="5"/>
      <c r="G998" s="212"/>
      <c r="H998" s="5"/>
      <c r="I998" s="212"/>
      <c r="J998" s="5"/>
      <c r="K998" s="212"/>
      <c r="L998" s="5"/>
      <c r="M998" s="212"/>
      <c r="N998" s="5"/>
      <c r="O998" s="212"/>
      <c r="P998" s="5"/>
      <c r="Q998" s="213"/>
      <c r="R998" s="5"/>
      <c r="S998" s="213"/>
      <c r="T998" s="5"/>
      <c r="U998" s="213"/>
      <c r="V998" s="5"/>
      <c r="W998" s="213"/>
      <c r="X998" s="5"/>
      <c r="Y998" s="213"/>
      <c r="Z998" s="5"/>
      <c r="AA998" s="213"/>
      <c r="AB998" s="10"/>
      <c r="AC998" s="10"/>
      <c r="AD998" s="7"/>
      <c r="AE998" s="5"/>
      <c r="AF998" s="5"/>
      <c r="AG998" s="5"/>
      <c r="AH998" s="5"/>
      <c r="AI998" s="5"/>
      <c r="AJ998" s="5"/>
      <c r="AK998" s="5"/>
      <c r="AL998" s="5"/>
      <c r="AM998" s="5"/>
      <c r="AN998" s="5"/>
      <c r="AO998" s="5"/>
      <c r="AP998" s="5"/>
      <c r="AQ998" s="5"/>
      <c r="AR998" s="5"/>
      <c r="AS998" s="5"/>
      <c r="AT998" s="5"/>
      <c r="AU998" s="5"/>
      <c r="AV998" s="5"/>
      <c r="AW998" s="5"/>
      <c r="AX998" s="5"/>
    </row>
    <row r="999" spans="1:50" ht="12" customHeight="1">
      <c r="A999" s="5"/>
      <c r="B999" s="5"/>
      <c r="C999" s="5"/>
      <c r="D999" s="5"/>
      <c r="E999" s="6"/>
      <c r="F999" s="5"/>
      <c r="G999" s="212"/>
      <c r="H999" s="5"/>
      <c r="I999" s="212"/>
      <c r="J999" s="5"/>
      <c r="K999" s="212"/>
      <c r="L999" s="5"/>
      <c r="M999" s="212"/>
      <c r="N999" s="5"/>
      <c r="O999" s="212"/>
      <c r="P999" s="5"/>
      <c r="Q999" s="213"/>
      <c r="R999" s="5"/>
      <c r="S999" s="213"/>
      <c r="T999" s="5"/>
      <c r="U999" s="213"/>
      <c r="V999" s="5"/>
      <c r="W999" s="213"/>
      <c r="X999" s="5"/>
      <c r="Y999" s="213"/>
      <c r="Z999" s="5"/>
      <c r="AA999" s="213"/>
      <c r="AB999" s="10"/>
      <c r="AC999" s="10"/>
      <c r="AD999" s="7"/>
      <c r="AE999" s="5"/>
      <c r="AF999" s="5"/>
      <c r="AG999" s="5"/>
      <c r="AH999" s="5"/>
      <c r="AI999" s="5"/>
      <c r="AJ999" s="5"/>
      <c r="AK999" s="5"/>
      <c r="AL999" s="5"/>
      <c r="AM999" s="5"/>
      <c r="AN999" s="5"/>
      <c r="AO999" s="5"/>
      <c r="AP999" s="5"/>
      <c r="AQ999" s="5"/>
      <c r="AR999" s="5"/>
      <c r="AS999" s="5"/>
      <c r="AT999" s="5"/>
      <c r="AU999" s="5"/>
      <c r="AV999" s="5"/>
      <c r="AW999" s="5"/>
      <c r="AX999" s="5"/>
    </row>
  </sheetData>
  <autoFilter ref="A3:AD153" xr:uid="{00000000-0009-0000-0000-000002000000}"/>
  <hyperlinks>
    <hyperlink ref="AD4" r:id="rId1" xr:uid="{00000000-0004-0000-0200-000000000000}"/>
    <hyperlink ref="AD7" r:id="rId2" location="/ " xr:uid="{00000000-0004-0000-0200-000001000000}"/>
    <hyperlink ref="AD9" r:id="rId3" xr:uid="{00000000-0004-0000-0200-000002000000}"/>
    <hyperlink ref="AD10" r:id="rId4" xr:uid="{00000000-0004-0000-0200-000003000000}"/>
    <hyperlink ref="AD11" r:id="rId5" location="/" xr:uid="{00000000-0004-0000-0200-000004000000}"/>
    <hyperlink ref="AD12" r:id="rId6" location="/" xr:uid="{00000000-0004-0000-0200-000005000000}"/>
    <hyperlink ref="AD13" r:id="rId7" location="/" xr:uid="{00000000-0004-0000-0200-000006000000}"/>
    <hyperlink ref="AD14" r:id="rId8" location="/" xr:uid="{00000000-0004-0000-0200-000007000000}"/>
    <hyperlink ref="AD15" r:id="rId9" location="/text " xr:uid="{00000000-0004-0000-0200-000008000000}"/>
    <hyperlink ref="AD16" r:id="rId10" location="/" xr:uid="{00000000-0004-0000-0200-000009000000}"/>
    <hyperlink ref="AD17" r:id="rId11" xr:uid="{00000000-0004-0000-0200-00000A000000}"/>
    <hyperlink ref="AD19" r:id="rId12" xr:uid="{00000000-0004-0000-0200-00000B000000}"/>
    <hyperlink ref="AD20" r:id="rId13" location="/" xr:uid="{00000000-0004-0000-0200-00000C000000}"/>
    <hyperlink ref="AD21" r:id="rId14" xr:uid="{00000000-0004-0000-0200-00000D000000}"/>
    <hyperlink ref="AD22" r:id="rId15" xr:uid="{00000000-0004-0000-0200-00000E000000}"/>
    <hyperlink ref="AD23" r:id="rId16" location="/" xr:uid="{00000000-0004-0000-0200-00000F000000}"/>
    <hyperlink ref="AD24" r:id="rId17" xr:uid="{00000000-0004-0000-0200-000010000000}"/>
    <hyperlink ref="AD25" r:id="rId18" location="/" xr:uid="{00000000-0004-0000-0200-000011000000}"/>
    <hyperlink ref="AD26" r:id="rId19" xr:uid="{00000000-0004-0000-0200-000012000000}"/>
    <hyperlink ref="AD28" r:id="rId20" xr:uid="{00000000-0004-0000-0200-000013000000}"/>
    <hyperlink ref="AD29" r:id="rId21" location="/pdf " xr:uid="{00000000-0004-0000-0200-000014000000}"/>
    <hyperlink ref="AD30" r:id="rId22" location="/pdf" xr:uid="{00000000-0004-0000-0200-000015000000}"/>
    <hyperlink ref="AD31" r:id="rId23" location="/pdf" xr:uid="{00000000-0004-0000-0200-000016000000}"/>
    <hyperlink ref="AD32" r:id="rId24" location="/pdf" xr:uid="{00000000-0004-0000-0200-000017000000}"/>
    <hyperlink ref="AD33" r:id="rId25" location="/pdf" xr:uid="{00000000-0004-0000-0200-000018000000}"/>
    <hyperlink ref="AD34" r:id="rId26" xr:uid="{00000000-0004-0000-0200-000019000000}"/>
    <hyperlink ref="AD36" r:id="rId27" location="/" xr:uid="{00000000-0004-0000-0200-00001A000000}"/>
    <hyperlink ref="AD37" r:id="rId28" location="/pdf" xr:uid="{00000000-0004-0000-0200-00001B000000}"/>
    <hyperlink ref="AD38" r:id="rId29" xr:uid="{00000000-0004-0000-0200-00001C000000}"/>
    <hyperlink ref="AD39" r:id="rId30" location="/pdf" xr:uid="{00000000-0004-0000-0200-00001D000000}"/>
    <hyperlink ref="AD40" r:id="rId31" location="/search/Swanepoel" xr:uid="{00000000-0004-0000-0200-00001E000000}"/>
    <hyperlink ref="AD41" r:id="rId32" location="/" xr:uid="{00000000-0004-0000-0200-00001F000000}"/>
    <hyperlink ref="AD42" r:id="rId33" xr:uid="{00000000-0004-0000-0200-000020000000}"/>
    <hyperlink ref="AD44" r:id="rId34" xr:uid="{00000000-0004-0000-0200-000021000000}"/>
    <hyperlink ref="AD45" r:id="rId35" location="/pdf" xr:uid="{00000000-0004-0000-0200-000022000000}"/>
    <hyperlink ref="AD46" r:id="rId36" xr:uid="{00000000-0004-0000-0200-000023000000}"/>
    <hyperlink ref="AD47" r:id="rId37" xr:uid="{00000000-0004-0000-0200-000024000000}"/>
    <hyperlink ref="AD48" r:id="rId38" location="/pdf" xr:uid="{00000000-0004-0000-0200-000025000000}"/>
    <hyperlink ref="AD49" r:id="rId39" location="/" xr:uid="{00000000-0004-0000-0200-000026000000}"/>
    <hyperlink ref="AD50" r:id="rId40" location="/" xr:uid="{00000000-0004-0000-0200-000027000000}"/>
    <hyperlink ref="AD51" r:id="rId41" location="/pdf" xr:uid="{00000000-0004-0000-0200-000028000000}"/>
    <hyperlink ref="AD52" r:id="rId42" location="/ " xr:uid="{00000000-0004-0000-0200-000029000000}"/>
    <hyperlink ref="AD53" r:id="rId43" location="/" xr:uid="{00000000-0004-0000-0200-00002A000000}"/>
    <hyperlink ref="AD54" r:id="rId44" xr:uid="{00000000-0004-0000-0200-00002B000000}"/>
    <hyperlink ref="AD55" r:id="rId45" location="/ " xr:uid="{00000000-0004-0000-0200-00002C000000}"/>
    <hyperlink ref="AD56" r:id="rId46" xr:uid="{00000000-0004-0000-0200-00002D000000}"/>
    <hyperlink ref="AD57" r:id="rId47" xr:uid="{00000000-0004-0000-0200-00002E000000}"/>
    <hyperlink ref="AD58" r:id="rId48" location="/" xr:uid="{00000000-0004-0000-0200-00002F000000}"/>
    <hyperlink ref="AD59" r:id="rId49" location="/pdf" xr:uid="{00000000-0004-0000-0200-000030000000}"/>
    <hyperlink ref="AD60" r:id="rId50" location="/pdf" xr:uid="{00000000-0004-0000-0200-000031000000}"/>
    <hyperlink ref="AD61" r:id="rId51" location="/pdf" xr:uid="{00000000-0004-0000-0200-000032000000}"/>
    <hyperlink ref="AD62" r:id="rId52" location="/pdf " xr:uid="{00000000-0004-0000-0200-000033000000}"/>
    <hyperlink ref="AD63" r:id="rId53" location="/pdf" xr:uid="{00000000-0004-0000-0200-000034000000}"/>
    <hyperlink ref="AD64" r:id="rId54" location="/pdf" xr:uid="{00000000-0004-0000-0200-000035000000}"/>
    <hyperlink ref="AD65" r:id="rId55" location="/pdf" xr:uid="{00000000-0004-0000-0200-000036000000}"/>
    <hyperlink ref="AD66" r:id="rId56" location="/pdf" xr:uid="{00000000-0004-0000-0200-000037000000}"/>
    <hyperlink ref="AD67" r:id="rId57" location="/pdf" xr:uid="{00000000-0004-0000-0200-000038000000}"/>
    <hyperlink ref="AD68" r:id="rId58" location="/pdf " xr:uid="{00000000-0004-0000-0200-000039000000}"/>
    <hyperlink ref="AD69" r:id="rId59" location="/pdf" xr:uid="{00000000-0004-0000-0200-00003A000000}"/>
    <hyperlink ref="AD70" r:id="rId60" location="/text" xr:uid="{00000000-0004-0000-0200-00003B000000}"/>
    <hyperlink ref="AD71" r:id="rId61" xr:uid="{00000000-0004-0000-0200-00003C000000}"/>
    <hyperlink ref="AD72" r:id="rId62" location="/" xr:uid="{00000000-0004-0000-0200-00003D000000}"/>
    <hyperlink ref="AD73" r:id="rId63" location="/" xr:uid="{00000000-0004-0000-0200-00003E000000}"/>
    <hyperlink ref="AD74" r:id="rId64" xr:uid="{00000000-0004-0000-0200-00003F000000}"/>
    <hyperlink ref="AD75" r:id="rId65" xr:uid="{00000000-0004-0000-0200-000040000000}"/>
    <hyperlink ref="AD76" r:id="rId66" location="/ " xr:uid="{00000000-0004-0000-0200-000041000000}"/>
    <hyperlink ref="AD77" r:id="rId67" xr:uid="{00000000-0004-0000-0200-000042000000}"/>
    <hyperlink ref="AD78" r:id="rId68" xr:uid="{00000000-0004-0000-0200-000043000000}"/>
    <hyperlink ref="AD79" r:id="rId69" location="/text" xr:uid="{00000000-0004-0000-0200-000044000000}"/>
    <hyperlink ref="AD80" r:id="rId70" location="/text" xr:uid="{00000000-0004-0000-0200-000045000000}"/>
    <hyperlink ref="AD81" r:id="rId71" xr:uid="{00000000-0004-0000-0200-000046000000}"/>
    <hyperlink ref="AD82" r:id="rId72" xr:uid="{00000000-0004-0000-0200-000047000000}"/>
    <hyperlink ref="AD83" r:id="rId73" location="/" xr:uid="{00000000-0004-0000-0200-000048000000}"/>
    <hyperlink ref="AD84" r:id="rId74" xr:uid="{00000000-0004-0000-0200-000049000000}"/>
    <hyperlink ref="AD85" r:id="rId75" location="/" xr:uid="{00000000-0004-0000-0200-00004A000000}"/>
    <hyperlink ref="AD86" r:id="rId76" location="/" xr:uid="{00000000-0004-0000-0200-00004B000000}"/>
    <hyperlink ref="AD87" r:id="rId77" location="/" xr:uid="{00000000-0004-0000-0200-00004C000000}"/>
    <hyperlink ref="AD88" r:id="rId78" location="/" xr:uid="{00000000-0004-0000-0200-00004D000000}"/>
    <hyperlink ref="AD89" r:id="rId79" location="/" xr:uid="{00000000-0004-0000-0200-00004E000000}"/>
    <hyperlink ref="AD90" r:id="rId80" xr:uid="{00000000-0004-0000-0200-00004F000000}"/>
    <hyperlink ref="AD91" r:id="rId81" location="/" xr:uid="{00000000-0004-0000-0200-000050000000}"/>
    <hyperlink ref="AD92" r:id="rId82" location="/" xr:uid="{00000000-0004-0000-0200-000051000000}"/>
    <hyperlink ref="AD93" r:id="rId83" xr:uid="{00000000-0004-0000-0200-000052000000}"/>
    <hyperlink ref="AD94" r:id="rId84" location="/" xr:uid="{00000000-0004-0000-0200-000053000000}"/>
    <hyperlink ref="AD96" r:id="rId85" xr:uid="{00000000-0004-0000-0200-000054000000}"/>
    <hyperlink ref="AD97" r:id="rId86" location="/, " xr:uid="{00000000-0004-0000-0200-000055000000}"/>
    <hyperlink ref="AD98" r:id="rId87" xr:uid="{00000000-0004-0000-0200-000056000000}"/>
    <hyperlink ref="AD99" r:id="rId88" xr:uid="{00000000-0004-0000-0200-000057000000}"/>
    <hyperlink ref="AD100" r:id="rId89" location="/pdf" xr:uid="{00000000-0004-0000-0200-000058000000}"/>
    <hyperlink ref="AD101" r:id="rId90" location="/pdf" xr:uid="{00000000-0004-0000-0200-000059000000}"/>
    <hyperlink ref="AD102" r:id="rId91" location="/pdf" xr:uid="{00000000-0004-0000-0200-00005A000000}"/>
    <hyperlink ref="AD104" r:id="rId92" xr:uid="{00000000-0004-0000-0200-00005B000000}"/>
    <hyperlink ref="AD105" r:id="rId93" xr:uid="{00000000-0004-0000-0200-00005C000000}"/>
    <hyperlink ref="AD106" r:id="rId94" location="/" xr:uid="{00000000-0004-0000-0200-00005D000000}"/>
    <hyperlink ref="AD109" r:id="rId95" location="/pdf" xr:uid="{00000000-0004-0000-0200-00005E000000}"/>
    <hyperlink ref="AD110" r:id="rId96" location="/pdf" xr:uid="{00000000-0004-0000-0200-00005F000000}"/>
    <hyperlink ref="AD111" r:id="rId97" location="/pdf" xr:uid="{00000000-0004-0000-0200-000060000000}"/>
    <hyperlink ref="AD112" r:id="rId98" xr:uid="{00000000-0004-0000-0200-000061000000}"/>
    <hyperlink ref="AD115" r:id="rId99" xr:uid="{00000000-0004-0000-0200-000062000000}"/>
    <hyperlink ref="AD116" r:id="rId100" xr:uid="{00000000-0004-0000-0200-000063000000}"/>
    <hyperlink ref="AD117" r:id="rId101" location="/pdf" xr:uid="{00000000-0004-0000-0200-000064000000}"/>
    <hyperlink ref="AD118" r:id="rId102" location="/pdf" xr:uid="{00000000-0004-0000-0200-000065000000}"/>
    <hyperlink ref="AD119" r:id="rId103" location="/pdf" xr:uid="{00000000-0004-0000-0200-000066000000}"/>
    <hyperlink ref="AD120" r:id="rId104" location="/pdf" xr:uid="{00000000-0004-0000-0200-000067000000}"/>
    <hyperlink ref="AD121" r:id="rId105" location="/pdf" xr:uid="{00000000-0004-0000-0200-000068000000}"/>
    <hyperlink ref="AD122" r:id="rId106" location="/pdf " xr:uid="{00000000-0004-0000-0200-000069000000}"/>
    <hyperlink ref="AD123" r:id="rId107" location="/pdf" xr:uid="{00000000-0004-0000-0200-00006A000000}"/>
    <hyperlink ref="AD124" r:id="rId108" xr:uid="{00000000-0004-0000-0200-00006B000000}"/>
    <hyperlink ref="AD125" r:id="rId109" xr:uid="{00000000-0004-0000-0200-00006C000000}"/>
    <hyperlink ref="AD126" r:id="rId110" location="/" xr:uid="{00000000-0004-0000-0200-00006D000000}"/>
    <hyperlink ref="AD127" r:id="rId111" location="/" xr:uid="{00000000-0004-0000-0200-00006E000000}"/>
    <hyperlink ref="AD128" r:id="rId112" location="/" xr:uid="{00000000-0004-0000-0200-00006F000000}"/>
    <hyperlink ref="AD129" r:id="rId113" location="/" xr:uid="{00000000-0004-0000-0200-000070000000}"/>
    <hyperlink ref="AD130" r:id="rId114" location="/" xr:uid="{00000000-0004-0000-0200-000071000000}"/>
    <hyperlink ref="AD131" r:id="rId115" xr:uid="{00000000-0004-0000-0200-000072000000}"/>
    <hyperlink ref="AD133" r:id="rId116" xr:uid="{00000000-0004-0000-0200-000073000000}"/>
    <hyperlink ref="AD134" r:id="rId117" xr:uid="{00000000-0004-0000-0200-000074000000}"/>
    <hyperlink ref="AD135" r:id="rId118" xr:uid="{00000000-0004-0000-0200-000075000000}"/>
    <hyperlink ref="AD136" r:id="rId119" location="/ " xr:uid="{00000000-0004-0000-0200-000076000000}"/>
    <hyperlink ref="AD137" r:id="rId120" xr:uid="{00000000-0004-0000-0200-000077000000}"/>
    <hyperlink ref="AD138" r:id="rId121" xr:uid="{00000000-0004-0000-0200-000078000000}"/>
    <hyperlink ref="AD139" r:id="rId122" xr:uid="{00000000-0004-0000-0200-000079000000}"/>
    <hyperlink ref="AD140" r:id="rId123" xr:uid="{00000000-0004-0000-0200-00007A000000}"/>
    <hyperlink ref="AD141" r:id="rId124" xr:uid="{00000000-0004-0000-0200-00007B000000}"/>
    <hyperlink ref="AD142" r:id="rId125" xr:uid="{00000000-0004-0000-0200-00007C000000}"/>
    <hyperlink ref="AD143" r:id="rId126" xr:uid="{00000000-0004-0000-0200-00007D000000}"/>
    <hyperlink ref="AD144" r:id="rId127" location="/pdf" xr:uid="{00000000-0004-0000-0200-00007E000000}"/>
    <hyperlink ref="AD145" r:id="rId128" location="/text" xr:uid="{00000000-0004-0000-0200-00007F000000}"/>
    <hyperlink ref="AD146" r:id="rId129" xr:uid="{00000000-0004-0000-0200-000080000000}"/>
    <hyperlink ref="AD147" r:id="rId130" xr:uid="{00000000-0004-0000-0200-000081000000}"/>
    <hyperlink ref="AD148" r:id="rId131" location="/" xr:uid="{00000000-0004-0000-0200-000082000000}"/>
    <hyperlink ref="AD149" r:id="rId132" location="/" xr:uid="{00000000-0004-0000-0200-000083000000}"/>
    <hyperlink ref="AD150" r:id="rId133" location="/" xr:uid="{00000000-0004-0000-0200-000084000000}"/>
    <hyperlink ref="AD151" r:id="rId134" location="/" xr:uid="{00000000-0004-0000-0200-000085000000}"/>
    <hyperlink ref="AD152" r:id="rId135" location="/text" xr:uid="{00000000-0004-0000-0200-000086000000}"/>
  </hyperlinks>
  <pageMargins left="0.7" right="0.7" top="0.75" bottom="0.75" header="0" footer="0"/>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17586-B9BA-419C-A37E-36458AD9DCAA}">
  <sheetPr>
    <outlinePr summaryBelow="0"/>
  </sheetPr>
  <dimension ref="A1:AJ994"/>
  <sheetViews>
    <sheetView zoomScaleNormal="100" workbookViewId="0">
      <pane ySplit="1" topLeftCell="A2" activePane="bottomLeft" state="frozen"/>
      <selection pane="bottomLeft"/>
    </sheetView>
  </sheetViews>
  <sheetFormatPr defaultColWidth="14.453125" defaultRowHeight="15" customHeight="1"/>
  <cols>
    <col min="1" max="2" width="20.453125" style="141" customWidth="1"/>
    <col min="3" max="3" width="23.36328125" style="141" customWidth="1"/>
    <col min="4" max="4" width="60.453125" style="192" customWidth="1"/>
    <col min="5" max="5" width="60.453125" style="193" customWidth="1"/>
    <col min="6" max="6" width="60.453125" style="141" customWidth="1"/>
    <col min="7" max="7" width="60.453125" style="193" customWidth="1"/>
    <col min="8" max="8" width="60.453125" style="141" customWidth="1"/>
    <col min="9" max="15" width="60.453125" style="191" customWidth="1"/>
    <col min="16" max="16" width="60.453125" style="141" customWidth="1"/>
    <col min="17" max="36" width="8.453125" style="141" customWidth="1"/>
    <col min="37" max="16384" width="14.453125" style="141"/>
  </cols>
  <sheetData>
    <row r="1" spans="1:36" s="132" customFormat="1" ht="79.5" customHeight="1">
      <c r="A1" s="226" t="s">
        <v>0</v>
      </c>
      <c r="B1" s="227" t="s">
        <v>1</v>
      </c>
      <c r="C1" s="227" t="s">
        <v>1019</v>
      </c>
      <c r="D1" s="227" t="s">
        <v>978</v>
      </c>
      <c r="E1" s="227" t="s">
        <v>1020</v>
      </c>
      <c r="F1" s="227" t="s">
        <v>259</v>
      </c>
      <c r="G1" s="227" t="s">
        <v>980</v>
      </c>
      <c r="H1" s="227" t="s">
        <v>262</v>
      </c>
      <c r="I1" s="227" t="s">
        <v>982</v>
      </c>
      <c r="J1" s="227" t="s">
        <v>266</v>
      </c>
      <c r="K1" s="227" t="s">
        <v>183</v>
      </c>
      <c r="L1" s="227" t="s">
        <v>984</v>
      </c>
      <c r="M1" s="227" t="s">
        <v>985</v>
      </c>
      <c r="N1" s="204" t="s">
        <v>272</v>
      </c>
      <c r="O1" s="227" t="s">
        <v>274</v>
      </c>
      <c r="P1" s="227" t="s">
        <v>276</v>
      </c>
      <c r="Q1" s="130"/>
      <c r="R1" s="130"/>
      <c r="S1" s="130"/>
      <c r="T1" s="130"/>
      <c r="U1" s="130"/>
      <c r="V1" s="130"/>
      <c r="W1" s="130"/>
      <c r="X1" s="130"/>
      <c r="Y1" s="130"/>
      <c r="Z1" s="130"/>
      <c r="AA1" s="130"/>
      <c r="AB1" s="130"/>
      <c r="AC1" s="131"/>
      <c r="AD1" s="131"/>
      <c r="AE1" s="131"/>
      <c r="AF1" s="131"/>
      <c r="AG1" s="131"/>
      <c r="AH1" s="131"/>
      <c r="AI1" s="131"/>
      <c r="AJ1" s="131"/>
    </row>
    <row r="2" spans="1:36" ht="49.5" customHeight="1">
      <c r="A2" s="133" t="s">
        <v>20</v>
      </c>
      <c r="B2" s="134" t="s">
        <v>40</v>
      </c>
      <c r="C2" s="135" t="s">
        <v>1021</v>
      </c>
      <c r="D2" s="136" t="s">
        <v>1022</v>
      </c>
      <c r="E2" s="137" t="s">
        <v>1023</v>
      </c>
      <c r="F2" s="135"/>
      <c r="G2" s="136" t="s">
        <v>1024</v>
      </c>
      <c r="H2" s="138"/>
      <c r="I2" s="138"/>
      <c r="J2" s="138"/>
      <c r="K2" s="136"/>
      <c r="L2" s="136" t="s">
        <v>1025</v>
      </c>
      <c r="M2" s="136"/>
      <c r="N2" s="136" t="s">
        <v>1026</v>
      </c>
      <c r="O2" s="136" t="s">
        <v>1027</v>
      </c>
      <c r="P2" s="139" t="s">
        <v>283</v>
      </c>
      <c r="Q2" s="140"/>
      <c r="R2" s="140"/>
      <c r="S2" s="140"/>
      <c r="T2" s="140"/>
      <c r="U2" s="140"/>
      <c r="V2" s="140"/>
      <c r="W2" s="140"/>
      <c r="X2" s="140"/>
      <c r="Y2" s="140"/>
      <c r="Z2" s="140"/>
      <c r="AA2" s="140"/>
      <c r="AB2" s="140"/>
      <c r="AC2" s="140"/>
      <c r="AD2" s="140"/>
      <c r="AE2" s="140"/>
      <c r="AF2" s="140"/>
      <c r="AG2" s="140"/>
      <c r="AH2" s="140"/>
      <c r="AI2" s="140"/>
      <c r="AJ2" s="140"/>
    </row>
    <row r="3" spans="1:36" ht="49.5" customHeight="1">
      <c r="A3" s="142" t="s">
        <v>20</v>
      </c>
      <c r="B3" s="134" t="s">
        <v>24</v>
      </c>
      <c r="C3" s="135" t="s">
        <v>1028</v>
      </c>
      <c r="D3" s="136"/>
      <c r="E3" s="137" t="s">
        <v>1029</v>
      </c>
      <c r="F3" s="135"/>
      <c r="G3" s="138" t="s">
        <v>1030</v>
      </c>
      <c r="H3" s="138" t="s">
        <v>1031</v>
      </c>
      <c r="I3" s="136" t="s">
        <v>1032</v>
      </c>
      <c r="J3" s="138"/>
      <c r="K3" s="136"/>
      <c r="L3" s="136" t="s">
        <v>1033</v>
      </c>
      <c r="M3" s="136"/>
      <c r="N3" s="136"/>
      <c r="O3" s="136"/>
      <c r="P3" s="139" t="s">
        <v>285</v>
      </c>
      <c r="Q3" s="140"/>
      <c r="R3" s="140"/>
      <c r="S3" s="140"/>
      <c r="T3" s="140"/>
      <c r="U3" s="140"/>
      <c r="V3" s="140"/>
      <c r="W3" s="140"/>
      <c r="X3" s="140"/>
      <c r="Y3" s="140"/>
      <c r="Z3" s="140"/>
      <c r="AA3" s="140"/>
      <c r="AB3" s="140"/>
      <c r="AC3" s="140"/>
      <c r="AD3" s="140"/>
      <c r="AE3" s="140"/>
      <c r="AF3" s="140"/>
      <c r="AG3" s="140"/>
      <c r="AH3" s="140"/>
      <c r="AI3" s="140"/>
      <c r="AJ3" s="140"/>
    </row>
    <row r="4" spans="1:36" ht="49.5" customHeight="1">
      <c r="A4" s="133" t="s">
        <v>20</v>
      </c>
      <c r="B4" s="134" t="s">
        <v>26</v>
      </c>
      <c r="C4" s="135" t="s">
        <v>1034</v>
      </c>
      <c r="D4" s="136"/>
      <c r="E4" s="137" t="s">
        <v>1035</v>
      </c>
      <c r="F4" s="135"/>
      <c r="G4" s="138"/>
      <c r="H4" s="138" t="s">
        <v>1036</v>
      </c>
      <c r="I4" s="136" t="s">
        <v>1037</v>
      </c>
      <c r="J4" s="136" t="s">
        <v>1038</v>
      </c>
      <c r="K4" s="136"/>
      <c r="L4" s="136"/>
      <c r="M4" s="136"/>
      <c r="N4" s="136"/>
      <c r="O4" s="136" t="s">
        <v>1039</v>
      </c>
      <c r="P4" s="259" t="s">
        <v>287</v>
      </c>
      <c r="Q4" s="140"/>
      <c r="R4" s="140"/>
      <c r="S4" s="140"/>
      <c r="T4" s="140"/>
      <c r="U4" s="140"/>
      <c r="V4" s="140"/>
      <c r="W4" s="140"/>
      <c r="X4" s="140"/>
      <c r="Y4" s="140"/>
      <c r="Z4" s="140"/>
      <c r="AA4" s="140"/>
      <c r="AB4" s="140"/>
      <c r="AC4" s="140"/>
      <c r="AD4" s="140"/>
      <c r="AE4" s="140"/>
      <c r="AF4" s="140"/>
      <c r="AG4" s="140"/>
      <c r="AH4" s="140"/>
      <c r="AI4" s="140"/>
      <c r="AJ4" s="140"/>
    </row>
    <row r="5" spans="1:36" ht="49.5" customHeight="1">
      <c r="A5" s="133" t="s">
        <v>20</v>
      </c>
      <c r="B5" s="134" t="s">
        <v>26</v>
      </c>
      <c r="C5" s="135" t="s">
        <v>1040</v>
      </c>
      <c r="D5" s="136"/>
      <c r="E5" s="137" t="s">
        <v>1041</v>
      </c>
      <c r="F5" s="135"/>
      <c r="G5" s="138"/>
      <c r="H5" s="138" t="s">
        <v>1042</v>
      </c>
      <c r="I5" s="136" t="s">
        <v>1043</v>
      </c>
      <c r="J5" s="136" t="s">
        <v>1044</v>
      </c>
      <c r="K5" s="136"/>
      <c r="L5" s="136" t="s">
        <v>1045</v>
      </c>
      <c r="M5" s="136"/>
      <c r="N5" s="136"/>
      <c r="O5" s="136"/>
      <c r="P5" s="139" t="s">
        <v>1046</v>
      </c>
      <c r="Q5" s="140"/>
      <c r="R5" s="140"/>
      <c r="S5" s="140"/>
      <c r="T5" s="140"/>
      <c r="U5" s="140"/>
      <c r="V5" s="140"/>
      <c r="W5" s="140"/>
      <c r="X5" s="140"/>
      <c r="Y5" s="140"/>
      <c r="Z5" s="140"/>
      <c r="AA5" s="140"/>
      <c r="AB5" s="140"/>
      <c r="AC5" s="140"/>
      <c r="AD5" s="140"/>
      <c r="AE5" s="140"/>
      <c r="AF5" s="140"/>
      <c r="AG5" s="140"/>
      <c r="AH5" s="140"/>
      <c r="AI5" s="140"/>
      <c r="AJ5" s="140"/>
    </row>
    <row r="6" spans="1:36" ht="49.5" customHeight="1">
      <c r="A6" s="133" t="s">
        <v>20</v>
      </c>
      <c r="B6" s="134" t="s">
        <v>26</v>
      </c>
      <c r="C6" s="135" t="s">
        <v>1047</v>
      </c>
      <c r="D6" s="136"/>
      <c r="E6" s="137" t="s">
        <v>1048</v>
      </c>
      <c r="F6" s="135"/>
      <c r="G6" s="138"/>
      <c r="H6" s="143" t="s">
        <v>1049</v>
      </c>
      <c r="I6" s="136" t="s">
        <v>1050</v>
      </c>
      <c r="J6" s="136" t="s">
        <v>1051</v>
      </c>
      <c r="K6" s="136"/>
      <c r="L6" s="136" t="s">
        <v>1052</v>
      </c>
      <c r="M6" s="136"/>
      <c r="N6" s="136"/>
      <c r="O6" s="136" t="s">
        <v>1053</v>
      </c>
      <c r="P6" s="259" t="s">
        <v>295</v>
      </c>
      <c r="Q6" s="140"/>
      <c r="R6" s="140"/>
      <c r="S6" s="140"/>
      <c r="T6" s="140"/>
      <c r="U6" s="140"/>
      <c r="V6" s="140"/>
      <c r="W6" s="140"/>
      <c r="X6" s="140"/>
      <c r="Y6" s="140"/>
      <c r="Z6" s="140"/>
      <c r="AA6" s="140"/>
      <c r="AB6" s="140"/>
      <c r="AC6" s="140"/>
      <c r="AD6" s="140"/>
      <c r="AE6" s="140"/>
      <c r="AF6" s="140"/>
      <c r="AG6" s="140"/>
      <c r="AH6" s="140"/>
      <c r="AI6" s="140"/>
      <c r="AJ6" s="140"/>
    </row>
    <row r="7" spans="1:36" ht="49.5" customHeight="1">
      <c r="A7" s="144" t="s">
        <v>32</v>
      </c>
      <c r="B7" s="134" t="s">
        <v>40</v>
      </c>
      <c r="C7" s="137" t="s">
        <v>1054</v>
      </c>
      <c r="D7" s="136" t="s">
        <v>1055</v>
      </c>
      <c r="E7" s="137" t="s">
        <v>1056</v>
      </c>
      <c r="F7" s="137"/>
      <c r="G7" s="136" t="s">
        <v>1057</v>
      </c>
      <c r="H7" s="136"/>
      <c r="I7" s="136"/>
      <c r="J7" s="136" t="s">
        <v>1058</v>
      </c>
      <c r="K7" s="136"/>
      <c r="L7" s="136"/>
      <c r="M7" s="136" t="s">
        <v>1059</v>
      </c>
      <c r="N7" s="136" t="s">
        <v>1060</v>
      </c>
      <c r="O7" s="136"/>
      <c r="P7" s="139" t="s">
        <v>1061</v>
      </c>
      <c r="Q7" s="140"/>
      <c r="R7" s="140"/>
      <c r="S7" s="140"/>
      <c r="T7" s="140"/>
      <c r="U7" s="140"/>
      <c r="V7" s="140"/>
      <c r="W7" s="140"/>
      <c r="X7" s="140"/>
      <c r="Y7" s="140"/>
      <c r="Z7" s="140"/>
      <c r="AA7" s="140"/>
      <c r="AB7" s="140"/>
      <c r="AC7" s="140"/>
      <c r="AD7" s="140"/>
      <c r="AE7" s="140"/>
      <c r="AF7" s="140"/>
      <c r="AG7" s="140"/>
      <c r="AH7" s="140"/>
      <c r="AI7" s="140"/>
      <c r="AJ7" s="140"/>
    </row>
    <row r="8" spans="1:36" ht="49.5" customHeight="1">
      <c r="A8" s="144" t="s">
        <v>32</v>
      </c>
      <c r="B8" s="134" t="s">
        <v>24</v>
      </c>
      <c r="C8" s="137" t="s">
        <v>1062</v>
      </c>
      <c r="D8" s="136" t="s">
        <v>29</v>
      </c>
      <c r="E8" s="137" t="s">
        <v>1063</v>
      </c>
      <c r="F8" s="255"/>
      <c r="G8" s="136"/>
      <c r="H8" s="136" t="s">
        <v>1064</v>
      </c>
      <c r="I8" s="136" t="s">
        <v>1065</v>
      </c>
      <c r="J8" s="136" t="s">
        <v>1066</v>
      </c>
      <c r="K8" s="136"/>
      <c r="L8" s="136" t="s">
        <v>1067</v>
      </c>
      <c r="M8" s="136" t="s">
        <v>1068</v>
      </c>
      <c r="N8" s="145" t="s">
        <v>1069</v>
      </c>
      <c r="O8" s="145" t="s">
        <v>1945</v>
      </c>
      <c r="P8" s="139" t="s">
        <v>1070</v>
      </c>
      <c r="Q8" s="140"/>
      <c r="R8" s="140"/>
      <c r="S8" s="140"/>
      <c r="T8" s="140"/>
      <c r="U8" s="140"/>
      <c r="V8" s="140"/>
      <c r="W8" s="140"/>
      <c r="X8" s="140"/>
      <c r="Y8" s="140"/>
      <c r="Z8" s="140"/>
      <c r="AA8" s="140"/>
      <c r="AB8" s="140"/>
      <c r="AC8" s="140"/>
      <c r="AD8" s="140"/>
      <c r="AE8" s="140"/>
      <c r="AF8" s="140"/>
      <c r="AG8" s="140"/>
      <c r="AH8" s="140"/>
      <c r="AI8" s="140"/>
      <c r="AJ8" s="140"/>
    </row>
    <row r="9" spans="1:36" ht="49.5" customHeight="1">
      <c r="A9" s="239" t="s">
        <v>32</v>
      </c>
      <c r="B9" s="134" t="s">
        <v>26</v>
      </c>
      <c r="C9" s="137" t="s">
        <v>1071</v>
      </c>
      <c r="D9" s="136" t="s">
        <v>29</v>
      </c>
      <c r="E9" s="137" t="s">
        <v>1072</v>
      </c>
      <c r="F9" s="137"/>
      <c r="G9" s="136"/>
      <c r="H9" s="136"/>
      <c r="I9" s="136" t="s">
        <v>1073</v>
      </c>
      <c r="J9" s="136" t="s">
        <v>1074</v>
      </c>
      <c r="K9" s="136"/>
      <c r="L9" s="136" t="s">
        <v>1075</v>
      </c>
      <c r="M9" s="136" t="s">
        <v>1076</v>
      </c>
      <c r="N9" s="145"/>
      <c r="O9" s="151" t="s">
        <v>1946</v>
      </c>
      <c r="P9" s="139" t="s">
        <v>322</v>
      </c>
      <c r="Q9" s="140"/>
      <c r="R9" s="140"/>
      <c r="S9" s="140"/>
      <c r="T9" s="140"/>
      <c r="U9" s="140"/>
      <c r="V9" s="140"/>
      <c r="W9" s="140"/>
      <c r="X9" s="140"/>
      <c r="Y9" s="140"/>
      <c r="Z9" s="140"/>
      <c r="AA9" s="140"/>
      <c r="AB9" s="140"/>
      <c r="AC9" s="140"/>
      <c r="AD9" s="140"/>
      <c r="AE9" s="140"/>
      <c r="AF9" s="140"/>
      <c r="AG9" s="140"/>
      <c r="AH9" s="140"/>
      <c r="AI9" s="140"/>
      <c r="AJ9" s="140"/>
    </row>
    <row r="10" spans="1:36" ht="49.5" customHeight="1">
      <c r="A10" s="239" t="s">
        <v>32</v>
      </c>
      <c r="B10" s="134" t="s">
        <v>26</v>
      </c>
      <c r="C10" s="137" t="s">
        <v>1077</v>
      </c>
      <c r="D10" s="136" t="s">
        <v>29</v>
      </c>
      <c r="E10" s="137" t="s">
        <v>1078</v>
      </c>
      <c r="F10" s="137"/>
      <c r="G10" s="136"/>
      <c r="H10" s="136"/>
      <c r="I10" s="136" t="s">
        <v>1079</v>
      </c>
      <c r="J10" s="136"/>
      <c r="K10" s="136"/>
      <c r="L10" s="136" t="s">
        <v>1080</v>
      </c>
      <c r="M10" s="136" t="s">
        <v>1081</v>
      </c>
      <c r="N10" s="145"/>
      <c r="O10" s="145" t="s">
        <v>1947</v>
      </c>
      <c r="P10" s="139" t="s">
        <v>1082</v>
      </c>
      <c r="Q10" s="140"/>
      <c r="R10" s="140"/>
      <c r="S10" s="140"/>
      <c r="T10" s="140"/>
      <c r="U10" s="140"/>
      <c r="V10" s="140"/>
      <c r="W10" s="140"/>
      <c r="X10" s="140"/>
      <c r="Y10" s="140"/>
      <c r="Z10" s="140"/>
      <c r="AA10" s="140"/>
      <c r="AB10" s="140"/>
      <c r="AC10" s="140"/>
      <c r="AD10" s="140"/>
      <c r="AE10" s="140"/>
      <c r="AF10" s="140"/>
      <c r="AG10" s="140"/>
      <c r="AH10" s="140"/>
      <c r="AI10" s="140"/>
      <c r="AJ10" s="140"/>
    </row>
    <row r="11" spans="1:36" ht="49.5" customHeight="1">
      <c r="A11" s="239" t="s">
        <v>32</v>
      </c>
      <c r="B11" s="134" t="s">
        <v>26</v>
      </c>
      <c r="C11" s="137" t="s">
        <v>1083</v>
      </c>
      <c r="D11" s="136" t="s">
        <v>29</v>
      </c>
      <c r="E11" s="137" t="s">
        <v>1084</v>
      </c>
      <c r="F11" s="137"/>
      <c r="G11" s="136"/>
      <c r="H11" s="136"/>
      <c r="I11" s="145" t="s">
        <v>1085</v>
      </c>
      <c r="J11" s="145" t="s">
        <v>1086</v>
      </c>
      <c r="K11" s="136"/>
      <c r="L11" s="136" t="s">
        <v>1087</v>
      </c>
      <c r="M11" s="136"/>
      <c r="N11" s="145"/>
      <c r="O11" s="145" t="s">
        <v>1948</v>
      </c>
      <c r="P11" s="139" t="s">
        <v>326</v>
      </c>
      <c r="Q11" s="140"/>
      <c r="R11" s="140"/>
      <c r="S11" s="140"/>
      <c r="T11" s="140"/>
      <c r="U11" s="140"/>
      <c r="V11" s="140"/>
      <c r="W11" s="140"/>
      <c r="X11" s="140"/>
      <c r="Y11" s="140"/>
      <c r="Z11" s="140"/>
      <c r="AA11" s="140"/>
      <c r="AB11" s="140"/>
      <c r="AC11" s="140"/>
      <c r="AD11" s="140"/>
      <c r="AE11" s="140"/>
      <c r="AF11" s="140"/>
      <c r="AG11" s="140"/>
      <c r="AH11" s="140"/>
      <c r="AI11" s="140"/>
      <c r="AJ11" s="140"/>
    </row>
    <row r="12" spans="1:36" ht="49.5" customHeight="1">
      <c r="A12" s="239" t="s">
        <v>32</v>
      </c>
      <c r="B12" s="134" t="s">
        <v>26</v>
      </c>
      <c r="C12" s="137" t="s">
        <v>1088</v>
      </c>
      <c r="D12" s="136" t="s">
        <v>29</v>
      </c>
      <c r="E12" s="137" t="s">
        <v>1089</v>
      </c>
      <c r="F12" s="137"/>
      <c r="G12" s="136"/>
      <c r="H12" s="136"/>
      <c r="I12" s="136" t="s">
        <v>1090</v>
      </c>
      <c r="J12" s="136" t="s">
        <v>1091</v>
      </c>
      <c r="K12" s="136"/>
      <c r="L12" s="136" t="s">
        <v>1092</v>
      </c>
      <c r="M12" s="136" t="s">
        <v>1093</v>
      </c>
      <c r="N12" s="145"/>
      <c r="O12" s="145" t="s">
        <v>1949</v>
      </c>
      <c r="P12" s="139" t="s">
        <v>317</v>
      </c>
      <c r="Q12" s="140"/>
      <c r="R12" s="140"/>
      <c r="S12" s="140"/>
      <c r="T12" s="140"/>
      <c r="U12" s="140"/>
      <c r="V12" s="140"/>
      <c r="W12" s="140"/>
      <c r="X12" s="140"/>
      <c r="Y12" s="140"/>
      <c r="Z12" s="140"/>
      <c r="AA12" s="140"/>
      <c r="AB12" s="140"/>
      <c r="AC12" s="140"/>
      <c r="AD12" s="140"/>
      <c r="AE12" s="140"/>
      <c r="AF12" s="140"/>
      <c r="AG12" s="140"/>
      <c r="AH12" s="140"/>
      <c r="AI12" s="140"/>
      <c r="AJ12" s="140"/>
    </row>
    <row r="13" spans="1:36" ht="49.5" customHeight="1">
      <c r="A13" s="239" t="s">
        <v>32</v>
      </c>
      <c r="B13" s="134" t="s">
        <v>26</v>
      </c>
      <c r="C13" s="137" t="s">
        <v>1094</v>
      </c>
      <c r="D13" s="136" t="s">
        <v>29</v>
      </c>
      <c r="E13" s="137" t="s">
        <v>1095</v>
      </c>
      <c r="F13" s="137"/>
      <c r="G13" s="136"/>
      <c r="H13" s="136"/>
      <c r="I13" s="136" t="s">
        <v>1096</v>
      </c>
      <c r="J13" s="136" t="s">
        <v>1097</v>
      </c>
      <c r="K13" s="136"/>
      <c r="L13" s="136" t="s">
        <v>1098</v>
      </c>
      <c r="M13" s="136" t="s">
        <v>1099</v>
      </c>
      <c r="N13" s="145" t="s">
        <v>29</v>
      </c>
      <c r="O13" s="145" t="s">
        <v>1950</v>
      </c>
      <c r="P13" s="139" t="s">
        <v>315</v>
      </c>
      <c r="Q13" s="140"/>
      <c r="R13" s="140"/>
      <c r="S13" s="140"/>
      <c r="T13" s="140"/>
      <c r="U13" s="140"/>
      <c r="V13" s="140"/>
      <c r="W13" s="140"/>
      <c r="X13" s="140"/>
      <c r="Y13" s="140"/>
      <c r="Z13" s="140"/>
      <c r="AA13" s="140"/>
      <c r="AB13" s="140"/>
      <c r="AC13" s="140"/>
      <c r="AD13" s="140"/>
      <c r="AE13" s="140"/>
      <c r="AF13" s="140"/>
      <c r="AG13" s="140"/>
      <c r="AH13" s="140"/>
      <c r="AI13" s="140"/>
      <c r="AJ13" s="140"/>
    </row>
    <row r="14" spans="1:36" ht="49.5" customHeight="1">
      <c r="A14" s="239" t="s">
        <v>32</v>
      </c>
      <c r="B14" s="134" t="s">
        <v>26</v>
      </c>
      <c r="C14" s="137" t="s">
        <v>1100</v>
      </c>
      <c r="D14" s="136"/>
      <c r="E14" s="137" t="s">
        <v>1101</v>
      </c>
      <c r="F14" s="137"/>
      <c r="G14" s="136"/>
      <c r="H14" s="136"/>
      <c r="I14" s="136" t="s">
        <v>1102</v>
      </c>
      <c r="J14" s="136" t="s">
        <v>1103</v>
      </c>
      <c r="K14" s="136"/>
      <c r="L14" s="136" t="s">
        <v>1104</v>
      </c>
      <c r="M14" s="136" t="s">
        <v>1105</v>
      </c>
      <c r="N14" s="145"/>
      <c r="O14" s="145" t="s">
        <v>1951</v>
      </c>
      <c r="P14" s="139" t="s">
        <v>319</v>
      </c>
      <c r="Q14" s="140"/>
      <c r="R14" s="140"/>
      <c r="S14" s="140"/>
      <c r="T14" s="140"/>
      <c r="U14" s="140"/>
      <c r="V14" s="140"/>
      <c r="W14" s="140"/>
      <c r="X14" s="140"/>
      <c r="Y14" s="140"/>
      <c r="Z14" s="140"/>
      <c r="AA14" s="140"/>
      <c r="AB14" s="140"/>
      <c r="AC14" s="140"/>
      <c r="AD14" s="140"/>
      <c r="AE14" s="140"/>
      <c r="AF14" s="140"/>
      <c r="AG14" s="140"/>
      <c r="AH14" s="140"/>
      <c r="AI14" s="140"/>
      <c r="AJ14" s="140"/>
    </row>
    <row r="15" spans="1:36" ht="49.5" customHeight="1">
      <c r="A15" s="239" t="s">
        <v>32</v>
      </c>
      <c r="B15" s="134" t="s">
        <v>26</v>
      </c>
      <c r="C15" s="137" t="s">
        <v>1106</v>
      </c>
      <c r="D15" s="136" t="s">
        <v>29</v>
      </c>
      <c r="E15" s="137" t="s">
        <v>1107</v>
      </c>
      <c r="F15" s="137"/>
      <c r="G15" s="136"/>
      <c r="H15" s="145" t="s">
        <v>1952</v>
      </c>
      <c r="I15" s="145" t="s">
        <v>1953</v>
      </c>
      <c r="J15" s="136" t="s">
        <v>1108</v>
      </c>
      <c r="K15" s="136"/>
      <c r="L15" s="136" t="s">
        <v>1109</v>
      </c>
      <c r="M15" s="136" t="s">
        <v>1110</v>
      </c>
      <c r="N15" s="145"/>
      <c r="O15" s="145"/>
      <c r="P15" s="139" t="s">
        <v>331</v>
      </c>
      <c r="Q15" s="140"/>
      <c r="R15" s="140"/>
      <c r="S15" s="140"/>
      <c r="T15" s="140"/>
      <c r="U15" s="140"/>
      <c r="V15" s="140"/>
      <c r="W15" s="140"/>
      <c r="X15" s="140"/>
      <c r="Y15" s="140"/>
      <c r="Z15" s="140"/>
      <c r="AA15" s="140"/>
      <c r="AB15" s="140"/>
      <c r="AC15" s="140"/>
      <c r="AD15" s="140"/>
      <c r="AE15" s="140"/>
      <c r="AF15" s="140"/>
      <c r="AG15" s="140"/>
      <c r="AH15" s="140"/>
      <c r="AI15" s="140"/>
      <c r="AJ15" s="140"/>
    </row>
    <row r="16" spans="1:36" ht="49.5" customHeight="1">
      <c r="A16" s="239" t="s">
        <v>39</v>
      </c>
      <c r="B16" s="134" t="s">
        <v>40</v>
      </c>
      <c r="C16" s="146" t="s">
        <v>1111</v>
      </c>
      <c r="D16" s="147"/>
      <c r="E16" s="147" t="s">
        <v>1112</v>
      </c>
      <c r="F16" s="147"/>
      <c r="G16" s="148"/>
      <c r="H16" s="136"/>
      <c r="I16" s="136"/>
      <c r="J16" s="148"/>
      <c r="K16" s="136"/>
      <c r="L16" s="136"/>
      <c r="M16" s="136"/>
      <c r="N16" s="136"/>
      <c r="O16" s="136"/>
      <c r="P16" s="149" t="s">
        <v>333</v>
      </c>
      <c r="Q16" s="140"/>
      <c r="R16" s="140"/>
      <c r="S16" s="140"/>
      <c r="T16" s="140"/>
      <c r="U16" s="140"/>
      <c r="V16" s="140"/>
      <c r="W16" s="140"/>
      <c r="X16" s="140"/>
      <c r="Y16" s="140"/>
      <c r="Z16" s="140"/>
      <c r="AA16" s="140"/>
      <c r="AB16" s="140"/>
      <c r="AC16" s="140"/>
      <c r="AD16" s="140"/>
      <c r="AE16" s="140"/>
      <c r="AF16" s="140"/>
      <c r="AG16" s="140"/>
      <c r="AH16" s="140"/>
      <c r="AI16" s="140"/>
      <c r="AJ16" s="140"/>
    </row>
    <row r="17" spans="1:36" ht="49.5" customHeight="1">
      <c r="A17" s="239" t="s">
        <v>39</v>
      </c>
      <c r="B17" s="134" t="s">
        <v>24</v>
      </c>
      <c r="C17" s="146" t="s">
        <v>1113</v>
      </c>
      <c r="D17" s="147"/>
      <c r="E17" s="147"/>
      <c r="F17" s="147"/>
      <c r="G17" s="148"/>
      <c r="H17" s="136"/>
      <c r="I17" s="136"/>
      <c r="J17" s="148"/>
      <c r="K17" s="136"/>
      <c r="L17" s="136" t="s">
        <v>1114</v>
      </c>
      <c r="M17" s="136"/>
      <c r="N17" s="136"/>
      <c r="O17" s="136"/>
      <c r="P17" s="149" t="s">
        <v>334</v>
      </c>
      <c r="Q17" s="140"/>
      <c r="R17" s="140"/>
      <c r="S17" s="140"/>
      <c r="T17" s="140"/>
      <c r="U17" s="140"/>
      <c r="V17" s="140"/>
      <c r="W17" s="140"/>
      <c r="X17" s="140"/>
      <c r="Y17" s="140"/>
      <c r="Z17" s="140"/>
      <c r="AA17" s="140"/>
      <c r="AB17" s="140"/>
      <c r="AC17" s="140"/>
      <c r="AD17" s="140"/>
      <c r="AE17" s="140"/>
      <c r="AF17" s="140"/>
      <c r="AG17" s="140"/>
      <c r="AH17" s="140"/>
      <c r="AI17" s="140"/>
      <c r="AJ17" s="140"/>
    </row>
    <row r="18" spans="1:36" ht="49.5" customHeight="1">
      <c r="A18" s="239" t="s">
        <v>39</v>
      </c>
      <c r="B18" s="134" t="s">
        <v>26</v>
      </c>
      <c r="C18" s="147" t="s">
        <v>1115</v>
      </c>
      <c r="D18" s="147"/>
      <c r="E18" s="147"/>
      <c r="F18" s="150"/>
      <c r="G18" s="148"/>
      <c r="H18" s="148"/>
      <c r="I18" s="136"/>
      <c r="J18" s="148"/>
      <c r="K18" s="136"/>
      <c r="L18" s="145" t="s">
        <v>1116</v>
      </c>
      <c r="M18" s="136"/>
      <c r="N18" s="136"/>
      <c r="O18" s="136"/>
      <c r="P18" s="260" t="s">
        <v>337</v>
      </c>
      <c r="Q18" s="140"/>
      <c r="R18" s="140"/>
      <c r="S18" s="140"/>
      <c r="T18" s="140"/>
      <c r="U18" s="140"/>
      <c r="V18" s="140"/>
      <c r="W18" s="140"/>
      <c r="X18" s="140"/>
      <c r="Y18" s="140"/>
      <c r="Z18" s="140"/>
      <c r="AA18" s="140"/>
      <c r="AB18" s="140"/>
      <c r="AC18" s="140"/>
      <c r="AD18" s="140"/>
      <c r="AE18" s="140"/>
      <c r="AF18" s="140"/>
      <c r="AG18" s="140"/>
      <c r="AH18" s="140"/>
      <c r="AI18" s="140"/>
      <c r="AJ18" s="140"/>
    </row>
    <row r="19" spans="1:36" ht="49.5" customHeight="1">
      <c r="A19" s="239" t="s">
        <v>45</v>
      </c>
      <c r="B19" s="134" t="s">
        <v>40</v>
      </c>
      <c r="C19" s="147" t="s">
        <v>1117</v>
      </c>
      <c r="D19" s="147"/>
      <c r="E19" s="147" t="s">
        <v>1118</v>
      </c>
      <c r="F19" s="147"/>
      <c r="G19" s="136" t="s">
        <v>1119</v>
      </c>
      <c r="H19" s="148"/>
      <c r="I19" s="136" t="s">
        <v>1120</v>
      </c>
      <c r="J19" s="148"/>
      <c r="K19" s="136"/>
      <c r="L19" s="136"/>
      <c r="M19" s="136" t="s">
        <v>1121</v>
      </c>
      <c r="N19" s="136" t="s">
        <v>1122</v>
      </c>
      <c r="O19" s="136"/>
      <c r="P19" s="149" t="s">
        <v>1123</v>
      </c>
      <c r="Q19" s="140"/>
      <c r="R19" s="140"/>
      <c r="S19" s="140"/>
      <c r="T19" s="140"/>
      <c r="U19" s="140"/>
      <c r="V19" s="140"/>
      <c r="W19" s="140"/>
      <c r="X19" s="140"/>
      <c r="Y19" s="140"/>
      <c r="Z19" s="140"/>
      <c r="AA19" s="140"/>
      <c r="AB19" s="140"/>
      <c r="AC19" s="140"/>
      <c r="AD19" s="140"/>
      <c r="AE19" s="140"/>
      <c r="AF19" s="140"/>
      <c r="AG19" s="140"/>
      <c r="AH19" s="140"/>
      <c r="AI19" s="140"/>
      <c r="AJ19" s="140"/>
    </row>
    <row r="20" spans="1:36" ht="49.5" customHeight="1">
      <c r="A20" s="239" t="s">
        <v>45</v>
      </c>
      <c r="B20" s="134" t="s">
        <v>24</v>
      </c>
      <c r="C20" s="135" t="s">
        <v>1124</v>
      </c>
      <c r="D20" s="136" t="s">
        <v>1125</v>
      </c>
      <c r="E20" s="137"/>
      <c r="F20" s="137"/>
      <c r="G20" s="136" t="s">
        <v>1126</v>
      </c>
      <c r="H20" s="136"/>
      <c r="I20" s="136" t="s">
        <v>1127</v>
      </c>
      <c r="J20" s="136" t="s">
        <v>1128</v>
      </c>
      <c r="K20" s="136"/>
      <c r="L20" s="136" t="s">
        <v>1129</v>
      </c>
      <c r="M20" s="136" t="s">
        <v>1130</v>
      </c>
      <c r="N20" s="136" t="s">
        <v>1131</v>
      </c>
      <c r="O20" s="136"/>
      <c r="P20" s="139" t="s">
        <v>351</v>
      </c>
      <c r="Q20" s="140"/>
      <c r="R20" s="140"/>
      <c r="S20" s="140"/>
      <c r="T20" s="140"/>
      <c r="U20" s="140"/>
      <c r="V20" s="140"/>
      <c r="W20" s="140"/>
      <c r="X20" s="140"/>
      <c r="Y20" s="140"/>
      <c r="Z20" s="140"/>
      <c r="AA20" s="140"/>
      <c r="AB20" s="140"/>
      <c r="AC20" s="140"/>
      <c r="AD20" s="140"/>
      <c r="AE20" s="140"/>
      <c r="AF20" s="140"/>
      <c r="AG20" s="140"/>
      <c r="AH20" s="140"/>
      <c r="AI20" s="140"/>
      <c r="AJ20" s="140"/>
    </row>
    <row r="21" spans="1:36" ht="49.5" customHeight="1">
      <c r="A21" s="239" t="s">
        <v>45</v>
      </c>
      <c r="B21" s="134" t="s">
        <v>26</v>
      </c>
      <c r="C21" s="137" t="s">
        <v>1132</v>
      </c>
      <c r="D21" s="151" t="s">
        <v>1133</v>
      </c>
      <c r="E21" s="151" t="s">
        <v>1134</v>
      </c>
      <c r="F21" s="137"/>
      <c r="G21" s="145" t="s">
        <v>1135</v>
      </c>
      <c r="H21" s="136"/>
      <c r="I21" s="136"/>
      <c r="J21" s="136" t="s">
        <v>1136</v>
      </c>
      <c r="K21" s="136"/>
      <c r="L21" s="136"/>
      <c r="M21" s="136" t="s">
        <v>1137</v>
      </c>
      <c r="N21" s="136" t="s">
        <v>1138</v>
      </c>
      <c r="O21" s="136" t="s">
        <v>1139</v>
      </c>
      <c r="P21" s="139" t="s">
        <v>358</v>
      </c>
      <c r="Q21" s="140"/>
      <c r="R21" s="140"/>
      <c r="S21" s="140"/>
      <c r="T21" s="140"/>
      <c r="U21" s="140"/>
      <c r="V21" s="140"/>
      <c r="W21" s="140"/>
      <c r="X21" s="140"/>
      <c r="Y21" s="140"/>
      <c r="Z21" s="140"/>
      <c r="AA21" s="140"/>
      <c r="AB21" s="140"/>
      <c r="AC21" s="140"/>
      <c r="AD21" s="140"/>
      <c r="AE21" s="140"/>
      <c r="AF21" s="140"/>
      <c r="AG21" s="140"/>
      <c r="AH21" s="140"/>
      <c r="AI21" s="140"/>
      <c r="AJ21" s="140"/>
    </row>
    <row r="22" spans="1:36" ht="49.5" customHeight="1">
      <c r="A22" s="239" t="s">
        <v>45</v>
      </c>
      <c r="B22" s="152" t="s">
        <v>26</v>
      </c>
      <c r="C22" s="137" t="s">
        <v>1140</v>
      </c>
      <c r="D22" s="136"/>
      <c r="E22" s="137" t="s">
        <v>1141</v>
      </c>
      <c r="F22" s="137"/>
      <c r="G22" s="136"/>
      <c r="H22" s="136"/>
      <c r="I22" s="136"/>
      <c r="J22" s="136" t="s">
        <v>1142</v>
      </c>
      <c r="K22" s="136"/>
      <c r="L22" s="136" t="s">
        <v>1143</v>
      </c>
      <c r="M22" s="136" t="s">
        <v>1144</v>
      </c>
      <c r="N22" s="136"/>
      <c r="O22" s="136"/>
      <c r="P22" s="139" t="s">
        <v>363</v>
      </c>
      <c r="Q22" s="140"/>
      <c r="R22" s="140"/>
      <c r="S22" s="140"/>
      <c r="T22" s="140"/>
      <c r="U22" s="140"/>
      <c r="V22" s="140"/>
      <c r="W22" s="140"/>
      <c r="X22" s="140"/>
      <c r="Y22" s="140"/>
      <c r="Z22" s="140"/>
      <c r="AA22" s="140"/>
      <c r="AB22" s="140"/>
      <c r="AC22" s="140"/>
      <c r="AD22" s="140"/>
      <c r="AE22" s="140"/>
      <c r="AF22" s="140"/>
      <c r="AG22" s="140"/>
      <c r="AH22" s="140"/>
      <c r="AI22" s="140"/>
      <c r="AJ22" s="140"/>
    </row>
    <row r="23" spans="1:36" ht="49.5" customHeight="1">
      <c r="A23" s="239" t="s">
        <v>45</v>
      </c>
      <c r="B23" s="152" t="s">
        <v>26</v>
      </c>
      <c r="C23" s="135" t="s">
        <v>1145</v>
      </c>
      <c r="D23" s="136"/>
      <c r="E23" s="147"/>
      <c r="F23" s="137"/>
      <c r="G23" s="136"/>
      <c r="H23" s="136"/>
      <c r="I23" s="136"/>
      <c r="J23" s="136"/>
      <c r="K23" s="136"/>
      <c r="L23" s="136" t="s">
        <v>1146</v>
      </c>
      <c r="M23" s="136"/>
      <c r="N23" s="136"/>
      <c r="O23" s="145" t="s">
        <v>1147</v>
      </c>
      <c r="P23" s="139" t="s">
        <v>365</v>
      </c>
      <c r="Q23" s="140"/>
      <c r="R23" s="140"/>
      <c r="S23" s="140"/>
      <c r="T23" s="140"/>
      <c r="U23" s="140"/>
      <c r="V23" s="140"/>
      <c r="W23" s="140"/>
      <c r="X23" s="140"/>
      <c r="Y23" s="140"/>
      <c r="Z23" s="140"/>
      <c r="AA23" s="140"/>
      <c r="AB23" s="140"/>
      <c r="AC23" s="140"/>
      <c r="AD23" s="140"/>
      <c r="AE23" s="140"/>
      <c r="AF23" s="140"/>
      <c r="AG23" s="140"/>
      <c r="AH23" s="140"/>
      <c r="AI23" s="140"/>
      <c r="AJ23" s="140"/>
    </row>
    <row r="24" spans="1:36" ht="49.5" customHeight="1">
      <c r="A24" s="239" t="s">
        <v>52</v>
      </c>
      <c r="B24" s="134" t="s">
        <v>40</v>
      </c>
      <c r="C24" s="146" t="s">
        <v>1148</v>
      </c>
      <c r="D24" s="147" t="s">
        <v>1149</v>
      </c>
      <c r="E24" s="147" t="s">
        <v>1150</v>
      </c>
      <c r="F24" s="145"/>
      <c r="G24" s="148"/>
      <c r="H24" s="148"/>
      <c r="I24" s="148"/>
      <c r="J24" s="148"/>
      <c r="K24" s="145" t="s">
        <v>1954</v>
      </c>
      <c r="L24" s="136"/>
      <c r="M24" s="136" t="s">
        <v>1151</v>
      </c>
      <c r="N24" s="136" t="s">
        <v>1152</v>
      </c>
      <c r="O24" s="136"/>
      <c r="P24" s="149" t="s">
        <v>371</v>
      </c>
      <c r="Q24" s="140"/>
      <c r="R24" s="140"/>
      <c r="S24" s="140"/>
      <c r="T24" s="140"/>
      <c r="U24" s="140"/>
      <c r="V24" s="140"/>
      <c r="W24" s="140"/>
      <c r="X24" s="140"/>
      <c r="Y24" s="140"/>
      <c r="Z24" s="140"/>
      <c r="AA24" s="140"/>
      <c r="AB24" s="140"/>
      <c r="AC24" s="140"/>
      <c r="AD24" s="140"/>
      <c r="AE24" s="140"/>
      <c r="AF24" s="140"/>
      <c r="AG24" s="140"/>
      <c r="AH24" s="140"/>
      <c r="AI24" s="140"/>
      <c r="AJ24" s="140"/>
    </row>
    <row r="25" spans="1:36" ht="49.5" customHeight="1">
      <c r="A25" s="239" t="s">
        <v>52</v>
      </c>
      <c r="B25" s="134" t="s">
        <v>24</v>
      </c>
      <c r="C25" s="146" t="s">
        <v>1153</v>
      </c>
      <c r="D25" s="145" t="s">
        <v>1157</v>
      </c>
      <c r="E25" s="145" t="s">
        <v>1158</v>
      </c>
      <c r="F25" s="145" t="s">
        <v>1955</v>
      </c>
      <c r="G25" s="170"/>
      <c r="H25" s="170"/>
      <c r="I25" s="145" t="s">
        <v>1154</v>
      </c>
      <c r="J25" s="170"/>
      <c r="K25" s="145"/>
      <c r="L25" s="145" t="s">
        <v>1161</v>
      </c>
      <c r="M25" s="145"/>
      <c r="N25" s="145" t="s">
        <v>1162</v>
      </c>
      <c r="O25" s="145" t="s">
        <v>1163</v>
      </c>
      <c r="P25" s="149" t="s">
        <v>1155</v>
      </c>
      <c r="Q25" s="140"/>
      <c r="R25" s="140"/>
      <c r="S25" s="140"/>
      <c r="T25" s="140"/>
      <c r="U25" s="140"/>
      <c r="V25" s="140"/>
      <c r="W25" s="140"/>
      <c r="X25" s="140"/>
      <c r="Y25" s="140"/>
      <c r="Z25" s="140"/>
      <c r="AA25" s="140"/>
      <c r="AB25" s="140"/>
      <c r="AC25" s="140"/>
      <c r="AD25" s="140"/>
      <c r="AE25" s="140"/>
      <c r="AF25" s="140"/>
      <c r="AG25" s="140"/>
      <c r="AH25" s="140"/>
      <c r="AI25" s="140"/>
      <c r="AJ25" s="140"/>
    </row>
    <row r="26" spans="1:36" ht="49.5" customHeight="1">
      <c r="A26" s="239" t="s">
        <v>52</v>
      </c>
      <c r="B26" s="134" t="s">
        <v>69</v>
      </c>
      <c r="C26" s="146" t="s">
        <v>1156</v>
      </c>
      <c r="D26" s="145" t="s">
        <v>1157</v>
      </c>
      <c r="E26" s="145"/>
      <c r="F26" s="145"/>
      <c r="G26" s="170"/>
      <c r="H26" s="145" t="s">
        <v>1159</v>
      </c>
      <c r="I26" s="145" t="s">
        <v>1160</v>
      </c>
      <c r="J26" s="170"/>
      <c r="K26" s="145"/>
      <c r="L26" s="145" t="s">
        <v>1166</v>
      </c>
      <c r="M26" s="145"/>
      <c r="N26" s="145" t="s">
        <v>1162</v>
      </c>
      <c r="O26" s="145" t="s">
        <v>1163</v>
      </c>
      <c r="P26" s="149" t="s">
        <v>1164</v>
      </c>
      <c r="Q26" s="140"/>
      <c r="R26" s="140"/>
      <c r="S26" s="140"/>
      <c r="T26" s="140"/>
      <c r="U26" s="140"/>
      <c r="V26" s="140"/>
      <c r="W26" s="140"/>
      <c r="X26" s="140"/>
      <c r="Y26" s="140"/>
      <c r="Z26" s="140"/>
      <c r="AA26" s="140"/>
      <c r="AB26" s="140"/>
      <c r="AC26" s="140"/>
      <c r="AD26" s="140"/>
      <c r="AE26" s="140"/>
      <c r="AF26" s="140"/>
      <c r="AG26" s="140"/>
      <c r="AH26" s="140"/>
      <c r="AI26" s="140"/>
      <c r="AJ26" s="140"/>
    </row>
    <row r="27" spans="1:36" ht="49.5" customHeight="1">
      <c r="A27" s="239" t="s">
        <v>52</v>
      </c>
      <c r="B27" s="134" t="s">
        <v>26</v>
      </c>
      <c r="C27" s="147" t="s">
        <v>1165</v>
      </c>
      <c r="D27" s="145"/>
      <c r="E27" s="145"/>
      <c r="F27" s="145"/>
      <c r="G27" s="170"/>
      <c r="H27" s="145"/>
      <c r="I27" s="145"/>
      <c r="J27" s="170"/>
      <c r="K27" s="145"/>
      <c r="L27" s="145"/>
      <c r="M27" s="145"/>
      <c r="N27" s="145"/>
      <c r="O27" s="145"/>
      <c r="P27" s="149" t="s">
        <v>1167</v>
      </c>
      <c r="Q27" s="140"/>
      <c r="R27" s="140"/>
      <c r="S27" s="140"/>
      <c r="T27" s="140"/>
      <c r="U27" s="140"/>
      <c r="V27" s="140"/>
      <c r="W27" s="140"/>
      <c r="X27" s="140"/>
      <c r="Y27" s="140"/>
      <c r="Z27" s="140"/>
      <c r="AA27" s="140"/>
      <c r="AB27" s="140"/>
      <c r="AC27" s="140"/>
      <c r="AD27" s="140"/>
      <c r="AE27" s="140"/>
      <c r="AF27" s="140"/>
      <c r="AG27" s="140"/>
      <c r="AH27" s="140"/>
      <c r="AI27" s="140"/>
      <c r="AJ27" s="140"/>
    </row>
    <row r="28" spans="1:36" ht="49.5" customHeight="1">
      <c r="A28" s="239" t="s">
        <v>52</v>
      </c>
      <c r="B28" s="134" t="s">
        <v>26</v>
      </c>
      <c r="C28" s="147" t="s">
        <v>1168</v>
      </c>
      <c r="D28" s="145"/>
      <c r="E28" s="145"/>
      <c r="F28" s="170"/>
      <c r="G28" s="170"/>
      <c r="H28" s="170"/>
      <c r="I28" s="145" t="s">
        <v>1169</v>
      </c>
      <c r="J28" s="170"/>
      <c r="K28" s="145"/>
      <c r="L28" s="145"/>
      <c r="M28" s="145"/>
      <c r="N28" s="145"/>
      <c r="O28" s="145"/>
      <c r="P28" s="149" t="s">
        <v>387</v>
      </c>
      <c r="Q28" s="140"/>
      <c r="R28" s="140"/>
      <c r="S28" s="140"/>
      <c r="T28" s="140"/>
      <c r="U28" s="140"/>
      <c r="V28" s="140"/>
      <c r="W28" s="140"/>
      <c r="X28" s="140"/>
      <c r="Y28" s="140"/>
      <c r="Z28" s="140"/>
      <c r="AA28" s="140"/>
      <c r="AB28" s="140"/>
      <c r="AC28" s="140"/>
      <c r="AD28" s="140"/>
      <c r="AE28" s="140"/>
      <c r="AF28" s="140"/>
      <c r="AG28" s="140"/>
      <c r="AH28" s="140"/>
      <c r="AI28" s="140"/>
      <c r="AJ28" s="140"/>
    </row>
    <row r="29" spans="1:36" ht="49.5" customHeight="1">
      <c r="A29" s="239" t="s">
        <v>52</v>
      </c>
      <c r="B29" s="134" t="s">
        <v>26</v>
      </c>
      <c r="C29" s="147" t="s">
        <v>1170</v>
      </c>
      <c r="D29" s="145"/>
      <c r="E29" s="145"/>
      <c r="F29" s="170"/>
      <c r="G29" s="170"/>
      <c r="H29" s="170"/>
      <c r="I29" s="145" t="s">
        <v>1171</v>
      </c>
      <c r="J29" s="170"/>
      <c r="K29" s="145"/>
      <c r="L29" s="145"/>
      <c r="M29" s="145"/>
      <c r="N29" s="145"/>
      <c r="O29" s="145"/>
      <c r="P29" s="149" t="s">
        <v>386</v>
      </c>
      <c r="Q29" s="140"/>
      <c r="R29" s="140"/>
      <c r="S29" s="140"/>
      <c r="T29" s="140"/>
      <c r="U29" s="140"/>
      <c r="V29" s="140"/>
      <c r="W29" s="140"/>
      <c r="X29" s="140"/>
      <c r="Y29" s="140"/>
      <c r="Z29" s="140"/>
      <c r="AA29" s="140"/>
      <c r="AB29" s="140"/>
      <c r="AC29" s="140"/>
      <c r="AD29" s="140"/>
      <c r="AE29" s="140"/>
      <c r="AF29" s="140"/>
      <c r="AG29" s="140"/>
      <c r="AH29" s="140"/>
      <c r="AI29" s="140"/>
      <c r="AJ29" s="140"/>
    </row>
    <row r="30" spans="1:36" ht="49.5" customHeight="1">
      <c r="A30" s="239" t="s">
        <v>52</v>
      </c>
      <c r="B30" s="134" t="s">
        <v>26</v>
      </c>
      <c r="C30" s="147" t="s">
        <v>1172</v>
      </c>
      <c r="D30" s="145"/>
      <c r="E30" s="145"/>
      <c r="F30" s="145"/>
      <c r="G30" s="170"/>
      <c r="H30" s="170"/>
      <c r="I30" s="145" t="s">
        <v>1956</v>
      </c>
      <c r="J30" s="170"/>
      <c r="K30" s="145"/>
      <c r="L30" s="145"/>
      <c r="M30" s="145"/>
      <c r="N30" s="145"/>
      <c r="O30" s="145"/>
      <c r="P30" s="149" t="s">
        <v>389</v>
      </c>
      <c r="Q30" s="140"/>
      <c r="R30" s="140"/>
      <c r="S30" s="140"/>
      <c r="T30" s="140"/>
      <c r="U30" s="140"/>
      <c r="V30" s="140"/>
      <c r="W30" s="140"/>
      <c r="X30" s="140"/>
      <c r="Y30" s="140"/>
      <c r="Z30" s="140"/>
      <c r="AA30" s="140"/>
      <c r="AB30" s="140"/>
      <c r="AC30" s="140"/>
      <c r="AD30" s="140"/>
      <c r="AE30" s="140"/>
      <c r="AF30" s="140"/>
      <c r="AG30" s="140"/>
      <c r="AH30" s="140"/>
      <c r="AI30" s="140"/>
      <c r="AJ30" s="140"/>
    </row>
    <row r="31" spans="1:36" ht="49.5" customHeight="1">
      <c r="A31" s="239" t="s">
        <v>52</v>
      </c>
      <c r="B31" s="134" t="s">
        <v>26</v>
      </c>
      <c r="C31" s="147" t="s">
        <v>1173</v>
      </c>
      <c r="D31" s="145"/>
      <c r="E31" s="145"/>
      <c r="F31" s="170"/>
      <c r="G31" s="170"/>
      <c r="H31" s="170"/>
      <c r="I31" s="145" t="s">
        <v>1174</v>
      </c>
      <c r="J31" s="170"/>
      <c r="K31" s="145"/>
      <c r="L31" s="145"/>
      <c r="M31" s="145"/>
      <c r="N31" s="145"/>
      <c r="O31" s="145"/>
      <c r="P31" s="149" t="s">
        <v>390</v>
      </c>
      <c r="Q31" s="140"/>
      <c r="R31" s="140"/>
      <c r="S31" s="140"/>
      <c r="T31" s="140"/>
      <c r="U31" s="140"/>
      <c r="V31" s="140"/>
      <c r="W31" s="140"/>
      <c r="X31" s="140"/>
      <c r="Y31" s="140"/>
      <c r="Z31" s="140"/>
      <c r="AA31" s="140"/>
      <c r="AB31" s="140"/>
      <c r="AC31" s="140"/>
      <c r="AD31" s="140"/>
      <c r="AE31" s="140"/>
      <c r="AF31" s="140"/>
      <c r="AG31" s="140"/>
      <c r="AH31" s="140"/>
      <c r="AI31" s="140"/>
      <c r="AJ31" s="140"/>
    </row>
    <row r="32" spans="1:36" ht="49.5" customHeight="1">
      <c r="A32" s="239" t="s">
        <v>58</v>
      </c>
      <c r="B32" s="134" t="s">
        <v>21</v>
      </c>
      <c r="C32" s="135" t="s">
        <v>1175</v>
      </c>
      <c r="D32" s="145"/>
      <c r="E32" s="151" t="s">
        <v>1176</v>
      </c>
      <c r="F32" s="151"/>
      <c r="G32" s="145"/>
      <c r="H32" s="145"/>
      <c r="I32" s="145"/>
      <c r="J32" s="145"/>
      <c r="K32" s="145"/>
      <c r="L32" s="145"/>
      <c r="M32" s="145"/>
      <c r="N32" s="145" t="s">
        <v>1177</v>
      </c>
      <c r="O32" s="151" t="s">
        <v>1178</v>
      </c>
      <c r="P32" s="139" t="s">
        <v>393</v>
      </c>
      <c r="Q32" s="140"/>
      <c r="R32" s="140"/>
      <c r="S32" s="140"/>
      <c r="T32" s="140"/>
      <c r="U32" s="140"/>
      <c r="V32" s="140"/>
      <c r="W32" s="140"/>
      <c r="X32" s="140"/>
      <c r="Y32" s="140"/>
      <c r="Z32" s="140"/>
      <c r="AA32" s="140"/>
      <c r="AB32" s="140"/>
      <c r="AC32" s="140"/>
      <c r="AD32" s="140"/>
      <c r="AE32" s="140"/>
      <c r="AF32" s="140"/>
      <c r="AG32" s="140"/>
      <c r="AH32" s="140"/>
      <c r="AI32" s="140"/>
      <c r="AJ32" s="140"/>
    </row>
    <row r="33" spans="1:36" ht="49.5" customHeight="1">
      <c r="A33" s="239" t="s">
        <v>58</v>
      </c>
      <c r="B33" s="134" t="s">
        <v>34</v>
      </c>
      <c r="C33" s="135" t="s">
        <v>1179</v>
      </c>
      <c r="D33" s="145"/>
      <c r="E33" s="145" t="s">
        <v>1180</v>
      </c>
      <c r="F33" s="151" t="s">
        <v>1181</v>
      </c>
      <c r="G33" s="145" t="s">
        <v>1182</v>
      </c>
      <c r="H33" s="145" t="s">
        <v>1183</v>
      </c>
      <c r="I33" s="145" t="s">
        <v>1184</v>
      </c>
      <c r="J33" s="145" t="s">
        <v>1185</v>
      </c>
      <c r="K33" s="145"/>
      <c r="L33" s="145" t="s">
        <v>1186</v>
      </c>
      <c r="M33" s="145"/>
      <c r="N33" s="145" t="s">
        <v>1187</v>
      </c>
      <c r="O33" s="145" t="s">
        <v>1188</v>
      </c>
      <c r="P33" s="153" t="s">
        <v>1189</v>
      </c>
      <c r="Q33" s="140"/>
      <c r="R33" s="140"/>
      <c r="S33" s="140"/>
      <c r="T33" s="140"/>
      <c r="U33" s="140"/>
      <c r="V33" s="140"/>
      <c r="W33" s="140"/>
      <c r="X33" s="140"/>
      <c r="Y33" s="140"/>
      <c r="Z33" s="140"/>
      <c r="AA33" s="140"/>
      <c r="AB33" s="140"/>
      <c r="AC33" s="140"/>
      <c r="AD33" s="140"/>
      <c r="AE33" s="140"/>
      <c r="AF33" s="140"/>
      <c r="AG33" s="140"/>
      <c r="AH33" s="140"/>
      <c r="AI33" s="140"/>
      <c r="AJ33" s="140"/>
    </row>
    <row r="34" spans="1:36" ht="49.5" customHeight="1">
      <c r="A34" s="239" t="s">
        <v>58</v>
      </c>
      <c r="B34" s="134" t="s">
        <v>26</v>
      </c>
      <c r="C34" s="137" t="s">
        <v>1190</v>
      </c>
      <c r="D34" s="145"/>
      <c r="E34" s="151" t="s">
        <v>1191</v>
      </c>
      <c r="F34" s="151" t="s">
        <v>1192</v>
      </c>
      <c r="G34" s="145"/>
      <c r="H34" s="145" t="s">
        <v>1193</v>
      </c>
      <c r="I34" s="145" t="s">
        <v>1193</v>
      </c>
      <c r="J34" s="145" t="s">
        <v>1193</v>
      </c>
      <c r="K34" s="145"/>
      <c r="L34" s="145" t="s">
        <v>1194</v>
      </c>
      <c r="M34" s="145" t="s">
        <v>1193</v>
      </c>
      <c r="N34" s="145" t="s">
        <v>1195</v>
      </c>
      <c r="O34" s="151" t="s">
        <v>1191</v>
      </c>
      <c r="P34" s="139" t="s">
        <v>1196</v>
      </c>
      <c r="Q34" s="140"/>
      <c r="R34" s="140"/>
      <c r="S34" s="140"/>
      <c r="T34" s="140"/>
      <c r="U34" s="140"/>
      <c r="V34" s="140"/>
      <c r="W34" s="140"/>
      <c r="X34" s="140"/>
      <c r="Y34" s="140"/>
      <c r="Z34" s="140"/>
      <c r="AA34" s="140"/>
      <c r="AB34" s="140"/>
      <c r="AC34" s="140"/>
      <c r="AD34" s="140"/>
      <c r="AE34" s="140"/>
      <c r="AF34" s="140"/>
      <c r="AG34" s="140"/>
      <c r="AH34" s="140"/>
      <c r="AI34" s="140"/>
      <c r="AJ34" s="140"/>
    </row>
    <row r="35" spans="1:36" ht="49.5" customHeight="1">
      <c r="A35" s="239" t="s">
        <v>58</v>
      </c>
      <c r="B35" s="134" t="s">
        <v>26</v>
      </c>
      <c r="C35" s="135" t="s">
        <v>1203</v>
      </c>
      <c r="D35" s="145"/>
      <c r="E35" s="151"/>
      <c r="F35" s="151"/>
      <c r="G35" s="145"/>
      <c r="H35" s="145"/>
      <c r="I35" s="145" t="s">
        <v>1204</v>
      </c>
      <c r="J35" s="145"/>
      <c r="K35" s="145"/>
      <c r="L35" s="145"/>
      <c r="M35" s="145"/>
      <c r="N35" s="145"/>
      <c r="O35" s="145" t="s">
        <v>1205</v>
      </c>
      <c r="P35" s="139" t="s">
        <v>1206</v>
      </c>
      <c r="Q35" s="140"/>
      <c r="R35" s="140"/>
      <c r="S35" s="140"/>
      <c r="T35" s="140"/>
      <c r="U35" s="140"/>
      <c r="V35" s="140"/>
      <c r="W35" s="140"/>
      <c r="X35" s="140"/>
      <c r="Y35" s="140"/>
      <c r="Z35" s="140"/>
      <c r="AA35" s="140"/>
      <c r="AB35" s="140"/>
      <c r="AC35" s="140"/>
      <c r="AD35" s="140"/>
      <c r="AE35" s="140"/>
      <c r="AF35" s="140"/>
      <c r="AG35" s="140"/>
      <c r="AH35" s="140"/>
      <c r="AI35" s="140"/>
      <c r="AJ35" s="140"/>
    </row>
    <row r="36" spans="1:36" ht="49.5" customHeight="1">
      <c r="A36" s="239" t="s">
        <v>58</v>
      </c>
      <c r="B36" s="134" t="s">
        <v>26</v>
      </c>
      <c r="C36" s="135" t="s">
        <v>1207</v>
      </c>
      <c r="D36" s="145"/>
      <c r="E36" s="151" t="s">
        <v>1208</v>
      </c>
      <c r="F36" s="151"/>
      <c r="G36" s="145"/>
      <c r="H36" s="145"/>
      <c r="I36" s="145" t="s">
        <v>1209</v>
      </c>
      <c r="J36" s="145"/>
      <c r="K36" s="145"/>
      <c r="L36" s="145"/>
      <c r="M36" s="145"/>
      <c r="N36" s="145"/>
      <c r="O36" s="145"/>
      <c r="P36" s="139" t="s">
        <v>418</v>
      </c>
      <c r="Q36" s="140"/>
      <c r="R36" s="140"/>
      <c r="S36" s="140"/>
      <c r="T36" s="140"/>
      <c r="U36" s="140"/>
      <c r="V36" s="140"/>
      <c r="W36" s="140"/>
      <c r="X36" s="140"/>
      <c r="Y36" s="140"/>
      <c r="Z36" s="140"/>
      <c r="AA36" s="140"/>
      <c r="AB36" s="140"/>
      <c r="AC36" s="140"/>
      <c r="AD36" s="140"/>
      <c r="AE36" s="140"/>
      <c r="AF36" s="140"/>
      <c r="AG36" s="140"/>
      <c r="AH36" s="140"/>
      <c r="AI36" s="140"/>
      <c r="AJ36" s="140"/>
    </row>
    <row r="37" spans="1:36" ht="49.5" customHeight="1">
      <c r="A37" s="239" t="s">
        <v>58</v>
      </c>
      <c r="B37" s="134" t="s">
        <v>26</v>
      </c>
      <c r="C37" s="135" t="s">
        <v>1210</v>
      </c>
      <c r="D37" s="145"/>
      <c r="E37" s="151"/>
      <c r="F37" s="151"/>
      <c r="G37" s="145"/>
      <c r="H37" s="145"/>
      <c r="I37" s="145" t="s">
        <v>1211</v>
      </c>
      <c r="J37" s="145"/>
      <c r="K37" s="145"/>
      <c r="L37" s="145" t="s">
        <v>1212</v>
      </c>
      <c r="M37" s="145"/>
      <c r="N37" s="145"/>
      <c r="O37" s="145"/>
      <c r="P37" s="139" t="s">
        <v>413</v>
      </c>
      <c r="Q37" s="140"/>
      <c r="R37" s="140"/>
      <c r="S37" s="140"/>
      <c r="T37" s="140"/>
      <c r="U37" s="140"/>
      <c r="V37" s="140"/>
      <c r="W37" s="140"/>
      <c r="X37" s="140"/>
      <c r="Y37" s="140"/>
      <c r="Z37" s="140"/>
      <c r="AA37" s="140"/>
      <c r="AB37" s="140"/>
      <c r="AC37" s="140"/>
      <c r="AD37" s="140"/>
      <c r="AE37" s="140"/>
      <c r="AF37" s="140"/>
      <c r="AG37" s="140"/>
      <c r="AH37" s="140"/>
      <c r="AI37" s="140"/>
      <c r="AJ37" s="140"/>
    </row>
    <row r="38" spans="1:36" ht="49.5" customHeight="1">
      <c r="A38" s="239" t="s">
        <v>1213</v>
      </c>
      <c r="B38" s="134" t="s">
        <v>26</v>
      </c>
      <c r="C38" s="137" t="s">
        <v>1214</v>
      </c>
      <c r="D38" s="145"/>
      <c r="E38" s="151"/>
      <c r="F38" s="151"/>
      <c r="G38" s="145"/>
      <c r="H38" s="145"/>
      <c r="I38" s="145" t="s">
        <v>1215</v>
      </c>
      <c r="J38" s="145"/>
      <c r="K38" s="145"/>
      <c r="L38" s="145"/>
      <c r="M38" s="145"/>
      <c r="N38" s="145"/>
      <c r="O38" s="145"/>
      <c r="P38" s="139" t="s">
        <v>415</v>
      </c>
      <c r="Q38" s="140"/>
      <c r="R38" s="140"/>
      <c r="S38" s="140"/>
      <c r="T38" s="140"/>
      <c r="U38" s="140"/>
      <c r="V38" s="140"/>
      <c r="W38" s="140"/>
      <c r="X38" s="140"/>
      <c r="Y38" s="140"/>
      <c r="Z38" s="140"/>
      <c r="AA38" s="140"/>
      <c r="AB38" s="140"/>
      <c r="AC38" s="140"/>
      <c r="AD38" s="140"/>
      <c r="AE38" s="140"/>
      <c r="AF38" s="140"/>
      <c r="AG38" s="140"/>
      <c r="AH38" s="140"/>
      <c r="AI38" s="140"/>
      <c r="AJ38" s="140"/>
    </row>
    <row r="39" spans="1:36" ht="49.5" customHeight="1">
      <c r="A39" s="239" t="s">
        <v>58</v>
      </c>
      <c r="B39" s="134" t="s">
        <v>26</v>
      </c>
      <c r="C39" s="137" t="s">
        <v>1197</v>
      </c>
      <c r="D39" s="145"/>
      <c r="E39" s="151" t="s">
        <v>1957</v>
      </c>
      <c r="F39" s="151" t="s">
        <v>1198</v>
      </c>
      <c r="G39" s="145" t="s">
        <v>1199</v>
      </c>
      <c r="H39" s="145"/>
      <c r="I39" s="145" t="s">
        <v>1200</v>
      </c>
      <c r="J39" s="145"/>
      <c r="K39" s="145"/>
      <c r="L39" s="145" t="s">
        <v>1201</v>
      </c>
      <c r="M39" s="145"/>
      <c r="N39" s="145" t="s">
        <v>1202</v>
      </c>
      <c r="O39" s="145" t="s">
        <v>1958</v>
      </c>
      <c r="P39" s="139" t="s">
        <v>427</v>
      </c>
      <c r="Q39" s="140"/>
      <c r="R39" s="140"/>
      <c r="S39" s="140"/>
      <c r="T39" s="140"/>
      <c r="U39" s="140"/>
      <c r="V39" s="140"/>
      <c r="W39" s="140"/>
      <c r="X39" s="140"/>
      <c r="Y39" s="140"/>
      <c r="Z39" s="140"/>
      <c r="AA39" s="140"/>
      <c r="AB39" s="140"/>
      <c r="AC39" s="140"/>
      <c r="AD39" s="140"/>
      <c r="AE39" s="140"/>
      <c r="AF39" s="140"/>
      <c r="AG39" s="140"/>
      <c r="AH39" s="140"/>
      <c r="AI39" s="140"/>
      <c r="AJ39" s="140"/>
    </row>
    <row r="40" spans="1:36" ht="49.5" customHeight="1">
      <c r="A40" s="239" t="s">
        <v>66</v>
      </c>
      <c r="B40" s="134" t="s">
        <v>40</v>
      </c>
      <c r="C40" s="147" t="s">
        <v>1220</v>
      </c>
      <c r="D40" s="145"/>
      <c r="E40" s="145" t="s">
        <v>1221</v>
      </c>
      <c r="F40" s="170"/>
      <c r="G40" s="145" t="s">
        <v>1222</v>
      </c>
      <c r="H40" s="170"/>
      <c r="I40" s="170"/>
      <c r="J40" s="170"/>
      <c r="K40" s="145"/>
      <c r="L40" s="145"/>
      <c r="M40" s="145" t="s">
        <v>1223</v>
      </c>
      <c r="N40" s="145"/>
      <c r="O40" s="145"/>
      <c r="P40" s="28" t="s">
        <v>431</v>
      </c>
      <c r="Q40" s="140"/>
      <c r="R40" s="140"/>
      <c r="S40" s="140"/>
      <c r="T40" s="140"/>
      <c r="U40" s="140"/>
      <c r="V40" s="140"/>
      <c r="W40" s="140"/>
      <c r="X40" s="140"/>
      <c r="Y40" s="140"/>
      <c r="Z40" s="140"/>
      <c r="AA40" s="140"/>
      <c r="AB40" s="140"/>
      <c r="AC40" s="140"/>
      <c r="AD40" s="140"/>
      <c r="AE40" s="140"/>
      <c r="AF40" s="140"/>
      <c r="AG40" s="140"/>
      <c r="AH40" s="140"/>
      <c r="AI40" s="140"/>
      <c r="AJ40" s="140"/>
    </row>
    <row r="41" spans="1:36" ht="49.5" customHeight="1">
      <c r="A41" s="239" t="s">
        <v>66</v>
      </c>
      <c r="B41" s="134" t="s">
        <v>24</v>
      </c>
      <c r="C41" s="147" t="s">
        <v>1224</v>
      </c>
      <c r="D41" s="145" t="s">
        <v>1225</v>
      </c>
      <c r="E41" s="145" t="s">
        <v>1226</v>
      </c>
      <c r="F41" s="170"/>
      <c r="G41" s="170"/>
      <c r="H41" s="170"/>
      <c r="I41" s="145" t="s">
        <v>1227</v>
      </c>
      <c r="J41" s="145" t="s">
        <v>1228</v>
      </c>
      <c r="K41" s="145"/>
      <c r="L41" s="145"/>
      <c r="M41" s="145"/>
      <c r="N41" s="145" t="s">
        <v>1229</v>
      </c>
      <c r="O41" s="145"/>
      <c r="P41" s="26" t="s">
        <v>438</v>
      </c>
      <c r="Q41" s="140"/>
      <c r="R41" s="140"/>
      <c r="S41" s="140"/>
      <c r="T41" s="140"/>
      <c r="U41" s="140"/>
      <c r="V41" s="140"/>
      <c r="W41" s="140"/>
      <c r="X41" s="140"/>
      <c r="Y41" s="140"/>
      <c r="Z41" s="140"/>
      <c r="AA41" s="140"/>
      <c r="AB41" s="140"/>
      <c r="AC41" s="140"/>
      <c r="AD41" s="140"/>
      <c r="AE41" s="140"/>
      <c r="AF41" s="140"/>
      <c r="AG41" s="140"/>
      <c r="AH41" s="140"/>
      <c r="AI41" s="140"/>
      <c r="AJ41" s="140"/>
    </row>
    <row r="42" spans="1:36" ht="49.5" customHeight="1">
      <c r="A42" s="239" t="s">
        <v>66</v>
      </c>
      <c r="B42" s="134" t="s">
        <v>69</v>
      </c>
      <c r="C42" s="147" t="s">
        <v>1230</v>
      </c>
      <c r="D42" s="145"/>
      <c r="E42" s="145" t="s">
        <v>1231</v>
      </c>
      <c r="F42" s="145" t="s">
        <v>1232</v>
      </c>
      <c r="G42" s="170"/>
      <c r="H42" s="170"/>
      <c r="I42" s="170"/>
      <c r="J42" s="170"/>
      <c r="K42" s="145"/>
      <c r="L42" s="145" t="s">
        <v>1233</v>
      </c>
      <c r="M42" s="145"/>
      <c r="N42" s="145"/>
      <c r="O42" s="145"/>
      <c r="P42" s="36" t="s">
        <v>443</v>
      </c>
      <c r="Q42" s="140"/>
      <c r="R42" s="140"/>
      <c r="S42" s="140"/>
      <c r="T42" s="140"/>
      <c r="U42" s="140"/>
      <c r="V42" s="140"/>
      <c r="W42" s="140"/>
      <c r="X42" s="140"/>
      <c r="Y42" s="140"/>
      <c r="Z42" s="140"/>
      <c r="AA42" s="140"/>
      <c r="AB42" s="140"/>
      <c r="AC42" s="140"/>
      <c r="AD42" s="140"/>
      <c r="AE42" s="140"/>
      <c r="AF42" s="140"/>
      <c r="AG42" s="140"/>
      <c r="AH42" s="140"/>
      <c r="AI42" s="140"/>
      <c r="AJ42" s="140"/>
    </row>
    <row r="43" spans="1:36" ht="49.5" customHeight="1">
      <c r="A43" s="239" t="s">
        <v>66</v>
      </c>
      <c r="B43" s="134" t="s">
        <v>26</v>
      </c>
      <c r="C43" s="147" t="s">
        <v>1216</v>
      </c>
      <c r="D43" s="145" t="s">
        <v>1217</v>
      </c>
      <c r="E43" s="145" t="s">
        <v>1218</v>
      </c>
      <c r="F43" s="170"/>
      <c r="G43" s="170"/>
      <c r="H43" s="170"/>
      <c r="I43" s="145" t="s">
        <v>1219</v>
      </c>
      <c r="J43" s="170"/>
      <c r="K43" s="145"/>
      <c r="L43" s="145"/>
      <c r="M43" s="145"/>
      <c r="N43" s="145"/>
      <c r="O43" s="145"/>
      <c r="P43" s="240" t="s">
        <v>431</v>
      </c>
      <c r="Q43" s="140"/>
      <c r="R43" s="140"/>
      <c r="S43" s="140"/>
      <c r="T43" s="140"/>
      <c r="U43" s="140"/>
      <c r="V43" s="140"/>
      <c r="W43" s="140"/>
      <c r="X43" s="140"/>
      <c r="Y43" s="140"/>
      <c r="Z43" s="140"/>
      <c r="AA43" s="140"/>
      <c r="AB43" s="140"/>
      <c r="AC43" s="140"/>
      <c r="AD43" s="140"/>
      <c r="AE43" s="140"/>
      <c r="AF43" s="140"/>
      <c r="AG43" s="140"/>
      <c r="AH43" s="140"/>
      <c r="AI43" s="140"/>
      <c r="AJ43" s="140"/>
    </row>
    <row r="44" spans="1:36" ht="49.5" customHeight="1">
      <c r="A44" s="239" t="s">
        <v>73</v>
      </c>
      <c r="B44" s="134" t="s">
        <v>40</v>
      </c>
      <c r="C44" s="137" t="s">
        <v>1959</v>
      </c>
      <c r="D44" s="145" t="s">
        <v>1246</v>
      </c>
      <c r="E44" s="151" t="s">
        <v>1247</v>
      </c>
      <c r="F44" s="151"/>
      <c r="G44" s="145" t="s">
        <v>1248</v>
      </c>
      <c r="H44" s="145"/>
      <c r="I44" s="145"/>
      <c r="J44" s="145"/>
      <c r="K44" s="145"/>
      <c r="L44" s="145"/>
      <c r="M44" s="145" t="s">
        <v>1249</v>
      </c>
      <c r="N44" s="145" t="s">
        <v>1250</v>
      </c>
      <c r="O44" s="145"/>
      <c r="P44" s="139" t="s">
        <v>452</v>
      </c>
      <c r="Q44" s="140"/>
      <c r="R44" s="140"/>
      <c r="S44" s="140"/>
      <c r="T44" s="140"/>
      <c r="U44" s="140"/>
      <c r="V44" s="140"/>
      <c r="W44" s="140"/>
      <c r="X44" s="140"/>
      <c r="Y44" s="140"/>
      <c r="Z44" s="140"/>
      <c r="AA44" s="140"/>
      <c r="AB44" s="140"/>
      <c r="AC44" s="140"/>
      <c r="AD44" s="140"/>
      <c r="AE44" s="140"/>
      <c r="AF44" s="140"/>
      <c r="AG44" s="140"/>
      <c r="AH44" s="140"/>
      <c r="AI44" s="140"/>
      <c r="AJ44" s="140"/>
    </row>
    <row r="45" spans="1:36" ht="49.5" customHeight="1">
      <c r="A45" s="239" t="s">
        <v>73</v>
      </c>
      <c r="B45" s="134" t="s">
        <v>24</v>
      </c>
      <c r="C45" s="137" t="s">
        <v>1251</v>
      </c>
      <c r="D45" s="145" t="s">
        <v>1252</v>
      </c>
      <c r="E45" s="151" t="s">
        <v>1253</v>
      </c>
      <c r="F45" s="151" t="s">
        <v>1254</v>
      </c>
      <c r="G45" s="145" t="s">
        <v>1255</v>
      </c>
      <c r="H45" s="145" t="s">
        <v>1256</v>
      </c>
      <c r="I45" s="145" t="s">
        <v>1257</v>
      </c>
      <c r="J45" s="145" t="s">
        <v>1258</v>
      </c>
      <c r="K45" s="145"/>
      <c r="L45" s="145" t="s">
        <v>1259</v>
      </c>
      <c r="M45" s="145" t="s">
        <v>1260</v>
      </c>
      <c r="N45" s="145" t="s">
        <v>1261</v>
      </c>
      <c r="O45" s="145" t="s">
        <v>1960</v>
      </c>
      <c r="P45" s="139" t="s">
        <v>463</v>
      </c>
      <c r="Q45" s="140"/>
      <c r="R45" s="140"/>
      <c r="S45" s="140"/>
      <c r="T45" s="140"/>
      <c r="U45" s="140"/>
      <c r="V45" s="140"/>
      <c r="W45" s="140"/>
      <c r="X45" s="140"/>
      <c r="Y45" s="140"/>
      <c r="Z45" s="140"/>
      <c r="AA45" s="140"/>
      <c r="AB45" s="140"/>
      <c r="AC45" s="140"/>
      <c r="AD45" s="140"/>
      <c r="AE45" s="140"/>
      <c r="AF45" s="140"/>
      <c r="AG45" s="140"/>
      <c r="AH45" s="140"/>
      <c r="AI45" s="140"/>
      <c r="AJ45" s="140"/>
    </row>
    <row r="46" spans="1:36" ht="49.5" customHeight="1">
      <c r="A46" s="239" t="s">
        <v>73</v>
      </c>
      <c r="B46" s="241" t="s">
        <v>26</v>
      </c>
      <c r="C46" s="242" t="s">
        <v>1316</v>
      </c>
      <c r="D46" s="145"/>
      <c r="E46" s="151" t="s">
        <v>1317</v>
      </c>
      <c r="F46" s="151"/>
      <c r="G46" s="145" t="s">
        <v>1318</v>
      </c>
      <c r="H46" s="145"/>
      <c r="I46" s="145" t="s">
        <v>1319</v>
      </c>
      <c r="J46" s="145" t="s">
        <v>1320</v>
      </c>
      <c r="K46" s="145" t="s">
        <v>1313</v>
      </c>
      <c r="L46" s="145"/>
      <c r="M46" s="145" t="s">
        <v>1321</v>
      </c>
      <c r="N46" s="145" t="s">
        <v>1322</v>
      </c>
      <c r="O46" s="145" t="s">
        <v>1961</v>
      </c>
      <c r="P46" s="259" t="s">
        <v>1323</v>
      </c>
      <c r="Q46" s="140"/>
      <c r="R46" s="140"/>
      <c r="S46" s="140"/>
      <c r="T46" s="140"/>
      <c r="U46" s="140"/>
      <c r="V46" s="140"/>
      <c r="W46" s="140"/>
      <c r="X46" s="140"/>
      <c r="Y46" s="140"/>
      <c r="Z46" s="140"/>
      <c r="AA46" s="140"/>
      <c r="AB46" s="140"/>
      <c r="AC46" s="140"/>
      <c r="AD46" s="140"/>
      <c r="AE46" s="140"/>
      <c r="AF46" s="140"/>
      <c r="AG46" s="140"/>
      <c r="AH46" s="140"/>
      <c r="AI46" s="140"/>
      <c r="AJ46" s="140"/>
    </row>
    <row r="47" spans="1:36" ht="49.5" customHeight="1">
      <c r="A47" s="239" t="s">
        <v>73</v>
      </c>
      <c r="B47" s="241" t="s">
        <v>26</v>
      </c>
      <c r="C47" s="242" t="s">
        <v>1262</v>
      </c>
      <c r="D47" s="145" t="s">
        <v>29</v>
      </c>
      <c r="E47" s="151" t="s">
        <v>1263</v>
      </c>
      <c r="F47" s="151"/>
      <c r="G47" s="145"/>
      <c r="H47" s="145"/>
      <c r="I47" s="145" t="s">
        <v>1264</v>
      </c>
      <c r="J47" s="145"/>
      <c r="K47" s="145"/>
      <c r="L47" s="145"/>
      <c r="M47" s="145"/>
      <c r="N47" s="145"/>
      <c r="O47" s="145" t="s">
        <v>1962</v>
      </c>
      <c r="P47" s="139" t="s">
        <v>477</v>
      </c>
      <c r="Q47" s="140"/>
      <c r="R47" s="140"/>
      <c r="S47" s="140"/>
      <c r="T47" s="140"/>
      <c r="U47" s="140"/>
      <c r="V47" s="140"/>
      <c r="W47" s="140"/>
      <c r="X47" s="140"/>
      <c r="Y47" s="140"/>
      <c r="Z47" s="140"/>
      <c r="AA47" s="140"/>
      <c r="AB47" s="140"/>
      <c r="AC47" s="140"/>
      <c r="AD47" s="140"/>
      <c r="AE47" s="140"/>
      <c r="AF47" s="140"/>
      <c r="AG47" s="140"/>
      <c r="AH47" s="140"/>
      <c r="AI47" s="140"/>
      <c r="AJ47" s="140"/>
    </row>
    <row r="48" spans="1:36" ht="49.5" customHeight="1">
      <c r="A48" s="239" t="s">
        <v>73</v>
      </c>
      <c r="B48" s="241" t="s">
        <v>26</v>
      </c>
      <c r="C48" s="242" t="s">
        <v>1309</v>
      </c>
      <c r="D48" s="145"/>
      <c r="E48" s="151" t="s">
        <v>1963</v>
      </c>
      <c r="F48" s="151"/>
      <c r="G48" s="145" t="s">
        <v>1310</v>
      </c>
      <c r="H48" s="145"/>
      <c r="I48" s="145" t="s">
        <v>1311</v>
      </c>
      <c r="J48" s="145" t="s">
        <v>1312</v>
      </c>
      <c r="K48" s="145" t="s">
        <v>1313</v>
      </c>
      <c r="L48" s="145"/>
      <c r="M48" s="145" t="s">
        <v>1314</v>
      </c>
      <c r="N48" s="145" t="s">
        <v>1315</v>
      </c>
      <c r="O48" s="145" t="s">
        <v>1964</v>
      </c>
      <c r="P48" s="139" t="s">
        <v>484</v>
      </c>
      <c r="Q48" s="140"/>
      <c r="R48" s="140"/>
      <c r="S48" s="140"/>
      <c r="T48" s="140"/>
      <c r="U48" s="140"/>
      <c r="V48" s="140"/>
      <c r="W48" s="140"/>
      <c r="X48" s="140"/>
      <c r="Y48" s="140"/>
      <c r="Z48" s="140"/>
      <c r="AA48" s="140"/>
      <c r="AB48" s="140"/>
      <c r="AC48" s="140"/>
      <c r="AD48" s="140"/>
      <c r="AE48" s="140"/>
      <c r="AF48" s="140"/>
      <c r="AG48" s="140"/>
      <c r="AH48" s="140"/>
      <c r="AI48" s="140"/>
      <c r="AJ48" s="140"/>
    </row>
    <row r="49" spans="1:36" ht="49.5" customHeight="1">
      <c r="A49" s="239" t="s">
        <v>73</v>
      </c>
      <c r="B49" s="241" t="s">
        <v>26</v>
      </c>
      <c r="C49" s="242" t="s">
        <v>1298</v>
      </c>
      <c r="D49" s="145"/>
      <c r="E49" s="151" t="s">
        <v>1299</v>
      </c>
      <c r="F49" s="151"/>
      <c r="G49" s="145" t="s">
        <v>1301</v>
      </c>
      <c r="H49" s="145"/>
      <c r="I49" s="145" t="s">
        <v>1302</v>
      </c>
      <c r="J49" s="145" t="s">
        <v>1303</v>
      </c>
      <c r="K49" s="145" t="s">
        <v>1304</v>
      </c>
      <c r="L49" s="145" t="s">
        <v>1305</v>
      </c>
      <c r="M49" s="145" t="s">
        <v>1306</v>
      </c>
      <c r="N49" s="145" t="s">
        <v>1307</v>
      </c>
      <c r="O49" s="145" t="s">
        <v>1300</v>
      </c>
      <c r="P49" s="139" t="s">
        <v>1308</v>
      </c>
      <c r="Q49" s="140"/>
      <c r="R49" s="140"/>
      <c r="S49" s="140"/>
      <c r="T49" s="140"/>
      <c r="U49" s="140"/>
      <c r="V49" s="140"/>
      <c r="W49" s="140"/>
      <c r="X49" s="140"/>
      <c r="Y49" s="140"/>
      <c r="Z49" s="140"/>
      <c r="AA49" s="140"/>
      <c r="AB49" s="140"/>
      <c r="AC49" s="140"/>
      <c r="AD49" s="140"/>
      <c r="AE49" s="140"/>
      <c r="AF49" s="140"/>
      <c r="AG49" s="140"/>
      <c r="AH49" s="140"/>
      <c r="AI49" s="140"/>
      <c r="AJ49" s="140"/>
    </row>
    <row r="50" spans="1:36" ht="49.5" customHeight="1">
      <c r="A50" s="239" t="s">
        <v>73</v>
      </c>
      <c r="B50" s="241" t="s">
        <v>26</v>
      </c>
      <c r="C50" s="242" t="s">
        <v>1276</v>
      </c>
      <c r="D50" s="145" t="s">
        <v>1277</v>
      </c>
      <c r="E50" s="151" t="s">
        <v>1278</v>
      </c>
      <c r="F50" s="151" t="s">
        <v>1279</v>
      </c>
      <c r="G50" s="145"/>
      <c r="H50" s="145" t="s">
        <v>1280</v>
      </c>
      <c r="I50" s="145" t="s">
        <v>1281</v>
      </c>
      <c r="J50" s="145" t="s">
        <v>1282</v>
      </c>
      <c r="K50" s="145" t="s">
        <v>1283</v>
      </c>
      <c r="L50" s="145" t="s">
        <v>1284</v>
      </c>
      <c r="M50" s="145"/>
      <c r="N50" s="145" t="s">
        <v>1285</v>
      </c>
      <c r="O50" s="145"/>
      <c r="P50" s="139" t="s">
        <v>1286</v>
      </c>
      <c r="Q50" s="140"/>
      <c r="R50" s="140"/>
      <c r="S50" s="140"/>
      <c r="T50" s="140"/>
      <c r="U50" s="140"/>
      <c r="V50" s="140"/>
      <c r="W50" s="140"/>
      <c r="X50" s="140"/>
      <c r="Y50" s="140"/>
      <c r="Z50" s="140"/>
      <c r="AA50" s="140"/>
      <c r="AB50" s="140"/>
      <c r="AC50" s="140"/>
      <c r="AD50" s="140"/>
      <c r="AE50" s="140"/>
      <c r="AF50" s="140"/>
      <c r="AG50" s="140"/>
      <c r="AH50" s="140"/>
      <c r="AI50" s="140"/>
      <c r="AJ50" s="140"/>
    </row>
    <row r="51" spans="1:36" ht="49.5" customHeight="1">
      <c r="A51" s="239" t="s">
        <v>1234</v>
      </c>
      <c r="B51" s="241" t="s">
        <v>26</v>
      </c>
      <c r="C51" s="242" t="s">
        <v>1235</v>
      </c>
      <c r="D51" s="145"/>
      <c r="E51" s="151" t="s">
        <v>1236</v>
      </c>
      <c r="F51" s="151" t="s">
        <v>1237</v>
      </c>
      <c r="G51" s="145" t="s">
        <v>1238</v>
      </c>
      <c r="H51" s="145" t="s">
        <v>1239</v>
      </c>
      <c r="I51" s="145" t="s">
        <v>1240</v>
      </c>
      <c r="J51" s="145" t="s">
        <v>1241</v>
      </c>
      <c r="K51" s="145" t="s">
        <v>1242</v>
      </c>
      <c r="L51" s="145" t="s">
        <v>1243</v>
      </c>
      <c r="M51" s="145" t="s">
        <v>1244</v>
      </c>
      <c r="N51" s="145" t="s">
        <v>1245</v>
      </c>
      <c r="O51" s="145"/>
      <c r="P51" s="139" t="s">
        <v>509</v>
      </c>
      <c r="Q51" s="140"/>
      <c r="R51" s="140"/>
      <c r="S51" s="140"/>
      <c r="T51" s="140"/>
      <c r="U51" s="140"/>
      <c r="V51" s="140"/>
      <c r="W51" s="140"/>
      <c r="X51" s="140"/>
      <c r="Y51" s="140"/>
      <c r="Z51" s="140"/>
      <c r="AA51" s="140"/>
      <c r="AB51" s="140"/>
      <c r="AC51" s="140"/>
      <c r="AD51" s="140"/>
      <c r="AE51" s="140"/>
      <c r="AF51" s="140"/>
      <c r="AG51" s="140"/>
      <c r="AH51" s="140"/>
      <c r="AI51" s="140"/>
      <c r="AJ51" s="140"/>
    </row>
    <row r="52" spans="1:36" ht="49.5" customHeight="1">
      <c r="A52" s="239" t="s">
        <v>73</v>
      </c>
      <c r="B52" s="241" t="s">
        <v>26</v>
      </c>
      <c r="C52" s="242" t="s">
        <v>1287</v>
      </c>
      <c r="D52" s="145"/>
      <c r="E52" s="151" t="s">
        <v>1288</v>
      </c>
      <c r="F52" s="151" t="s">
        <v>1289</v>
      </c>
      <c r="G52" s="145" t="s">
        <v>1290</v>
      </c>
      <c r="H52" s="145" t="s">
        <v>1291</v>
      </c>
      <c r="I52" s="145" t="s">
        <v>1292</v>
      </c>
      <c r="J52" s="145" t="s">
        <v>1293</v>
      </c>
      <c r="K52" s="145" t="s">
        <v>1294</v>
      </c>
      <c r="L52" s="145" t="s">
        <v>1295</v>
      </c>
      <c r="M52" s="145" t="s">
        <v>1296</v>
      </c>
      <c r="N52" s="145" t="s">
        <v>1297</v>
      </c>
      <c r="O52" s="145"/>
      <c r="P52" s="139" t="s">
        <v>518</v>
      </c>
      <c r="Q52" s="140"/>
      <c r="R52" s="140"/>
      <c r="S52" s="140"/>
      <c r="T52" s="140"/>
      <c r="U52" s="140"/>
      <c r="V52" s="140"/>
      <c r="W52" s="140"/>
      <c r="X52" s="140"/>
      <c r="Y52" s="140"/>
      <c r="Z52" s="140"/>
      <c r="AA52" s="140"/>
      <c r="AB52" s="140"/>
      <c r="AC52" s="140"/>
      <c r="AD52" s="140"/>
      <c r="AE52" s="140"/>
      <c r="AF52" s="140"/>
      <c r="AG52" s="140"/>
      <c r="AH52" s="140"/>
      <c r="AI52" s="140"/>
      <c r="AJ52" s="140"/>
    </row>
    <row r="53" spans="1:36" ht="49.5" customHeight="1">
      <c r="A53" s="239" t="s">
        <v>73</v>
      </c>
      <c r="B53" s="241" t="s">
        <v>26</v>
      </c>
      <c r="C53" s="242" t="s">
        <v>1265</v>
      </c>
      <c r="D53" s="145" t="s">
        <v>1266</v>
      </c>
      <c r="E53" s="256" t="s">
        <v>1267</v>
      </c>
      <c r="F53" s="151"/>
      <c r="G53" s="145" t="s">
        <v>1268</v>
      </c>
      <c r="H53" s="145" t="s">
        <v>1269</v>
      </c>
      <c r="I53" s="145" t="s">
        <v>1270</v>
      </c>
      <c r="J53" s="145" t="s">
        <v>1271</v>
      </c>
      <c r="K53" s="145"/>
      <c r="L53" s="145" t="s">
        <v>1272</v>
      </c>
      <c r="M53" s="145" t="s">
        <v>1273</v>
      </c>
      <c r="N53" s="145" t="s">
        <v>1274</v>
      </c>
      <c r="O53" s="145"/>
      <c r="P53" s="139" t="s">
        <v>1275</v>
      </c>
      <c r="Q53" s="154"/>
      <c r="R53" s="154"/>
      <c r="S53" s="154"/>
      <c r="T53" s="154"/>
      <c r="U53" s="154"/>
      <c r="V53" s="154"/>
      <c r="W53" s="154"/>
      <c r="X53" s="154"/>
      <c r="Y53" s="154"/>
      <c r="Z53" s="154"/>
      <c r="AA53" s="154"/>
      <c r="AB53" s="154"/>
      <c r="AC53" s="154"/>
      <c r="AD53" s="154"/>
      <c r="AE53" s="154"/>
      <c r="AF53" s="154"/>
      <c r="AG53" s="154"/>
      <c r="AH53" s="154"/>
      <c r="AI53" s="154"/>
      <c r="AJ53" s="154"/>
    </row>
    <row r="54" spans="1:36" ht="49.5" customHeight="1">
      <c r="A54" s="239" t="s">
        <v>81</v>
      </c>
      <c r="B54" s="241" t="s">
        <v>40</v>
      </c>
      <c r="C54" s="242" t="s">
        <v>1324</v>
      </c>
      <c r="D54" s="145" t="s">
        <v>1325</v>
      </c>
      <c r="E54" s="145" t="s">
        <v>1326</v>
      </c>
      <c r="F54" s="145"/>
      <c r="G54" s="145" t="s">
        <v>1327</v>
      </c>
      <c r="H54" s="145" t="s">
        <v>1328</v>
      </c>
      <c r="I54" s="145" t="s">
        <v>1329</v>
      </c>
      <c r="J54" s="145" t="s">
        <v>1330</v>
      </c>
      <c r="K54" s="145"/>
      <c r="L54" s="145" t="s">
        <v>1331</v>
      </c>
      <c r="M54" s="145"/>
      <c r="N54" s="145" t="s">
        <v>1332</v>
      </c>
      <c r="O54" s="145"/>
      <c r="P54" s="139" t="s">
        <v>536</v>
      </c>
      <c r="Q54" s="140"/>
      <c r="R54" s="140"/>
      <c r="S54" s="140"/>
      <c r="T54" s="140"/>
      <c r="U54" s="140"/>
      <c r="V54" s="140"/>
      <c r="W54" s="140"/>
      <c r="X54" s="140"/>
      <c r="Y54" s="140"/>
      <c r="Z54" s="140"/>
      <c r="AA54" s="140"/>
      <c r="AB54" s="140"/>
      <c r="AC54" s="140"/>
      <c r="AD54" s="140"/>
      <c r="AE54" s="140"/>
      <c r="AF54" s="140"/>
      <c r="AG54" s="140"/>
      <c r="AH54" s="140"/>
      <c r="AI54" s="140"/>
      <c r="AJ54" s="140"/>
    </row>
    <row r="55" spans="1:36" ht="49.5" customHeight="1">
      <c r="A55" s="239" t="s">
        <v>81</v>
      </c>
      <c r="B55" s="134" t="s">
        <v>24</v>
      </c>
      <c r="C55" s="135" t="s">
        <v>1333</v>
      </c>
      <c r="D55" s="145"/>
      <c r="E55" s="151" t="s">
        <v>1334</v>
      </c>
      <c r="F55" s="151"/>
      <c r="G55" s="145"/>
      <c r="H55" s="145" t="s">
        <v>1335</v>
      </c>
      <c r="I55" s="145" t="s">
        <v>1336</v>
      </c>
      <c r="J55" s="145"/>
      <c r="K55" s="145"/>
      <c r="L55" s="145" t="s">
        <v>1337</v>
      </c>
      <c r="M55" s="145"/>
      <c r="N55" s="145"/>
      <c r="O55" s="162" t="s">
        <v>1338</v>
      </c>
      <c r="P55" s="139" t="s">
        <v>541</v>
      </c>
      <c r="Q55" s="140"/>
      <c r="R55" s="140"/>
      <c r="S55" s="140"/>
      <c r="T55" s="140"/>
      <c r="U55" s="140"/>
      <c r="V55" s="140"/>
      <c r="W55" s="140"/>
      <c r="X55" s="140"/>
      <c r="Y55" s="140"/>
      <c r="Z55" s="140"/>
      <c r="AA55" s="140"/>
      <c r="AB55" s="140"/>
      <c r="AC55" s="140"/>
      <c r="AD55" s="140"/>
      <c r="AE55" s="140"/>
      <c r="AF55" s="140"/>
      <c r="AG55" s="140"/>
      <c r="AH55" s="140"/>
      <c r="AI55" s="140"/>
      <c r="AJ55" s="140"/>
    </row>
    <row r="56" spans="1:36" ht="49.5" customHeight="1">
      <c r="A56" s="243" t="s">
        <v>81</v>
      </c>
      <c r="B56" s="134" t="s">
        <v>26</v>
      </c>
      <c r="C56" s="135" t="s">
        <v>1347</v>
      </c>
      <c r="D56" s="151" t="s">
        <v>1348</v>
      </c>
      <c r="E56" s="151" t="s">
        <v>1349</v>
      </c>
      <c r="F56" s="151"/>
      <c r="G56" s="145" t="s">
        <v>1350</v>
      </c>
      <c r="H56" s="145" t="s">
        <v>1351</v>
      </c>
      <c r="I56" s="145" t="s">
        <v>1352</v>
      </c>
      <c r="J56" s="145" t="s">
        <v>1353</v>
      </c>
      <c r="K56" s="145"/>
      <c r="L56" s="145" t="s">
        <v>1354</v>
      </c>
      <c r="M56" s="145"/>
      <c r="N56" s="145" t="s">
        <v>1355</v>
      </c>
      <c r="O56" s="145"/>
      <c r="P56" s="149" t="s">
        <v>1356</v>
      </c>
      <c r="Q56" s="244"/>
      <c r="R56" s="140"/>
      <c r="S56" s="140"/>
      <c r="T56" s="140"/>
      <c r="U56" s="140"/>
      <c r="V56" s="140"/>
      <c r="W56" s="140"/>
      <c r="X56" s="140"/>
      <c r="Y56" s="140"/>
      <c r="Z56" s="140"/>
      <c r="AA56" s="140"/>
      <c r="AB56" s="140"/>
      <c r="AC56" s="140"/>
      <c r="AD56" s="140"/>
      <c r="AE56" s="140"/>
      <c r="AF56" s="140"/>
      <c r="AG56" s="140"/>
      <c r="AH56" s="140"/>
      <c r="AI56" s="140"/>
      <c r="AJ56" s="140"/>
    </row>
    <row r="57" spans="1:36" ht="49.5" customHeight="1">
      <c r="A57" s="243" t="s">
        <v>81</v>
      </c>
      <c r="B57" s="134" t="s">
        <v>26</v>
      </c>
      <c r="C57" s="135" t="s">
        <v>1425</v>
      </c>
      <c r="D57" s="145"/>
      <c r="E57" s="145" t="s">
        <v>1426</v>
      </c>
      <c r="F57" s="145" t="s">
        <v>29</v>
      </c>
      <c r="G57" s="145"/>
      <c r="H57" s="145" t="s">
        <v>1427</v>
      </c>
      <c r="I57" s="145" t="s">
        <v>1428</v>
      </c>
      <c r="J57" s="145" t="s">
        <v>1429</v>
      </c>
      <c r="K57" s="145"/>
      <c r="L57" s="145" t="s">
        <v>1430</v>
      </c>
      <c r="M57" s="145" t="s">
        <v>1431</v>
      </c>
      <c r="N57" s="145" t="s">
        <v>1432</v>
      </c>
      <c r="O57" s="145"/>
      <c r="P57" s="149" t="s">
        <v>551</v>
      </c>
      <c r="Q57" s="244"/>
      <c r="R57" s="140"/>
      <c r="S57" s="140"/>
      <c r="T57" s="140"/>
      <c r="U57" s="140"/>
      <c r="V57" s="140"/>
      <c r="W57" s="140"/>
      <c r="X57" s="140"/>
      <c r="Y57" s="140"/>
      <c r="Z57" s="140"/>
      <c r="AA57" s="140"/>
      <c r="AB57" s="140"/>
      <c r="AC57" s="140"/>
      <c r="AD57" s="140"/>
      <c r="AE57" s="140"/>
      <c r="AF57" s="140"/>
      <c r="AG57" s="140"/>
      <c r="AH57" s="140"/>
      <c r="AI57" s="140"/>
      <c r="AJ57" s="140"/>
    </row>
    <row r="58" spans="1:36" ht="49.5" customHeight="1">
      <c r="A58" s="243" t="s">
        <v>81</v>
      </c>
      <c r="B58" s="134" t="s">
        <v>26</v>
      </c>
      <c r="C58" s="135" t="s">
        <v>1416</v>
      </c>
      <c r="D58" s="145"/>
      <c r="E58" s="145" t="s">
        <v>1417</v>
      </c>
      <c r="F58" s="145"/>
      <c r="G58" s="145" t="s">
        <v>1418</v>
      </c>
      <c r="H58" s="145" t="s">
        <v>1419</v>
      </c>
      <c r="I58" s="145" t="s">
        <v>1420</v>
      </c>
      <c r="J58" s="145" t="s">
        <v>1421</v>
      </c>
      <c r="K58" s="145"/>
      <c r="L58" s="145" t="s">
        <v>1422</v>
      </c>
      <c r="M58" s="145" t="s">
        <v>1423</v>
      </c>
      <c r="N58" s="145" t="s">
        <v>1424</v>
      </c>
      <c r="O58" s="145"/>
      <c r="P58" s="156" t="s">
        <v>554</v>
      </c>
      <c r="Q58" s="244"/>
      <c r="R58" s="140"/>
      <c r="S58" s="140"/>
      <c r="T58" s="140"/>
      <c r="U58" s="140"/>
      <c r="V58" s="140"/>
      <c r="W58" s="140"/>
      <c r="X58" s="140"/>
      <c r="Y58" s="140"/>
      <c r="Z58" s="140"/>
      <c r="AA58" s="140"/>
      <c r="AB58" s="140"/>
      <c r="AC58" s="140"/>
      <c r="AD58" s="140"/>
      <c r="AE58" s="140"/>
      <c r="AF58" s="140"/>
      <c r="AG58" s="140"/>
      <c r="AH58" s="140"/>
      <c r="AI58" s="140"/>
      <c r="AJ58" s="140"/>
    </row>
    <row r="59" spans="1:36" ht="49.5" customHeight="1">
      <c r="A59" s="243" t="s">
        <v>81</v>
      </c>
      <c r="B59" s="134" t="s">
        <v>26</v>
      </c>
      <c r="C59" s="135" t="s">
        <v>1407</v>
      </c>
      <c r="D59" s="145"/>
      <c r="E59" s="145" t="s">
        <v>1408</v>
      </c>
      <c r="F59" s="145" t="s">
        <v>29</v>
      </c>
      <c r="G59" s="145"/>
      <c r="H59" s="145" t="s">
        <v>1409</v>
      </c>
      <c r="I59" s="145" t="s">
        <v>1410</v>
      </c>
      <c r="J59" s="145" t="s">
        <v>1411</v>
      </c>
      <c r="K59" s="145"/>
      <c r="L59" s="145" t="s">
        <v>1412</v>
      </c>
      <c r="M59" s="145" t="s">
        <v>1413</v>
      </c>
      <c r="N59" s="145" t="s">
        <v>1414</v>
      </c>
      <c r="O59" s="145"/>
      <c r="P59" s="260" t="s">
        <v>1415</v>
      </c>
      <c r="Q59" s="244"/>
      <c r="R59" s="140"/>
      <c r="S59" s="140"/>
      <c r="T59" s="140"/>
      <c r="U59" s="140"/>
      <c r="V59" s="140"/>
      <c r="W59" s="140"/>
      <c r="X59" s="140"/>
      <c r="Y59" s="140"/>
      <c r="Z59" s="140"/>
      <c r="AA59" s="140"/>
      <c r="AB59" s="140"/>
      <c r="AC59" s="140"/>
      <c r="AD59" s="140"/>
      <c r="AE59" s="140"/>
      <c r="AF59" s="140"/>
      <c r="AG59" s="140"/>
      <c r="AH59" s="140"/>
      <c r="AI59" s="140"/>
      <c r="AJ59" s="140"/>
    </row>
    <row r="60" spans="1:36" ht="49.5" customHeight="1">
      <c r="A60" s="243" t="s">
        <v>81</v>
      </c>
      <c r="B60" s="134" t="s">
        <v>26</v>
      </c>
      <c r="C60" s="135" t="s">
        <v>1357</v>
      </c>
      <c r="D60" s="145"/>
      <c r="E60" s="151" t="s">
        <v>1358</v>
      </c>
      <c r="F60" s="145"/>
      <c r="G60" s="145" t="s">
        <v>1359</v>
      </c>
      <c r="H60" s="145" t="s">
        <v>1360</v>
      </c>
      <c r="I60" s="145" t="s">
        <v>1361</v>
      </c>
      <c r="J60" s="145" t="s">
        <v>1362</v>
      </c>
      <c r="K60" s="145"/>
      <c r="L60" s="145"/>
      <c r="M60" s="145"/>
      <c r="N60" s="145" t="s">
        <v>1363</v>
      </c>
      <c r="O60" s="145"/>
      <c r="P60" s="149" t="s">
        <v>569</v>
      </c>
      <c r="Q60" s="244"/>
      <c r="R60" s="140"/>
      <c r="S60" s="140"/>
      <c r="T60" s="140"/>
      <c r="U60" s="140"/>
      <c r="V60" s="140"/>
      <c r="W60" s="140"/>
      <c r="X60" s="140"/>
      <c r="Y60" s="140"/>
      <c r="Z60" s="140"/>
      <c r="AA60" s="140"/>
      <c r="AB60" s="140"/>
      <c r="AC60" s="140"/>
      <c r="AD60" s="140"/>
      <c r="AE60" s="140"/>
      <c r="AF60" s="140"/>
      <c r="AG60" s="140"/>
      <c r="AH60" s="140"/>
      <c r="AI60" s="140"/>
      <c r="AJ60" s="140"/>
    </row>
    <row r="61" spans="1:36" ht="49.5" customHeight="1">
      <c r="A61" s="243" t="s">
        <v>81</v>
      </c>
      <c r="B61" s="134" t="s">
        <v>26</v>
      </c>
      <c r="C61" s="135" t="s">
        <v>1378</v>
      </c>
      <c r="D61" s="145" t="s">
        <v>29</v>
      </c>
      <c r="E61" s="145" t="s">
        <v>1379</v>
      </c>
      <c r="F61" s="145" t="s">
        <v>29</v>
      </c>
      <c r="G61" s="145"/>
      <c r="H61" s="145" t="s">
        <v>1380</v>
      </c>
      <c r="I61" s="145" t="s">
        <v>1381</v>
      </c>
      <c r="J61" s="145"/>
      <c r="K61" s="145"/>
      <c r="L61" s="145"/>
      <c r="M61" s="145"/>
      <c r="N61" s="145"/>
      <c r="O61" s="145"/>
      <c r="P61" s="139" t="s">
        <v>1382</v>
      </c>
      <c r="Q61" s="244"/>
      <c r="R61" s="140"/>
      <c r="S61" s="140"/>
      <c r="T61" s="140"/>
      <c r="U61" s="140"/>
      <c r="V61" s="140"/>
      <c r="W61" s="140"/>
      <c r="X61" s="140"/>
      <c r="Y61" s="140"/>
      <c r="Z61" s="140"/>
      <c r="AA61" s="140"/>
      <c r="AB61" s="140"/>
      <c r="AC61" s="140"/>
      <c r="AD61" s="140"/>
      <c r="AE61" s="140"/>
      <c r="AF61" s="140"/>
      <c r="AG61" s="140"/>
      <c r="AH61" s="140"/>
      <c r="AI61" s="140"/>
      <c r="AJ61" s="140"/>
    </row>
    <row r="62" spans="1:36" ht="49.5" customHeight="1">
      <c r="A62" s="243" t="s">
        <v>81</v>
      </c>
      <c r="B62" s="134" t="s">
        <v>26</v>
      </c>
      <c r="C62" s="135" t="s">
        <v>1383</v>
      </c>
      <c r="D62" s="145" t="s">
        <v>29</v>
      </c>
      <c r="E62" s="145" t="s">
        <v>1384</v>
      </c>
      <c r="F62" s="145" t="s">
        <v>29</v>
      </c>
      <c r="G62" s="145"/>
      <c r="H62" s="145" t="s">
        <v>1385</v>
      </c>
      <c r="I62" s="145" t="s">
        <v>1386</v>
      </c>
      <c r="J62" s="145"/>
      <c r="K62" s="145"/>
      <c r="L62" s="145"/>
      <c r="M62" s="145"/>
      <c r="N62" s="145"/>
      <c r="O62" s="145"/>
      <c r="P62" s="139" t="s">
        <v>574</v>
      </c>
      <c r="Q62" s="244"/>
      <c r="R62" s="140"/>
      <c r="S62" s="140"/>
      <c r="T62" s="140"/>
      <c r="U62" s="140"/>
      <c r="V62" s="140"/>
      <c r="W62" s="140"/>
      <c r="X62" s="140"/>
      <c r="Y62" s="140"/>
      <c r="Z62" s="140"/>
      <c r="AA62" s="140"/>
      <c r="AB62" s="140"/>
      <c r="AC62" s="140"/>
      <c r="AD62" s="140"/>
      <c r="AE62" s="140"/>
      <c r="AF62" s="140"/>
      <c r="AG62" s="140"/>
      <c r="AH62" s="140"/>
      <c r="AI62" s="140"/>
      <c r="AJ62" s="140"/>
    </row>
    <row r="63" spans="1:36" ht="49.5" customHeight="1">
      <c r="A63" s="243" t="s">
        <v>81</v>
      </c>
      <c r="B63" s="134" t="s">
        <v>26</v>
      </c>
      <c r="C63" s="135" t="s">
        <v>1387</v>
      </c>
      <c r="D63" s="145" t="s">
        <v>29</v>
      </c>
      <c r="E63" s="145" t="s">
        <v>1388</v>
      </c>
      <c r="F63" s="145" t="s">
        <v>29</v>
      </c>
      <c r="G63" s="145"/>
      <c r="H63" s="145" t="s">
        <v>1389</v>
      </c>
      <c r="I63" s="145" t="s">
        <v>1390</v>
      </c>
      <c r="J63" s="145"/>
      <c r="K63" s="145"/>
      <c r="L63" s="145"/>
      <c r="M63" s="145"/>
      <c r="N63" s="145"/>
      <c r="O63" s="145"/>
      <c r="P63" s="259" t="s">
        <v>576</v>
      </c>
      <c r="Q63" s="244"/>
      <c r="R63" s="140"/>
      <c r="S63" s="140"/>
      <c r="T63" s="140"/>
      <c r="U63" s="140"/>
      <c r="V63" s="140"/>
      <c r="W63" s="140"/>
      <c r="X63" s="140"/>
      <c r="Y63" s="140"/>
      <c r="Z63" s="140"/>
      <c r="AA63" s="140"/>
      <c r="AB63" s="140"/>
      <c r="AC63" s="140"/>
      <c r="AD63" s="140"/>
      <c r="AE63" s="140"/>
      <c r="AF63" s="140"/>
      <c r="AG63" s="140"/>
      <c r="AH63" s="140"/>
      <c r="AI63" s="140"/>
      <c r="AJ63" s="140"/>
    </row>
    <row r="64" spans="1:36" ht="49.5" customHeight="1">
      <c r="A64" s="243" t="s">
        <v>81</v>
      </c>
      <c r="B64" s="134" t="s">
        <v>26</v>
      </c>
      <c r="C64" s="135" t="s">
        <v>1391</v>
      </c>
      <c r="D64" s="145" t="s">
        <v>29</v>
      </c>
      <c r="E64" s="145" t="s">
        <v>1392</v>
      </c>
      <c r="F64" s="145" t="s">
        <v>29</v>
      </c>
      <c r="G64" s="145"/>
      <c r="H64" s="145" t="s">
        <v>1393</v>
      </c>
      <c r="I64" s="145" t="s">
        <v>1394</v>
      </c>
      <c r="J64" s="145"/>
      <c r="K64" s="145"/>
      <c r="L64" s="145"/>
      <c r="M64" s="145"/>
      <c r="N64" s="145"/>
      <c r="O64" s="145"/>
      <c r="P64" s="139" t="s">
        <v>1395</v>
      </c>
      <c r="Q64" s="244"/>
      <c r="R64" s="140"/>
      <c r="S64" s="140"/>
      <c r="T64" s="140"/>
      <c r="U64" s="140"/>
      <c r="V64" s="140"/>
      <c r="W64" s="140"/>
      <c r="X64" s="140"/>
      <c r="Y64" s="140"/>
      <c r="Z64" s="140"/>
      <c r="AA64" s="140"/>
      <c r="AB64" s="140"/>
      <c r="AC64" s="140"/>
      <c r="AD64" s="140"/>
      <c r="AE64" s="140"/>
      <c r="AF64" s="140"/>
      <c r="AG64" s="140"/>
      <c r="AH64" s="140"/>
      <c r="AI64" s="140"/>
      <c r="AJ64" s="140"/>
    </row>
    <row r="65" spans="1:36" ht="49.5" customHeight="1">
      <c r="A65" s="243" t="s">
        <v>81</v>
      </c>
      <c r="B65" s="134" t="s">
        <v>26</v>
      </c>
      <c r="C65" s="135" t="s">
        <v>1396</v>
      </c>
      <c r="D65" s="145" t="s">
        <v>29</v>
      </c>
      <c r="E65" s="145" t="s">
        <v>1397</v>
      </c>
      <c r="F65" s="145" t="s">
        <v>29</v>
      </c>
      <c r="G65" s="145"/>
      <c r="H65" s="145" t="s">
        <v>1398</v>
      </c>
      <c r="I65" s="145" t="s">
        <v>1399</v>
      </c>
      <c r="J65" s="145"/>
      <c r="K65" s="145"/>
      <c r="L65" s="145"/>
      <c r="M65" s="145"/>
      <c r="N65" s="145"/>
      <c r="O65" s="145"/>
      <c r="P65" s="139" t="s">
        <v>579</v>
      </c>
      <c r="Q65" s="244"/>
      <c r="R65" s="140"/>
      <c r="S65" s="140"/>
      <c r="T65" s="140"/>
      <c r="U65" s="140"/>
      <c r="V65" s="140"/>
      <c r="W65" s="140"/>
      <c r="X65" s="140"/>
      <c r="Y65" s="140"/>
      <c r="Z65" s="140"/>
      <c r="AA65" s="140"/>
      <c r="AB65" s="140"/>
      <c r="AC65" s="140"/>
      <c r="AD65" s="140"/>
      <c r="AE65" s="140"/>
      <c r="AF65" s="140"/>
      <c r="AG65" s="140"/>
      <c r="AH65" s="140"/>
      <c r="AI65" s="140"/>
      <c r="AJ65" s="140"/>
    </row>
    <row r="66" spans="1:36" ht="49.5" customHeight="1">
      <c r="A66" s="243" t="s">
        <v>81</v>
      </c>
      <c r="B66" s="134" t="s">
        <v>26</v>
      </c>
      <c r="C66" s="135" t="s">
        <v>1400</v>
      </c>
      <c r="D66" s="145" t="s">
        <v>29</v>
      </c>
      <c r="E66" s="145" t="s">
        <v>1401</v>
      </c>
      <c r="F66" s="145" t="s">
        <v>29</v>
      </c>
      <c r="G66" s="145"/>
      <c r="H66" s="145" t="s">
        <v>1402</v>
      </c>
      <c r="I66" s="145" t="s">
        <v>1403</v>
      </c>
      <c r="J66" s="145"/>
      <c r="K66" s="145"/>
      <c r="L66" s="145"/>
      <c r="M66" s="145"/>
      <c r="N66" s="145"/>
      <c r="O66" s="145"/>
      <c r="P66" s="139" t="s">
        <v>1404</v>
      </c>
      <c r="Q66" s="244"/>
      <c r="R66" s="140"/>
      <c r="S66" s="140"/>
      <c r="T66" s="140"/>
      <c r="U66" s="140"/>
      <c r="V66" s="140"/>
      <c r="W66" s="140"/>
      <c r="X66" s="140"/>
      <c r="Y66" s="140"/>
      <c r="Z66" s="140"/>
      <c r="AA66" s="140"/>
      <c r="AB66" s="140"/>
      <c r="AC66" s="140"/>
      <c r="AD66" s="140"/>
      <c r="AE66" s="140"/>
      <c r="AF66" s="140"/>
      <c r="AG66" s="140"/>
      <c r="AH66" s="140"/>
      <c r="AI66" s="140"/>
      <c r="AJ66" s="140"/>
    </row>
    <row r="67" spans="1:36" ht="49.5" customHeight="1">
      <c r="A67" s="243" t="s">
        <v>81</v>
      </c>
      <c r="B67" s="134" t="s">
        <v>26</v>
      </c>
      <c r="C67" s="135" t="s">
        <v>1405</v>
      </c>
      <c r="D67" s="145" t="s">
        <v>29</v>
      </c>
      <c r="E67" s="145" t="s">
        <v>1406</v>
      </c>
      <c r="F67" s="145" t="s">
        <v>29</v>
      </c>
      <c r="G67" s="145"/>
      <c r="H67" s="145"/>
      <c r="I67" s="145"/>
      <c r="J67" s="145"/>
      <c r="K67" s="145"/>
      <c r="L67" s="145"/>
      <c r="M67" s="145"/>
      <c r="N67" s="145"/>
      <c r="O67" s="145"/>
      <c r="P67" s="139" t="s">
        <v>581</v>
      </c>
      <c r="Q67" s="244"/>
      <c r="R67" s="140"/>
      <c r="S67" s="140"/>
      <c r="T67" s="140"/>
      <c r="U67" s="140"/>
      <c r="V67" s="140"/>
      <c r="W67" s="140"/>
      <c r="X67" s="140"/>
      <c r="Y67" s="140"/>
      <c r="Z67" s="140"/>
      <c r="AA67" s="140"/>
      <c r="AB67" s="140"/>
      <c r="AC67" s="140"/>
      <c r="AD67" s="140"/>
      <c r="AE67" s="140"/>
      <c r="AF67" s="140"/>
      <c r="AG67" s="140"/>
      <c r="AH67" s="140"/>
      <c r="AI67" s="140"/>
      <c r="AJ67" s="140"/>
    </row>
    <row r="68" spans="1:36" ht="49.5" customHeight="1">
      <c r="A68" s="243" t="s">
        <v>81</v>
      </c>
      <c r="B68" s="134" t="s">
        <v>26</v>
      </c>
      <c r="C68" s="135" t="s">
        <v>1374</v>
      </c>
      <c r="D68" s="145" t="s">
        <v>29</v>
      </c>
      <c r="E68" s="145" t="s">
        <v>1375</v>
      </c>
      <c r="F68" s="145" t="s">
        <v>29</v>
      </c>
      <c r="G68" s="145"/>
      <c r="H68" s="145" t="s">
        <v>1376</v>
      </c>
      <c r="I68" s="145" t="s">
        <v>1377</v>
      </c>
      <c r="J68" s="145"/>
      <c r="K68" s="145"/>
      <c r="L68" s="145"/>
      <c r="M68" s="145"/>
      <c r="N68" s="145"/>
      <c r="O68" s="145"/>
      <c r="P68" s="139" t="s">
        <v>583</v>
      </c>
      <c r="Q68" s="244"/>
      <c r="R68" s="140"/>
      <c r="S68" s="140"/>
      <c r="T68" s="140"/>
      <c r="U68" s="140"/>
      <c r="V68" s="140"/>
      <c r="W68" s="140"/>
      <c r="X68" s="140"/>
      <c r="Y68" s="140"/>
      <c r="Z68" s="140"/>
      <c r="AA68" s="140"/>
      <c r="AB68" s="140"/>
      <c r="AC68" s="140"/>
      <c r="AD68" s="140"/>
      <c r="AE68" s="140"/>
      <c r="AF68" s="140"/>
      <c r="AG68" s="140"/>
      <c r="AH68" s="140"/>
      <c r="AI68" s="140"/>
      <c r="AJ68" s="140"/>
    </row>
    <row r="69" spans="1:36" ht="49.5" customHeight="1">
      <c r="A69" s="243" t="s">
        <v>81</v>
      </c>
      <c r="B69" s="134" t="s">
        <v>26</v>
      </c>
      <c r="C69" s="135" t="s">
        <v>1369</v>
      </c>
      <c r="D69" s="145"/>
      <c r="E69" s="145"/>
      <c r="F69" s="145"/>
      <c r="G69" s="145" t="s">
        <v>1370</v>
      </c>
      <c r="H69" s="145" t="s">
        <v>1371</v>
      </c>
      <c r="I69" s="145" t="s">
        <v>1372</v>
      </c>
      <c r="J69" s="145"/>
      <c r="K69" s="145"/>
      <c r="L69" s="145"/>
      <c r="M69" s="145"/>
      <c r="N69" s="145"/>
      <c r="O69" s="145"/>
      <c r="P69" s="259" t="s">
        <v>1373</v>
      </c>
      <c r="Q69" s="244"/>
      <c r="R69" s="140"/>
      <c r="S69" s="140"/>
      <c r="T69" s="140"/>
      <c r="U69" s="140"/>
      <c r="V69" s="140"/>
      <c r="W69" s="140"/>
      <c r="X69" s="140"/>
      <c r="Y69" s="140"/>
      <c r="Z69" s="140"/>
      <c r="AA69" s="140"/>
      <c r="AB69" s="140"/>
      <c r="AC69" s="140"/>
      <c r="AD69" s="140"/>
      <c r="AE69" s="140"/>
      <c r="AF69" s="140"/>
      <c r="AG69" s="140"/>
      <c r="AH69" s="140"/>
      <c r="AI69" s="140"/>
      <c r="AJ69" s="140"/>
    </row>
    <row r="70" spans="1:36" ht="49.5" customHeight="1">
      <c r="A70" s="243" t="s">
        <v>81</v>
      </c>
      <c r="B70" s="134" t="s">
        <v>26</v>
      </c>
      <c r="C70" s="135" t="s">
        <v>1339</v>
      </c>
      <c r="D70" s="145"/>
      <c r="E70" s="151" t="s">
        <v>1340</v>
      </c>
      <c r="F70" s="151" t="s">
        <v>1341</v>
      </c>
      <c r="G70" s="145" t="s">
        <v>1342</v>
      </c>
      <c r="H70" s="145" t="s">
        <v>1343</v>
      </c>
      <c r="I70" s="145" t="s">
        <v>1344</v>
      </c>
      <c r="J70" s="145" t="s">
        <v>1345</v>
      </c>
      <c r="K70" s="145"/>
      <c r="L70" s="145"/>
      <c r="M70" s="145"/>
      <c r="N70" s="145"/>
      <c r="O70" s="145" t="s">
        <v>1341</v>
      </c>
      <c r="P70" s="139" t="s">
        <v>1346</v>
      </c>
      <c r="Q70" s="244"/>
      <c r="R70" s="140"/>
      <c r="S70" s="140"/>
      <c r="T70" s="140"/>
      <c r="U70" s="140"/>
      <c r="V70" s="140"/>
      <c r="W70" s="140"/>
      <c r="X70" s="140"/>
      <c r="Y70" s="140"/>
      <c r="Z70" s="140"/>
      <c r="AA70" s="140"/>
      <c r="AB70" s="140"/>
      <c r="AC70" s="140"/>
      <c r="AD70" s="140"/>
      <c r="AE70" s="140"/>
      <c r="AF70" s="140"/>
      <c r="AG70" s="140"/>
      <c r="AH70" s="140"/>
      <c r="AI70" s="140"/>
      <c r="AJ70" s="140"/>
    </row>
    <row r="71" spans="1:36" ht="49.5" customHeight="1">
      <c r="A71" s="243" t="s">
        <v>81</v>
      </c>
      <c r="B71" s="134" t="s">
        <v>26</v>
      </c>
      <c r="C71" s="135" t="s">
        <v>1364</v>
      </c>
      <c r="D71" s="145"/>
      <c r="E71" s="145" t="s">
        <v>1365</v>
      </c>
      <c r="F71" s="145"/>
      <c r="G71" s="145" t="s">
        <v>1366</v>
      </c>
      <c r="H71" s="145" t="s">
        <v>1367</v>
      </c>
      <c r="I71" s="145" t="s">
        <v>1368</v>
      </c>
      <c r="J71" s="145"/>
      <c r="K71" s="145"/>
      <c r="L71" s="145"/>
      <c r="M71" s="145"/>
      <c r="N71" s="145"/>
      <c r="O71" s="145"/>
      <c r="P71" s="139" t="s">
        <v>593</v>
      </c>
      <c r="Q71" s="244"/>
      <c r="R71" s="140"/>
      <c r="S71" s="140"/>
      <c r="T71" s="140"/>
      <c r="U71" s="140"/>
      <c r="V71" s="140"/>
      <c r="W71" s="140"/>
      <c r="X71" s="140"/>
      <c r="Y71" s="140"/>
      <c r="Z71" s="140"/>
      <c r="AA71" s="140"/>
      <c r="AB71" s="140"/>
      <c r="AC71" s="140"/>
      <c r="AD71" s="140"/>
      <c r="AE71" s="140"/>
      <c r="AF71" s="140"/>
      <c r="AG71" s="140"/>
      <c r="AH71" s="140"/>
      <c r="AI71" s="140"/>
      <c r="AJ71" s="140"/>
    </row>
    <row r="72" spans="1:36" ht="49.5" customHeight="1">
      <c r="A72" s="239" t="s">
        <v>89</v>
      </c>
      <c r="B72" s="134" t="s">
        <v>21</v>
      </c>
      <c r="C72" s="137" t="s">
        <v>1433</v>
      </c>
      <c r="D72" s="151" t="s">
        <v>1434</v>
      </c>
      <c r="E72" s="151" t="s">
        <v>1435</v>
      </c>
      <c r="F72" s="151"/>
      <c r="G72" s="145" t="s">
        <v>1436</v>
      </c>
      <c r="H72" s="145"/>
      <c r="I72" s="145"/>
      <c r="J72" s="145"/>
      <c r="K72" s="157"/>
      <c r="L72" s="145"/>
      <c r="M72" s="145" t="s">
        <v>1437</v>
      </c>
      <c r="N72" s="145"/>
      <c r="O72" s="145" t="s">
        <v>1438</v>
      </c>
      <c r="P72" s="259" t="s">
        <v>598</v>
      </c>
      <c r="Q72" s="245"/>
      <c r="R72" s="154"/>
      <c r="S72" s="154"/>
      <c r="T72" s="154"/>
      <c r="U72" s="154"/>
      <c r="V72" s="154"/>
      <c r="W72" s="154"/>
      <c r="X72" s="154"/>
      <c r="Y72" s="154"/>
      <c r="Z72" s="154"/>
      <c r="AA72" s="154"/>
      <c r="AB72" s="154"/>
      <c r="AC72" s="154"/>
      <c r="AD72" s="154"/>
      <c r="AE72" s="154"/>
      <c r="AF72" s="154"/>
      <c r="AG72" s="154"/>
      <c r="AH72" s="154"/>
      <c r="AI72" s="154"/>
      <c r="AJ72" s="154"/>
    </row>
    <row r="73" spans="1:36" ht="49.5" customHeight="1">
      <c r="A73" s="239" t="s">
        <v>89</v>
      </c>
      <c r="B73" s="158" t="s">
        <v>24</v>
      </c>
      <c r="C73" s="137" t="s">
        <v>1439</v>
      </c>
      <c r="D73" s="145"/>
      <c r="E73" s="151" t="s">
        <v>1440</v>
      </c>
      <c r="F73" s="151" t="s">
        <v>1441</v>
      </c>
      <c r="G73" s="145" t="s">
        <v>1442</v>
      </c>
      <c r="H73" s="145" t="s">
        <v>1443</v>
      </c>
      <c r="I73" s="145" t="s">
        <v>1444</v>
      </c>
      <c r="J73" s="159"/>
      <c r="K73" s="160"/>
      <c r="L73" s="145" t="s">
        <v>1445</v>
      </c>
      <c r="M73" s="145" t="s">
        <v>1446</v>
      </c>
      <c r="N73" s="159"/>
      <c r="O73" s="145"/>
      <c r="P73" s="139" t="s">
        <v>604</v>
      </c>
      <c r="Q73" s="244"/>
      <c r="R73" s="140"/>
      <c r="S73" s="140"/>
      <c r="T73" s="140"/>
      <c r="U73" s="140"/>
      <c r="V73" s="140"/>
      <c r="W73" s="140"/>
      <c r="X73" s="140"/>
      <c r="Y73" s="140"/>
      <c r="Z73" s="140"/>
      <c r="AA73" s="140"/>
      <c r="AB73" s="140"/>
      <c r="AC73" s="140"/>
      <c r="AD73" s="140"/>
      <c r="AE73" s="140"/>
      <c r="AF73" s="140"/>
      <c r="AG73" s="140"/>
      <c r="AH73" s="140"/>
      <c r="AI73" s="140"/>
      <c r="AJ73" s="140"/>
    </row>
    <row r="74" spans="1:36" ht="49.5" customHeight="1">
      <c r="A74" s="246" t="s">
        <v>89</v>
      </c>
      <c r="B74" s="158" t="s">
        <v>26</v>
      </c>
      <c r="C74" s="135" t="s">
        <v>1447</v>
      </c>
      <c r="D74" s="151" t="s">
        <v>1448</v>
      </c>
      <c r="E74" s="161" t="s">
        <v>1449</v>
      </c>
      <c r="F74" s="151"/>
      <c r="G74" s="145" t="s">
        <v>1450</v>
      </c>
      <c r="H74" s="162"/>
      <c r="I74" s="162" t="s">
        <v>1451</v>
      </c>
      <c r="J74" s="163"/>
      <c r="K74" s="145" t="s">
        <v>1452</v>
      </c>
      <c r="L74" s="145" t="s">
        <v>1453</v>
      </c>
      <c r="M74" s="145"/>
      <c r="N74" s="162" t="s">
        <v>1454</v>
      </c>
      <c r="O74" s="145" t="s">
        <v>1455</v>
      </c>
      <c r="P74" s="139" t="s">
        <v>1456</v>
      </c>
      <c r="Q74" s="244"/>
      <c r="R74" s="140"/>
      <c r="S74" s="140"/>
      <c r="T74" s="140"/>
      <c r="U74" s="140"/>
      <c r="V74" s="140"/>
      <c r="W74" s="140"/>
      <c r="X74" s="140"/>
      <c r="Y74" s="140"/>
      <c r="Z74" s="140"/>
      <c r="AA74" s="140"/>
      <c r="AB74" s="140"/>
      <c r="AC74" s="140"/>
      <c r="AD74" s="140"/>
      <c r="AE74" s="140"/>
      <c r="AF74" s="140"/>
      <c r="AG74" s="140"/>
      <c r="AH74" s="140"/>
      <c r="AI74" s="140"/>
      <c r="AJ74" s="140"/>
    </row>
    <row r="75" spans="1:36" ht="49.5" customHeight="1">
      <c r="A75" s="239" t="s">
        <v>94</v>
      </c>
      <c r="B75" s="134" t="s">
        <v>40</v>
      </c>
      <c r="C75" s="137" t="s">
        <v>1457</v>
      </c>
      <c r="D75" s="145"/>
      <c r="E75" s="145" t="s">
        <v>1458</v>
      </c>
      <c r="F75" s="145" t="s">
        <v>1459</v>
      </c>
      <c r="G75" s="145" t="s">
        <v>1460</v>
      </c>
      <c r="H75" s="159"/>
      <c r="I75" s="145" t="s">
        <v>1461</v>
      </c>
      <c r="J75" s="159"/>
      <c r="K75" s="159"/>
      <c r="L75" s="159"/>
      <c r="M75" s="145"/>
      <c r="N75" s="145" t="s">
        <v>1462</v>
      </c>
      <c r="O75" s="145"/>
      <c r="P75" s="259" t="s">
        <v>1463</v>
      </c>
      <c r="Q75" s="244"/>
      <c r="R75" s="140"/>
      <c r="S75" s="140"/>
      <c r="T75" s="140"/>
      <c r="U75" s="140"/>
      <c r="V75" s="140"/>
      <c r="W75" s="140"/>
      <c r="X75" s="140"/>
      <c r="Y75" s="140"/>
      <c r="Z75" s="140"/>
      <c r="AA75" s="140"/>
      <c r="AB75" s="140"/>
      <c r="AC75" s="140"/>
      <c r="AD75" s="140"/>
      <c r="AE75" s="140"/>
      <c r="AF75" s="140"/>
      <c r="AG75" s="140"/>
      <c r="AH75" s="140"/>
      <c r="AI75" s="140"/>
      <c r="AJ75" s="140"/>
    </row>
    <row r="76" spans="1:36" ht="49.5" customHeight="1">
      <c r="A76" s="239" t="s">
        <v>94</v>
      </c>
      <c r="B76" s="158" t="s">
        <v>24</v>
      </c>
      <c r="C76" s="137" t="s">
        <v>1464</v>
      </c>
      <c r="D76" s="145" t="s">
        <v>29</v>
      </c>
      <c r="E76" s="159" t="s">
        <v>29</v>
      </c>
      <c r="F76" s="159" t="s">
        <v>29</v>
      </c>
      <c r="G76" s="159"/>
      <c r="H76" s="145"/>
      <c r="I76" s="145" t="s">
        <v>1465</v>
      </c>
      <c r="J76" s="159"/>
      <c r="K76" s="159"/>
      <c r="L76" s="159"/>
      <c r="M76" s="159"/>
      <c r="N76" s="145"/>
      <c r="O76" s="145"/>
      <c r="P76" s="139" t="s">
        <v>617</v>
      </c>
      <c r="Q76" s="244"/>
      <c r="R76" s="140"/>
      <c r="S76" s="140"/>
      <c r="T76" s="140"/>
      <c r="U76" s="140"/>
      <c r="V76" s="140"/>
      <c r="W76" s="140"/>
      <c r="X76" s="140"/>
      <c r="Y76" s="140"/>
      <c r="Z76" s="140"/>
      <c r="AA76" s="140"/>
      <c r="AB76" s="140"/>
      <c r="AC76" s="140"/>
      <c r="AD76" s="140"/>
      <c r="AE76" s="140"/>
      <c r="AF76" s="140"/>
      <c r="AG76" s="140"/>
      <c r="AH76" s="140"/>
      <c r="AI76" s="140"/>
      <c r="AJ76" s="140"/>
    </row>
    <row r="77" spans="1:36" ht="49.5" customHeight="1">
      <c r="A77" s="239" t="s">
        <v>94</v>
      </c>
      <c r="B77" s="158" t="s">
        <v>26</v>
      </c>
      <c r="C77" s="137" t="s">
        <v>1470</v>
      </c>
      <c r="D77" s="145" t="s">
        <v>29</v>
      </c>
      <c r="E77" s="162" t="s">
        <v>1471</v>
      </c>
      <c r="F77" s="159" t="s">
        <v>29</v>
      </c>
      <c r="G77" s="159"/>
      <c r="H77" s="159"/>
      <c r="I77" s="159"/>
      <c r="J77" s="162" t="s">
        <v>1472</v>
      </c>
      <c r="K77" s="159"/>
      <c r="L77" s="159"/>
      <c r="M77" s="162" t="s">
        <v>1473</v>
      </c>
      <c r="N77" s="145"/>
      <c r="O77" s="145"/>
      <c r="P77" s="139" t="s">
        <v>1474</v>
      </c>
      <c r="Q77" s="244"/>
      <c r="R77" s="140"/>
      <c r="S77" s="140"/>
      <c r="T77" s="140"/>
      <c r="U77" s="140"/>
      <c r="V77" s="140"/>
      <c r="W77" s="140"/>
      <c r="X77" s="140"/>
      <c r="Y77" s="140"/>
      <c r="Z77" s="140"/>
      <c r="AA77" s="140"/>
      <c r="AB77" s="140"/>
      <c r="AC77" s="140"/>
      <c r="AD77" s="140"/>
      <c r="AE77" s="140"/>
      <c r="AF77" s="140"/>
      <c r="AG77" s="140"/>
      <c r="AH77" s="140"/>
      <c r="AI77" s="140"/>
      <c r="AJ77" s="140"/>
    </row>
    <row r="78" spans="1:36" ht="49.5" customHeight="1">
      <c r="A78" s="239" t="s">
        <v>94</v>
      </c>
      <c r="B78" s="158" t="s">
        <v>26</v>
      </c>
      <c r="C78" s="137" t="s">
        <v>1466</v>
      </c>
      <c r="D78" s="145" t="s">
        <v>29</v>
      </c>
      <c r="E78" s="145" t="s">
        <v>1467</v>
      </c>
      <c r="F78" s="159" t="s">
        <v>29</v>
      </c>
      <c r="G78" s="159"/>
      <c r="H78" s="159"/>
      <c r="I78" s="162" t="s">
        <v>1468</v>
      </c>
      <c r="J78" s="159"/>
      <c r="K78" s="159"/>
      <c r="L78" s="159"/>
      <c r="M78" s="159"/>
      <c r="N78" s="145"/>
      <c r="O78" s="145"/>
      <c r="P78" s="139" t="s">
        <v>1469</v>
      </c>
      <c r="Q78" s="244"/>
      <c r="R78" s="140"/>
      <c r="S78" s="140"/>
      <c r="T78" s="140"/>
      <c r="U78" s="140"/>
      <c r="V78" s="140"/>
      <c r="W78" s="140"/>
      <c r="X78" s="140"/>
      <c r="Y78" s="140"/>
      <c r="Z78" s="140"/>
      <c r="AA78" s="140"/>
      <c r="AB78" s="140"/>
      <c r="AC78" s="140"/>
      <c r="AD78" s="140"/>
      <c r="AE78" s="140"/>
      <c r="AF78" s="140"/>
      <c r="AG78" s="140"/>
      <c r="AH78" s="140"/>
      <c r="AI78" s="140"/>
      <c r="AJ78" s="140"/>
    </row>
    <row r="79" spans="1:36" ht="49.5" customHeight="1">
      <c r="A79" s="239" t="s">
        <v>100</v>
      </c>
      <c r="B79" s="158" t="s">
        <v>40</v>
      </c>
      <c r="C79" s="164" t="s">
        <v>1475</v>
      </c>
      <c r="D79" s="151" t="s">
        <v>1476</v>
      </c>
      <c r="E79" s="151" t="s">
        <v>1477</v>
      </c>
      <c r="F79" s="151" t="s">
        <v>1478</v>
      </c>
      <c r="G79" s="145" t="s">
        <v>1479</v>
      </c>
      <c r="H79" s="145"/>
      <c r="I79" s="145" t="s">
        <v>1480</v>
      </c>
      <c r="J79" s="145" t="s">
        <v>1030</v>
      </c>
      <c r="K79" s="159"/>
      <c r="L79" s="159"/>
      <c r="M79" s="159"/>
      <c r="N79" s="145" t="s">
        <v>1481</v>
      </c>
      <c r="O79" s="145"/>
      <c r="P79" s="139" t="s">
        <v>1482</v>
      </c>
      <c r="Q79" s="244"/>
      <c r="R79" s="140"/>
      <c r="S79" s="140"/>
      <c r="T79" s="140"/>
      <c r="U79" s="140"/>
      <c r="V79" s="140"/>
      <c r="W79" s="140"/>
      <c r="X79" s="140"/>
      <c r="Y79" s="140"/>
      <c r="Z79" s="140"/>
      <c r="AA79" s="140"/>
      <c r="AB79" s="140"/>
      <c r="AC79" s="140"/>
      <c r="AD79" s="140"/>
      <c r="AE79" s="140"/>
      <c r="AF79" s="140"/>
      <c r="AG79" s="140"/>
      <c r="AH79" s="140"/>
      <c r="AI79" s="140"/>
      <c r="AJ79" s="140"/>
    </row>
    <row r="80" spans="1:36" ht="49.5" customHeight="1">
      <c r="A80" s="239" t="s">
        <v>100</v>
      </c>
      <c r="B80" s="158" t="s">
        <v>24</v>
      </c>
      <c r="C80" s="164" t="s">
        <v>1483</v>
      </c>
      <c r="D80" s="151" t="s">
        <v>1484</v>
      </c>
      <c r="E80" s="151" t="s">
        <v>1485</v>
      </c>
      <c r="F80" s="151" t="s">
        <v>1486</v>
      </c>
      <c r="G80" s="145" t="s">
        <v>1487</v>
      </c>
      <c r="H80" s="159"/>
      <c r="I80" s="145" t="s">
        <v>1488</v>
      </c>
      <c r="J80" s="145" t="s">
        <v>1489</v>
      </c>
      <c r="K80" s="145" t="s">
        <v>1490</v>
      </c>
      <c r="L80" s="145" t="s">
        <v>1491</v>
      </c>
      <c r="M80" s="145" t="s">
        <v>1492</v>
      </c>
      <c r="N80" s="145" t="s">
        <v>1493</v>
      </c>
      <c r="O80" s="145"/>
      <c r="P80" s="139" t="s">
        <v>1494</v>
      </c>
      <c r="Q80" s="244"/>
      <c r="R80" s="140"/>
      <c r="S80" s="140"/>
      <c r="T80" s="140"/>
      <c r="U80" s="140"/>
      <c r="V80" s="140"/>
      <c r="W80" s="140"/>
      <c r="X80" s="140"/>
      <c r="Y80" s="140"/>
      <c r="Z80" s="140"/>
      <c r="AA80" s="140"/>
      <c r="AB80" s="140"/>
      <c r="AC80" s="140"/>
      <c r="AD80" s="140"/>
      <c r="AE80" s="140"/>
      <c r="AF80" s="140"/>
      <c r="AG80" s="140"/>
      <c r="AH80" s="140"/>
      <c r="AI80" s="140"/>
      <c r="AJ80" s="140"/>
    </row>
    <row r="81" spans="1:36" ht="49.5" customHeight="1">
      <c r="A81" s="239" t="s">
        <v>100</v>
      </c>
      <c r="B81" s="134" t="s">
        <v>26</v>
      </c>
      <c r="C81" s="165" t="s">
        <v>1495</v>
      </c>
      <c r="D81" s="145" t="s">
        <v>29</v>
      </c>
      <c r="E81" s="257" t="s">
        <v>29</v>
      </c>
      <c r="F81" s="257" t="s">
        <v>29</v>
      </c>
      <c r="G81" s="159"/>
      <c r="H81" s="159"/>
      <c r="I81" s="162"/>
      <c r="J81" s="159"/>
      <c r="K81" s="159"/>
      <c r="L81" s="159"/>
      <c r="M81" s="159"/>
      <c r="N81" s="159"/>
      <c r="O81" s="145"/>
      <c r="P81" s="139" t="s">
        <v>639</v>
      </c>
      <c r="Q81" s="244"/>
      <c r="R81" s="140"/>
      <c r="S81" s="140"/>
      <c r="T81" s="140"/>
      <c r="U81" s="140"/>
      <c r="V81" s="140"/>
      <c r="W81" s="140"/>
      <c r="X81" s="140"/>
      <c r="Y81" s="140"/>
      <c r="Z81" s="140"/>
      <c r="AA81" s="140"/>
      <c r="AB81" s="140"/>
      <c r="AC81" s="140"/>
      <c r="AD81" s="140"/>
      <c r="AE81" s="140"/>
      <c r="AF81" s="140"/>
      <c r="AG81" s="140"/>
      <c r="AH81" s="140"/>
      <c r="AI81" s="140"/>
      <c r="AJ81" s="140"/>
    </row>
    <row r="82" spans="1:36" ht="49.5" customHeight="1">
      <c r="A82" s="239" t="s">
        <v>100</v>
      </c>
      <c r="B82" s="158" t="s">
        <v>26</v>
      </c>
      <c r="C82" s="165" t="s">
        <v>1496</v>
      </c>
      <c r="D82" s="145" t="s">
        <v>29</v>
      </c>
      <c r="E82" s="161" t="s">
        <v>1497</v>
      </c>
      <c r="F82" s="257" t="s">
        <v>29</v>
      </c>
      <c r="G82" s="159"/>
      <c r="H82" s="145" t="s">
        <v>1498</v>
      </c>
      <c r="I82" s="145" t="s">
        <v>1499</v>
      </c>
      <c r="J82" s="162" t="s">
        <v>1500</v>
      </c>
      <c r="K82" s="159"/>
      <c r="L82" s="145" t="s">
        <v>1501</v>
      </c>
      <c r="M82" s="162" t="s">
        <v>1965</v>
      </c>
      <c r="N82" s="159"/>
      <c r="O82" s="145"/>
      <c r="P82" s="139" t="s">
        <v>645</v>
      </c>
      <c r="Q82" s="244"/>
      <c r="R82" s="140"/>
      <c r="S82" s="140"/>
      <c r="T82" s="140"/>
      <c r="U82" s="140"/>
      <c r="V82" s="140"/>
      <c r="W82" s="140"/>
      <c r="X82" s="140"/>
      <c r="Y82" s="140"/>
      <c r="Z82" s="140"/>
      <c r="AA82" s="140"/>
      <c r="AB82" s="140"/>
      <c r="AC82" s="140"/>
      <c r="AD82" s="140"/>
      <c r="AE82" s="140"/>
      <c r="AF82" s="140"/>
      <c r="AG82" s="140"/>
      <c r="AH82" s="140"/>
      <c r="AI82" s="140"/>
      <c r="AJ82" s="140"/>
    </row>
    <row r="83" spans="1:36" ht="49.5" customHeight="1">
      <c r="A83" s="239" t="s">
        <v>100</v>
      </c>
      <c r="B83" s="158" t="s">
        <v>26</v>
      </c>
      <c r="C83" s="165" t="s">
        <v>1564</v>
      </c>
      <c r="D83" s="145"/>
      <c r="E83" s="161" t="s">
        <v>1565</v>
      </c>
      <c r="F83" s="151"/>
      <c r="G83" s="159"/>
      <c r="H83" s="145" t="s">
        <v>1566</v>
      </c>
      <c r="I83" s="145"/>
      <c r="J83" s="162"/>
      <c r="K83" s="159"/>
      <c r="L83" s="145" t="s">
        <v>1567</v>
      </c>
      <c r="M83" s="162" t="s">
        <v>1562</v>
      </c>
      <c r="N83" s="159"/>
      <c r="O83" s="145" t="s">
        <v>1568</v>
      </c>
      <c r="P83" s="139" t="s">
        <v>649</v>
      </c>
      <c r="Q83" s="244"/>
      <c r="R83" s="140"/>
      <c r="S83" s="140"/>
      <c r="T83" s="140"/>
      <c r="U83" s="140"/>
      <c r="V83" s="140"/>
      <c r="W83" s="140"/>
      <c r="X83" s="140"/>
      <c r="Y83" s="140"/>
      <c r="Z83" s="140"/>
      <c r="AA83" s="140"/>
      <c r="AB83" s="140"/>
      <c r="AC83" s="140"/>
      <c r="AD83" s="140"/>
      <c r="AE83" s="140"/>
      <c r="AF83" s="140"/>
      <c r="AG83" s="140"/>
      <c r="AH83" s="140"/>
      <c r="AI83" s="140"/>
      <c r="AJ83" s="140"/>
    </row>
    <row r="84" spans="1:36" ht="49.5" customHeight="1">
      <c r="A84" s="239" t="s">
        <v>100</v>
      </c>
      <c r="B84" s="158" t="s">
        <v>26</v>
      </c>
      <c r="C84" s="165" t="s">
        <v>1558</v>
      </c>
      <c r="D84" s="145"/>
      <c r="E84" s="161" t="s">
        <v>1559</v>
      </c>
      <c r="F84" s="151"/>
      <c r="G84" s="159"/>
      <c r="H84" s="145" t="s">
        <v>1560</v>
      </c>
      <c r="I84" s="145"/>
      <c r="J84" s="162"/>
      <c r="K84" s="159"/>
      <c r="L84" s="145" t="s">
        <v>1561</v>
      </c>
      <c r="M84" s="162" t="s">
        <v>1562</v>
      </c>
      <c r="N84" s="159"/>
      <c r="O84" s="145" t="s">
        <v>1563</v>
      </c>
      <c r="P84" s="259" t="s">
        <v>651</v>
      </c>
      <c r="Q84" s="244"/>
      <c r="R84" s="140"/>
      <c r="S84" s="140"/>
      <c r="T84" s="140"/>
      <c r="U84" s="140"/>
      <c r="V84" s="140"/>
      <c r="W84" s="140"/>
      <c r="X84" s="140"/>
      <c r="Y84" s="140"/>
      <c r="Z84" s="140"/>
      <c r="AA84" s="140"/>
      <c r="AB84" s="140"/>
      <c r="AC84" s="140"/>
      <c r="AD84" s="140"/>
      <c r="AE84" s="140"/>
      <c r="AF84" s="140"/>
      <c r="AG84" s="140"/>
      <c r="AH84" s="140"/>
      <c r="AI84" s="140"/>
      <c r="AJ84" s="140"/>
    </row>
    <row r="85" spans="1:36" ht="49.5" customHeight="1">
      <c r="A85" s="239" t="s">
        <v>100</v>
      </c>
      <c r="B85" s="158" t="s">
        <v>26</v>
      </c>
      <c r="C85" s="165" t="s">
        <v>1551</v>
      </c>
      <c r="D85" s="145"/>
      <c r="E85" s="161" t="s">
        <v>1552</v>
      </c>
      <c r="F85" s="151" t="s">
        <v>1553</v>
      </c>
      <c r="G85" s="159"/>
      <c r="H85" s="145" t="s">
        <v>1554</v>
      </c>
      <c r="I85" s="145"/>
      <c r="J85" s="162"/>
      <c r="K85" s="159"/>
      <c r="L85" s="145" t="s">
        <v>1555</v>
      </c>
      <c r="M85" s="162" t="s">
        <v>1556</v>
      </c>
      <c r="N85" s="159"/>
      <c r="O85" s="145" t="s">
        <v>1557</v>
      </c>
      <c r="P85" s="139" t="s">
        <v>654</v>
      </c>
      <c r="Q85" s="244"/>
      <c r="R85" s="140"/>
      <c r="S85" s="140"/>
      <c r="T85" s="140"/>
      <c r="U85" s="140"/>
      <c r="V85" s="140"/>
      <c r="W85" s="140"/>
      <c r="X85" s="140"/>
      <c r="Y85" s="140"/>
      <c r="Z85" s="140"/>
      <c r="AA85" s="140"/>
      <c r="AB85" s="140"/>
      <c r="AC85" s="140"/>
      <c r="AD85" s="140"/>
      <c r="AE85" s="140"/>
      <c r="AF85" s="140"/>
      <c r="AG85" s="140"/>
      <c r="AH85" s="140"/>
      <c r="AI85" s="140"/>
      <c r="AJ85" s="140"/>
    </row>
    <row r="86" spans="1:36" ht="49.5" customHeight="1">
      <c r="A86" s="239" t="s">
        <v>100</v>
      </c>
      <c r="B86" s="158" t="s">
        <v>26</v>
      </c>
      <c r="C86" s="165" t="s">
        <v>1543</v>
      </c>
      <c r="D86" s="145"/>
      <c r="E86" s="161" t="s">
        <v>1544</v>
      </c>
      <c r="F86" s="151"/>
      <c r="G86" s="145" t="s">
        <v>1545</v>
      </c>
      <c r="H86" s="145" t="s">
        <v>1546</v>
      </c>
      <c r="I86" s="145" t="s">
        <v>1547</v>
      </c>
      <c r="J86" s="162" t="s">
        <v>1548</v>
      </c>
      <c r="K86" s="159"/>
      <c r="L86" s="145" t="s">
        <v>1549</v>
      </c>
      <c r="M86" s="162" t="s">
        <v>1550</v>
      </c>
      <c r="N86" s="159"/>
      <c r="O86" s="145"/>
      <c r="P86" s="139" t="s">
        <v>660</v>
      </c>
      <c r="Q86" s="244"/>
      <c r="R86" s="140"/>
      <c r="S86" s="140"/>
      <c r="T86" s="140"/>
      <c r="U86" s="140"/>
      <c r="V86" s="140"/>
      <c r="W86" s="140"/>
      <c r="X86" s="140"/>
      <c r="Y86" s="140"/>
      <c r="Z86" s="140"/>
      <c r="AA86" s="140"/>
      <c r="AB86" s="140"/>
      <c r="AC86" s="140"/>
      <c r="AD86" s="140"/>
      <c r="AE86" s="140"/>
      <c r="AF86" s="140"/>
      <c r="AG86" s="140"/>
      <c r="AH86" s="140"/>
      <c r="AI86" s="140"/>
      <c r="AJ86" s="140"/>
    </row>
    <row r="87" spans="1:36" s="250" customFormat="1" ht="49.5" customHeight="1">
      <c r="A87" s="239" t="s">
        <v>100</v>
      </c>
      <c r="B87" s="247" t="s">
        <v>26</v>
      </c>
      <c r="C87" s="248" t="s">
        <v>1523</v>
      </c>
      <c r="D87" s="145"/>
      <c r="E87" s="161" t="s">
        <v>1524</v>
      </c>
      <c r="F87" s="151"/>
      <c r="G87" s="145" t="s">
        <v>1525</v>
      </c>
      <c r="H87" s="145" t="s">
        <v>1526</v>
      </c>
      <c r="I87" s="145" t="s">
        <v>1527</v>
      </c>
      <c r="J87" s="162" t="s">
        <v>1528</v>
      </c>
      <c r="K87" s="159"/>
      <c r="L87" s="145" t="s">
        <v>1529</v>
      </c>
      <c r="M87" s="162" t="s">
        <v>1530</v>
      </c>
      <c r="N87" s="159"/>
      <c r="O87" s="145"/>
      <c r="P87" s="249" t="s">
        <v>663</v>
      </c>
      <c r="Q87" s="244"/>
      <c r="R87" s="244"/>
      <c r="S87" s="244"/>
      <c r="T87" s="244"/>
      <c r="U87" s="244"/>
      <c r="V87" s="244"/>
      <c r="W87" s="244"/>
      <c r="X87" s="244"/>
      <c r="Y87" s="244"/>
      <c r="Z87" s="244"/>
      <c r="AA87" s="244"/>
      <c r="AB87" s="244"/>
      <c r="AC87" s="244"/>
      <c r="AD87" s="244"/>
      <c r="AE87" s="244"/>
      <c r="AF87" s="244"/>
      <c r="AG87" s="244"/>
      <c r="AH87" s="244"/>
      <c r="AI87" s="244"/>
      <c r="AJ87" s="244"/>
    </row>
    <row r="88" spans="1:36" ht="49.5" customHeight="1">
      <c r="A88" s="239" t="s">
        <v>100</v>
      </c>
      <c r="B88" s="158" t="s">
        <v>26</v>
      </c>
      <c r="C88" s="165" t="s">
        <v>1531</v>
      </c>
      <c r="D88" s="145"/>
      <c r="E88" s="161" t="s">
        <v>1532</v>
      </c>
      <c r="F88" s="151"/>
      <c r="G88" s="159"/>
      <c r="H88" s="145" t="s">
        <v>1533</v>
      </c>
      <c r="I88" s="145" t="s">
        <v>1534</v>
      </c>
      <c r="J88" s="162" t="s">
        <v>1528</v>
      </c>
      <c r="K88" s="159"/>
      <c r="L88" s="145" t="s">
        <v>1535</v>
      </c>
      <c r="M88" s="162"/>
      <c r="N88" s="159"/>
      <c r="O88" s="145"/>
      <c r="P88" s="139" t="s">
        <v>666</v>
      </c>
      <c r="Q88" s="244"/>
      <c r="R88" s="140"/>
      <c r="S88" s="140"/>
      <c r="T88" s="140"/>
      <c r="U88" s="140"/>
      <c r="V88" s="140"/>
      <c r="W88" s="140"/>
      <c r="X88" s="140"/>
      <c r="Y88" s="140"/>
      <c r="Z88" s="140"/>
      <c r="AA88" s="140"/>
      <c r="AB88" s="140"/>
      <c r="AC88" s="140"/>
      <c r="AD88" s="140"/>
      <c r="AE88" s="140"/>
      <c r="AF88" s="140"/>
      <c r="AG88" s="140"/>
      <c r="AH88" s="140"/>
      <c r="AI88" s="140"/>
      <c r="AJ88" s="140"/>
    </row>
    <row r="89" spans="1:36" ht="49.5" customHeight="1">
      <c r="A89" s="239" t="s">
        <v>100</v>
      </c>
      <c r="B89" s="158" t="s">
        <v>26</v>
      </c>
      <c r="C89" s="165" t="s">
        <v>1515</v>
      </c>
      <c r="D89" s="145"/>
      <c r="E89" s="161" t="s">
        <v>1516</v>
      </c>
      <c r="F89" s="151"/>
      <c r="G89" s="145" t="s">
        <v>1517</v>
      </c>
      <c r="H89" s="145" t="s">
        <v>1518</v>
      </c>
      <c r="I89" s="145" t="s">
        <v>1519</v>
      </c>
      <c r="J89" s="162" t="s">
        <v>1520</v>
      </c>
      <c r="K89" s="159"/>
      <c r="L89" s="145" t="s">
        <v>1521</v>
      </c>
      <c r="M89" s="162" t="s">
        <v>1522</v>
      </c>
      <c r="N89" s="159"/>
      <c r="O89" s="145"/>
      <c r="P89" s="139" t="s">
        <v>669</v>
      </c>
      <c r="Q89" s="244"/>
      <c r="R89" s="140"/>
      <c r="S89" s="140"/>
      <c r="T89" s="140"/>
      <c r="U89" s="140"/>
      <c r="V89" s="140"/>
      <c r="W89" s="140"/>
      <c r="X89" s="140"/>
      <c r="Y89" s="140"/>
      <c r="Z89" s="140"/>
      <c r="AA89" s="140"/>
      <c r="AB89" s="140"/>
      <c r="AC89" s="140"/>
      <c r="AD89" s="140"/>
      <c r="AE89" s="140"/>
      <c r="AF89" s="140"/>
      <c r="AG89" s="140"/>
      <c r="AH89" s="140"/>
      <c r="AI89" s="140"/>
      <c r="AJ89" s="140"/>
    </row>
    <row r="90" spans="1:36" s="250" customFormat="1" ht="49.5" customHeight="1">
      <c r="A90" s="239" t="s">
        <v>100</v>
      </c>
      <c r="B90" s="247" t="s">
        <v>26</v>
      </c>
      <c r="C90" s="251" t="s">
        <v>1523</v>
      </c>
      <c r="D90" s="145"/>
      <c r="E90" s="161" t="s">
        <v>1536</v>
      </c>
      <c r="F90" s="151"/>
      <c r="G90" s="145" t="s">
        <v>1537</v>
      </c>
      <c r="H90" s="145" t="s">
        <v>1538</v>
      </c>
      <c r="I90" s="145" t="s">
        <v>1539</v>
      </c>
      <c r="J90" s="162" t="s">
        <v>1540</v>
      </c>
      <c r="K90" s="159"/>
      <c r="L90" s="145" t="s">
        <v>1541</v>
      </c>
      <c r="M90" s="162" t="s">
        <v>1542</v>
      </c>
      <c r="N90" s="159"/>
      <c r="O90" s="145"/>
      <c r="P90" s="249" t="s">
        <v>663</v>
      </c>
      <c r="Q90" s="244"/>
      <c r="R90" s="244"/>
      <c r="S90" s="244"/>
      <c r="T90" s="244"/>
      <c r="U90" s="244"/>
      <c r="V90" s="244"/>
      <c r="W90" s="244"/>
      <c r="X90" s="244"/>
      <c r="Y90" s="244"/>
      <c r="Z90" s="244"/>
      <c r="AA90" s="244"/>
      <c r="AB90" s="244"/>
      <c r="AC90" s="244"/>
      <c r="AD90" s="244"/>
      <c r="AE90" s="244"/>
      <c r="AF90" s="244"/>
      <c r="AG90" s="244"/>
      <c r="AH90" s="244"/>
      <c r="AI90" s="244"/>
      <c r="AJ90" s="244"/>
    </row>
    <row r="91" spans="1:36" ht="49.5" customHeight="1">
      <c r="A91" s="239" t="s">
        <v>100</v>
      </c>
      <c r="B91" s="158" t="s">
        <v>26</v>
      </c>
      <c r="C91" s="165" t="s">
        <v>1508</v>
      </c>
      <c r="D91" s="145"/>
      <c r="E91" s="161" t="s">
        <v>1509</v>
      </c>
      <c r="F91" s="151"/>
      <c r="G91" s="159"/>
      <c r="H91" s="145" t="s">
        <v>1510</v>
      </c>
      <c r="I91" s="145" t="s">
        <v>1511</v>
      </c>
      <c r="J91" s="162" t="s">
        <v>1512</v>
      </c>
      <c r="K91" s="159"/>
      <c r="L91" s="145" t="s">
        <v>1513</v>
      </c>
      <c r="M91" s="162" t="s">
        <v>1514</v>
      </c>
      <c r="N91" s="159"/>
      <c r="O91" s="145"/>
      <c r="P91" s="139" t="s">
        <v>675</v>
      </c>
      <c r="Q91" s="244"/>
      <c r="R91" s="140"/>
      <c r="S91" s="140"/>
      <c r="T91" s="140"/>
      <c r="U91" s="140"/>
      <c r="V91" s="140"/>
      <c r="W91" s="140"/>
      <c r="X91" s="140"/>
      <c r="Y91" s="140"/>
      <c r="Z91" s="140"/>
      <c r="AA91" s="140"/>
      <c r="AB91" s="140"/>
      <c r="AC91" s="140"/>
      <c r="AD91" s="140"/>
      <c r="AE91" s="140"/>
      <c r="AF91" s="140"/>
      <c r="AG91" s="140"/>
      <c r="AH91" s="140"/>
      <c r="AI91" s="140"/>
      <c r="AJ91" s="140"/>
    </row>
    <row r="92" spans="1:36" ht="49.5" customHeight="1">
      <c r="A92" s="239" t="s">
        <v>100</v>
      </c>
      <c r="B92" s="158" t="s">
        <v>26</v>
      </c>
      <c r="C92" s="166" t="s">
        <v>1502</v>
      </c>
      <c r="D92" s="151" t="s">
        <v>1503</v>
      </c>
      <c r="E92" s="161" t="s">
        <v>1504</v>
      </c>
      <c r="F92" s="151"/>
      <c r="G92" s="159"/>
      <c r="H92" s="145" t="s">
        <v>1505</v>
      </c>
      <c r="I92" s="145"/>
      <c r="J92" s="162" t="s">
        <v>1506</v>
      </c>
      <c r="K92" s="159"/>
      <c r="L92" s="145" t="s">
        <v>1507</v>
      </c>
      <c r="M92" s="163"/>
      <c r="N92" s="159"/>
      <c r="O92" s="145"/>
      <c r="P92" s="139" t="s">
        <v>680</v>
      </c>
      <c r="Q92" s="244"/>
      <c r="R92" s="140"/>
      <c r="S92" s="140"/>
      <c r="T92" s="140"/>
      <c r="U92" s="140"/>
      <c r="V92" s="140"/>
      <c r="W92" s="140"/>
      <c r="X92" s="140"/>
      <c r="Y92" s="140"/>
      <c r="Z92" s="140"/>
      <c r="AA92" s="140"/>
      <c r="AB92" s="140"/>
      <c r="AC92" s="140"/>
      <c r="AD92" s="140"/>
      <c r="AE92" s="140"/>
      <c r="AF92" s="140"/>
      <c r="AG92" s="140"/>
      <c r="AH92" s="140"/>
      <c r="AI92" s="140"/>
      <c r="AJ92" s="140"/>
    </row>
    <row r="93" spans="1:36" ht="49.5" customHeight="1">
      <c r="A93" s="239" t="s">
        <v>111</v>
      </c>
      <c r="B93" s="134" t="s">
        <v>40</v>
      </c>
      <c r="C93" s="137" t="s">
        <v>1569</v>
      </c>
      <c r="D93" s="145" t="s">
        <v>1570</v>
      </c>
      <c r="E93" s="151" t="s">
        <v>1571</v>
      </c>
      <c r="F93" s="151"/>
      <c r="G93" s="145" t="s">
        <v>1572</v>
      </c>
      <c r="H93" s="145"/>
      <c r="I93" s="145"/>
      <c r="J93" s="145"/>
      <c r="K93" s="145" t="s">
        <v>1573</v>
      </c>
      <c r="L93" s="145"/>
      <c r="M93" s="145"/>
      <c r="N93" s="145" t="s">
        <v>1574</v>
      </c>
      <c r="O93" s="145"/>
      <c r="P93" s="153" t="s">
        <v>1575</v>
      </c>
      <c r="Q93" s="244"/>
      <c r="R93" s="140"/>
      <c r="S93" s="140"/>
      <c r="T93" s="140"/>
      <c r="U93" s="140"/>
      <c r="V93" s="140"/>
      <c r="W93" s="140"/>
      <c r="X93" s="140"/>
      <c r="Y93" s="140"/>
      <c r="Z93" s="140"/>
      <c r="AA93" s="140"/>
      <c r="AB93" s="140"/>
      <c r="AC93" s="140"/>
      <c r="AD93" s="140"/>
      <c r="AE93" s="140"/>
      <c r="AF93" s="140"/>
      <c r="AG93" s="140"/>
      <c r="AH93" s="140"/>
      <c r="AI93" s="140"/>
      <c r="AJ93" s="140"/>
    </row>
    <row r="94" spans="1:36" ht="49.5" customHeight="1">
      <c r="A94" s="239" t="s">
        <v>111</v>
      </c>
      <c r="B94" s="134" t="s">
        <v>24</v>
      </c>
      <c r="C94" s="137" t="s">
        <v>1576</v>
      </c>
      <c r="D94" s="136" t="s">
        <v>1577</v>
      </c>
      <c r="E94" s="137"/>
      <c r="F94" s="137"/>
      <c r="G94" s="136" t="s">
        <v>1578</v>
      </c>
      <c r="H94" s="136" t="s">
        <v>1579</v>
      </c>
      <c r="I94" s="145" t="s">
        <v>1580</v>
      </c>
      <c r="J94" s="145"/>
      <c r="K94" s="145"/>
      <c r="L94" s="145" t="s">
        <v>1581</v>
      </c>
      <c r="M94" s="145" t="s">
        <v>1582</v>
      </c>
      <c r="N94" s="145"/>
      <c r="O94" s="145"/>
      <c r="P94" s="139" t="s">
        <v>1583</v>
      </c>
      <c r="Q94" s="140"/>
      <c r="R94" s="140"/>
      <c r="S94" s="140"/>
      <c r="T94" s="140"/>
      <c r="U94" s="140"/>
      <c r="V94" s="140"/>
      <c r="W94" s="140"/>
      <c r="X94" s="140"/>
      <c r="Y94" s="140"/>
      <c r="Z94" s="140"/>
      <c r="AA94" s="140"/>
      <c r="AB94" s="140"/>
      <c r="AC94" s="140"/>
      <c r="AD94" s="140"/>
      <c r="AE94" s="140"/>
      <c r="AF94" s="140"/>
      <c r="AG94" s="140"/>
      <c r="AH94" s="140"/>
      <c r="AI94" s="140"/>
      <c r="AJ94" s="140"/>
    </row>
    <row r="95" spans="1:36" ht="49.5" customHeight="1">
      <c r="A95" s="239" t="s">
        <v>111</v>
      </c>
      <c r="B95" s="134" t="s">
        <v>26</v>
      </c>
      <c r="C95" s="137" t="s">
        <v>1584</v>
      </c>
      <c r="D95" s="136"/>
      <c r="E95" s="137" t="s">
        <v>1585</v>
      </c>
      <c r="F95" s="137"/>
      <c r="G95" s="136" t="s">
        <v>1586</v>
      </c>
      <c r="H95" s="136"/>
      <c r="I95" s="145" t="s">
        <v>1587</v>
      </c>
      <c r="J95" s="145"/>
      <c r="K95" s="145" t="s">
        <v>1588</v>
      </c>
      <c r="L95" s="145" t="s">
        <v>1589</v>
      </c>
      <c r="M95" s="145" t="s">
        <v>1590</v>
      </c>
      <c r="N95" s="145" t="s">
        <v>1591</v>
      </c>
      <c r="O95" s="145"/>
      <c r="P95" s="139" t="s">
        <v>695</v>
      </c>
      <c r="Q95" s="140"/>
      <c r="R95" s="140"/>
      <c r="S95" s="140"/>
      <c r="T95" s="140"/>
      <c r="U95" s="140"/>
      <c r="V95" s="140"/>
      <c r="W95" s="140"/>
      <c r="X95" s="140"/>
      <c r="Y95" s="140"/>
      <c r="Z95" s="140"/>
      <c r="AA95" s="140"/>
      <c r="AB95" s="140"/>
      <c r="AC95" s="140"/>
      <c r="AD95" s="140"/>
      <c r="AE95" s="140"/>
      <c r="AF95" s="140"/>
      <c r="AG95" s="140"/>
      <c r="AH95" s="140"/>
      <c r="AI95" s="140"/>
      <c r="AJ95" s="140"/>
    </row>
    <row r="96" spans="1:36" ht="49.5" customHeight="1">
      <c r="A96" s="239" t="s">
        <v>116</v>
      </c>
      <c r="B96" s="158" t="s">
        <v>40</v>
      </c>
      <c r="C96" s="178" t="s">
        <v>1592</v>
      </c>
      <c r="D96" s="168"/>
      <c r="E96" s="162" t="s">
        <v>1593</v>
      </c>
      <c r="F96" s="261"/>
      <c r="G96" s="162" t="s">
        <v>1594</v>
      </c>
      <c r="H96" s="262"/>
      <c r="I96" s="263"/>
      <c r="J96" s="162" t="s">
        <v>1595</v>
      </c>
      <c r="K96" s="162"/>
      <c r="L96" s="162"/>
      <c r="M96" s="162" t="s">
        <v>1596</v>
      </c>
      <c r="N96" s="145" t="s">
        <v>1597</v>
      </c>
      <c r="O96" s="145"/>
      <c r="P96" s="139" t="s">
        <v>1598</v>
      </c>
      <c r="Q96" s="140"/>
      <c r="R96" s="140"/>
      <c r="S96" s="140"/>
      <c r="T96" s="140"/>
      <c r="U96" s="140"/>
      <c r="V96" s="140"/>
      <c r="W96" s="140"/>
      <c r="X96" s="140"/>
      <c r="Y96" s="140"/>
      <c r="Z96" s="140"/>
      <c r="AA96" s="140"/>
      <c r="AB96" s="140"/>
      <c r="AC96" s="140"/>
      <c r="AD96" s="140"/>
      <c r="AE96" s="140"/>
      <c r="AF96" s="140"/>
      <c r="AG96" s="140"/>
      <c r="AH96" s="140"/>
      <c r="AI96" s="140"/>
      <c r="AJ96" s="140"/>
    </row>
    <row r="97" spans="1:36" ht="49.5" customHeight="1">
      <c r="A97" s="239" t="s">
        <v>116</v>
      </c>
      <c r="B97" s="134" t="s">
        <v>24</v>
      </c>
      <c r="C97" s="178" t="s">
        <v>1599</v>
      </c>
      <c r="D97" s="168"/>
      <c r="E97" s="168"/>
      <c r="F97" s="261"/>
      <c r="G97" s="262"/>
      <c r="H97" s="262"/>
      <c r="I97" s="263"/>
      <c r="J97" s="263"/>
      <c r="K97" s="162"/>
      <c r="L97" s="162"/>
      <c r="M97" s="145" t="s">
        <v>1600</v>
      </c>
      <c r="N97" s="159"/>
      <c r="O97" s="145"/>
      <c r="P97" s="149" t="s">
        <v>1601</v>
      </c>
      <c r="Q97" s="140"/>
      <c r="R97" s="140"/>
      <c r="S97" s="140"/>
      <c r="T97" s="140"/>
      <c r="U97" s="140"/>
      <c r="V97" s="140"/>
      <c r="W97" s="140"/>
      <c r="X97" s="140"/>
      <c r="Y97" s="140"/>
      <c r="Z97" s="140"/>
      <c r="AA97" s="140"/>
      <c r="AB97" s="140"/>
      <c r="AC97" s="140"/>
      <c r="AD97" s="140"/>
      <c r="AE97" s="140"/>
      <c r="AF97" s="140"/>
      <c r="AG97" s="140"/>
      <c r="AH97" s="140"/>
      <c r="AI97" s="140"/>
      <c r="AJ97" s="140"/>
    </row>
    <row r="98" spans="1:36" ht="49.5" customHeight="1">
      <c r="A98" s="239" t="s">
        <v>116</v>
      </c>
      <c r="B98" s="134" t="s">
        <v>26</v>
      </c>
      <c r="C98" s="178" t="s">
        <v>1621</v>
      </c>
      <c r="D98" s="145"/>
      <c r="E98" s="162"/>
      <c r="F98" s="263"/>
      <c r="G98" s="162" t="s">
        <v>1622</v>
      </c>
      <c r="H98" s="263"/>
      <c r="I98" s="263"/>
      <c r="J98" s="263"/>
      <c r="K98" s="162"/>
      <c r="L98" s="162"/>
      <c r="M98" s="162"/>
      <c r="N98" s="162"/>
      <c r="O98" s="145"/>
      <c r="P98" s="149" t="s">
        <v>709</v>
      </c>
      <c r="Q98" s="140"/>
      <c r="R98" s="140"/>
      <c r="S98" s="140"/>
      <c r="T98" s="140"/>
      <c r="U98" s="140"/>
      <c r="V98" s="140"/>
      <c r="W98" s="140"/>
      <c r="X98" s="140"/>
      <c r="Y98" s="140"/>
      <c r="Z98" s="140"/>
      <c r="AA98" s="140"/>
      <c r="AB98" s="140"/>
      <c r="AC98" s="140"/>
      <c r="AD98" s="140"/>
      <c r="AE98" s="140"/>
      <c r="AF98" s="140"/>
      <c r="AG98" s="140"/>
      <c r="AH98" s="140"/>
      <c r="AI98" s="140"/>
      <c r="AJ98" s="140"/>
    </row>
    <row r="99" spans="1:36" ht="49.5" customHeight="1">
      <c r="A99" s="239" t="s">
        <v>116</v>
      </c>
      <c r="B99" s="134" t="s">
        <v>26</v>
      </c>
      <c r="C99" s="178" t="s">
        <v>1602</v>
      </c>
      <c r="D99" s="145" t="s">
        <v>1603</v>
      </c>
      <c r="E99" s="162" t="s">
        <v>1604</v>
      </c>
      <c r="F99" s="263"/>
      <c r="G99" s="263"/>
      <c r="H99" s="263"/>
      <c r="I99" s="162" t="s">
        <v>1966</v>
      </c>
      <c r="J99" s="162" t="s">
        <v>1605</v>
      </c>
      <c r="K99" s="162"/>
      <c r="L99" s="162" t="s">
        <v>1606</v>
      </c>
      <c r="M99" s="162" t="s">
        <v>1607</v>
      </c>
      <c r="N99" s="162" t="s">
        <v>1608</v>
      </c>
      <c r="O99" s="145"/>
      <c r="P99" s="149" t="s">
        <v>717</v>
      </c>
      <c r="Q99" s="140"/>
      <c r="R99" s="140"/>
      <c r="S99" s="140"/>
      <c r="T99" s="140"/>
      <c r="U99" s="140"/>
      <c r="V99" s="140"/>
      <c r="W99" s="140"/>
      <c r="X99" s="140"/>
      <c r="Y99" s="140"/>
      <c r="Z99" s="140"/>
      <c r="AA99" s="140"/>
      <c r="AB99" s="140"/>
      <c r="AC99" s="140"/>
      <c r="AD99" s="140"/>
      <c r="AE99" s="140"/>
      <c r="AF99" s="140"/>
      <c r="AG99" s="140"/>
      <c r="AH99" s="140"/>
      <c r="AI99" s="140"/>
      <c r="AJ99" s="140"/>
    </row>
    <row r="100" spans="1:36" ht="49.5" customHeight="1">
      <c r="A100" s="239" t="s">
        <v>116</v>
      </c>
      <c r="B100" s="134" t="s">
        <v>26</v>
      </c>
      <c r="C100" s="178" t="s">
        <v>1616</v>
      </c>
      <c r="D100" s="258"/>
      <c r="E100" s="162" t="s">
        <v>1617</v>
      </c>
      <c r="F100" s="162" t="s">
        <v>1618</v>
      </c>
      <c r="G100" s="162" t="s">
        <v>1619</v>
      </c>
      <c r="H100" s="263"/>
      <c r="I100" s="263"/>
      <c r="J100" s="162" t="s">
        <v>1967</v>
      </c>
      <c r="K100" s="162"/>
      <c r="L100" s="162"/>
      <c r="M100" s="162" t="s">
        <v>1977</v>
      </c>
      <c r="N100" s="162" t="s">
        <v>1620</v>
      </c>
      <c r="O100" s="145"/>
      <c r="P100" s="149" t="s">
        <v>724</v>
      </c>
      <c r="Q100" s="140"/>
      <c r="R100" s="140"/>
      <c r="S100" s="140"/>
      <c r="T100" s="140"/>
      <c r="U100" s="140"/>
      <c r="V100" s="140"/>
      <c r="W100" s="140"/>
      <c r="X100" s="140"/>
      <c r="Y100" s="140"/>
      <c r="Z100" s="140"/>
      <c r="AA100" s="140"/>
      <c r="AB100" s="140"/>
      <c r="AC100" s="140"/>
      <c r="AD100" s="140"/>
      <c r="AE100" s="140"/>
      <c r="AF100" s="140"/>
      <c r="AG100" s="140"/>
      <c r="AH100" s="140"/>
      <c r="AI100" s="140"/>
      <c r="AJ100" s="140"/>
    </row>
    <row r="101" spans="1:36" ht="49.5" customHeight="1">
      <c r="A101" s="239" t="s">
        <v>116</v>
      </c>
      <c r="B101" s="134" t="s">
        <v>26</v>
      </c>
      <c r="C101" s="178" t="s">
        <v>1609</v>
      </c>
      <c r="D101" s="145"/>
      <c r="E101" s="162" t="s">
        <v>1610</v>
      </c>
      <c r="F101" s="162" t="s">
        <v>1968</v>
      </c>
      <c r="G101" s="263"/>
      <c r="H101" s="263"/>
      <c r="I101" s="162" t="s">
        <v>1611</v>
      </c>
      <c r="J101" s="162" t="s">
        <v>1969</v>
      </c>
      <c r="K101" s="162"/>
      <c r="L101" s="162"/>
      <c r="M101" s="162" t="s">
        <v>1612</v>
      </c>
      <c r="N101" s="162" t="s">
        <v>1613</v>
      </c>
      <c r="O101" s="145" t="s">
        <v>1614</v>
      </c>
      <c r="P101" s="149" t="s">
        <v>1615</v>
      </c>
      <c r="Q101" s="140"/>
      <c r="R101" s="140"/>
      <c r="S101" s="140"/>
      <c r="T101" s="140"/>
      <c r="U101" s="140"/>
      <c r="V101" s="140"/>
      <c r="W101" s="140"/>
      <c r="X101" s="140"/>
      <c r="Y101" s="140"/>
      <c r="Z101" s="140"/>
      <c r="AA101" s="140"/>
      <c r="AB101" s="140"/>
      <c r="AC101" s="140"/>
      <c r="AD101" s="140"/>
      <c r="AE101" s="140"/>
      <c r="AF101" s="140"/>
      <c r="AG101" s="140"/>
      <c r="AH101" s="140"/>
      <c r="AI101" s="140"/>
      <c r="AJ101" s="140"/>
    </row>
    <row r="102" spans="1:36" ht="49.5" customHeight="1">
      <c r="A102" s="239" t="s">
        <v>121</v>
      </c>
      <c r="B102" s="134" t="s">
        <v>40</v>
      </c>
      <c r="C102" s="137" t="s">
        <v>1634</v>
      </c>
      <c r="D102" s="151" t="s">
        <v>1635</v>
      </c>
      <c r="E102" s="151" t="s">
        <v>1636</v>
      </c>
      <c r="F102" s="151"/>
      <c r="G102" s="145"/>
      <c r="H102" s="145"/>
      <c r="I102" s="145"/>
      <c r="J102" s="145"/>
      <c r="K102" s="145"/>
      <c r="L102" s="145"/>
      <c r="M102" s="145" t="s">
        <v>1637</v>
      </c>
      <c r="N102" s="145" t="s">
        <v>1638</v>
      </c>
      <c r="O102" s="145"/>
      <c r="P102" s="169" t="s">
        <v>735</v>
      </c>
      <c r="Q102" s="140"/>
      <c r="R102" s="140"/>
      <c r="S102" s="140"/>
      <c r="T102" s="140"/>
      <c r="U102" s="140"/>
      <c r="V102" s="140"/>
      <c r="W102" s="140"/>
      <c r="X102" s="140"/>
      <c r="Y102" s="140"/>
      <c r="Z102" s="140"/>
      <c r="AA102" s="140"/>
      <c r="AB102" s="140"/>
      <c r="AC102" s="140"/>
      <c r="AD102" s="140"/>
      <c r="AE102" s="140"/>
      <c r="AF102" s="140"/>
      <c r="AG102" s="140"/>
      <c r="AH102" s="140"/>
      <c r="AI102" s="140"/>
      <c r="AJ102" s="140"/>
    </row>
    <row r="103" spans="1:36" ht="49.5" customHeight="1">
      <c r="A103" s="239" t="s">
        <v>121</v>
      </c>
      <c r="B103" s="134" t="s">
        <v>24</v>
      </c>
      <c r="C103" s="137" t="s">
        <v>1639</v>
      </c>
      <c r="D103" s="145" t="s">
        <v>1640</v>
      </c>
      <c r="E103" s="151" t="s">
        <v>1641</v>
      </c>
      <c r="F103" s="151"/>
      <c r="G103" s="145"/>
      <c r="H103" s="145" t="s">
        <v>1642</v>
      </c>
      <c r="I103" s="145"/>
      <c r="J103" s="145" t="s">
        <v>1643</v>
      </c>
      <c r="K103" s="145"/>
      <c r="L103" s="145" t="s">
        <v>1644</v>
      </c>
      <c r="M103" s="145" t="s">
        <v>1645</v>
      </c>
      <c r="N103" s="145" t="s">
        <v>1646</v>
      </c>
      <c r="O103" s="145"/>
      <c r="P103" s="139" t="s">
        <v>743</v>
      </c>
      <c r="Q103" s="140"/>
      <c r="R103" s="140"/>
      <c r="S103" s="140"/>
      <c r="T103" s="140"/>
      <c r="U103" s="140"/>
      <c r="V103" s="140"/>
      <c r="W103" s="140"/>
      <c r="X103" s="140"/>
      <c r="Y103" s="140"/>
      <c r="Z103" s="140"/>
      <c r="AA103" s="140"/>
      <c r="AB103" s="140"/>
      <c r="AC103" s="140"/>
      <c r="AD103" s="140"/>
      <c r="AE103" s="140"/>
      <c r="AF103" s="140"/>
      <c r="AG103" s="140"/>
      <c r="AH103" s="140"/>
      <c r="AI103" s="140"/>
      <c r="AJ103" s="140"/>
    </row>
    <row r="104" spans="1:36" ht="49.5" customHeight="1">
      <c r="A104" s="239" t="s">
        <v>121</v>
      </c>
      <c r="B104" s="134" t="s">
        <v>26</v>
      </c>
      <c r="C104" s="135" t="s">
        <v>1623</v>
      </c>
      <c r="D104" s="145" t="s">
        <v>1624</v>
      </c>
      <c r="E104" s="151" t="s">
        <v>1625</v>
      </c>
      <c r="F104" s="151" t="s">
        <v>1626</v>
      </c>
      <c r="G104" s="145" t="s">
        <v>1627</v>
      </c>
      <c r="H104" s="145" t="s">
        <v>1628</v>
      </c>
      <c r="I104" s="145" t="s">
        <v>1629</v>
      </c>
      <c r="J104" s="145" t="s">
        <v>1630</v>
      </c>
      <c r="K104" s="145"/>
      <c r="L104" s="145" t="s">
        <v>1631</v>
      </c>
      <c r="M104" s="145" t="s">
        <v>1632</v>
      </c>
      <c r="N104" s="145" t="s">
        <v>1633</v>
      </c>
      <c r="O104" s="145"/>
      <c r="P104" s="139" t="s">
        <v>750</v>
      </c>
      <c r="Q104" s="140"/>
      <c r="R104" s="140"/>
      <c r="S104" s="140"/>
      <c r="T104" s="140"/>
      <c r="U104" s="140"/>
      <c r="V104" s="140"/>
      <c r="W104" s="140"/>
      <c r="X104" s="140"/>
      <c r="Y104" s="140"/>
      <c r="Z104" s="140"/>
      <c r="AA104" s="140"/>
      <c r="AB104" s="140"/>
      <c r="AC104" s="140"/>
      <c r="AD104" s="140"/>
      <c r="AE104" s="140"/>
      <c r="AF104" s="140"/>
      <c r="AG104" s="140"/>
      <c r="AH104" s="140"/>
      <c r="AI104" s="140"/>
      <c r="AJ104" s="140"/>
    </row>
    <row r="105" spans="1:36" ht="49.5" customHeight="1">
      <c r="A105" s="239" t="s">
        <v>125</v>
      </c>
      <c r="B105" s="241" t="s">
        <v>40</v>
      </c>
      <c r="C105" s="147" t="s">
        <v>1647</v>
      </c>
      <c r="D105" s="145" t="s">
        <v>1648</v>
      </c>
      <c r="E105" s="145"/>
      <c r="F105" s="145"/>
      <c r="G105" s="145" t="s">
        <v>1649</v>
      </c>
      <c r="H105" s="145"/>
      <c r="I105" s="145"/>
      <c r="J105" s="170"/>
      <c r="K105" s="145"/>
      <c r="L105" s="171"/>
      <c r="M105" s="145"/>
      <c r="N105" s="145" t="s">
        <v>1650</v>
      </c>
      <c r="O105" s="145"/>
      <c r="P105" s="149" t="s">
        <v>1651</v>
      </c>
      <c r="Q105" s="140"/>
      <c r="R105" s="140"/>
      <c r="S105" s="140"/>
      <c r="T105" s="140"/>
      <c r="U105" s="140"/>
      <c r="V105" s="140"/>
      <c r="W105" s="140"/>
      <c r="X105" s="140"/>
      <c r="Y105" s="140"/>
      <c r="Z105" s="140"/>
      <c r="AA105" s="140"/>
      <c r="AB105" s="140"/>
      <c r="AC105" s="140"/>
      <c r="AD105" s="140"/>
      <c r="AE105" s="140"/>
      <c r="AF105" s="140"/>
      <c r="AG105" s="140"/>
      <c r="AH105" s="140"/>
      <c r="AI105" s="140"/>
      <c r="AJ105" s="140"/>
    </row>
    <row r="106" spans="1:36" ht="49.5" customHeight="1">
      <c r="A106" s="239" t="s">
        <v>125</v>
      </c>
      <c r="B106" s="241" t="s">
        <v>24</v>
      </c>
      <c r="C106" s="146" t="s">
        <v>1652</v>
      </c>
      <c r="D106" s="145" t="s">
        <v>1653</v>
      </c>
      <c r="E106" s="145"/>
      <c r="F106" s="145" t="s">
        <v>1654</v>
      </c>
      <c r="G106" s="145"/>
      <c r="H106" s="145" t="s">
        <v>1655</v>
      </c>
      <c r="I106" s="145" t="s">
        <v>1656</v>
      </c>
      <c r="J106" s="170"/>
      <c r="K106" s="145"/>
      <c r="L106" s="145" t="s">
        <v>1657</v>
      </c>
      <c r="M106" s="145" t="s">
        <v>1658</v>
      </c>
      <c r="N106" s="145"/>
      <c r="O106" s="145" t="s">
        <v>1654</v>
      </c>
      <c r="P106" s="149" t="s">
        <v>1659</v>
      </c>
      <c r="Q106" s="140"/>
      <c r="R106" s="140"/>
      <c r="S106" s="140"/>
      <c r="T106" s="140"/>
      <c r="U106" s="140"/>
      <c r="V106" s="140"/>
      <c r="W106" s="140"/>
      <c r="X106" s="140"/>
      <c r="Y106" s="140"/>
      <c r="Z106" s="140"/>
      <c r="AA106" s="140"/>
      <c r="AB106" s="140"/>
      <c r="AC106" s="140"/>
      <c r="AD106" s="140"/>
      <c r="AE106" s="140"/>
      <c r="AF106" s="140"/>
      <c r="AG106" s="140"/>
      <c r="AH106" s="140"/>
      <c r="AI106" s="140"/>
      <c r="AJ106" s="140"/>
    </row>
    <row r="107" spans="1:36" ht="49.5" customHeight="1">
      <c r="A107" s="239" t="s">
        <v>125</v>
      </c>
      <c r="B107" s="252" t="s">
        <v>26</v>
      </c>
      <c r="C107" s="146" t="s">
        <v>1660</v>
      </c>
      <c r="D107" s="145" t="s">
        <v>1661</v>
      </c>
      <c r="E107" s="145" t="s">
        <v>1662</v>
      </c>
      <c r="F107" s="145"/>
      <c r="G107" s="145"/>
      <c r="H107" s="145"/>
      <c r="I107" s="145" t="s">
        <v>1663</v>
      </c>
      <c r="J107" s="170"/>
      <c r="K107" s="145"/>
      <c r="L107" s="145" t="s">
        <v>1664</v>
      </c>
      <c r="M107" s="145"/>
      <c r="N107" s="145"/>
      <c r="O107" s="145" t="s">
        <v>1970</v>
      </c>
      <c r="P107" s="149" t="s">
        <v>766</v>
      </c>
      <c r="Q107" s="140"/>
      <c r="R107" s="140"/>
      <c r="S107" s="140"/>
      <c r="T107" s="140"/>
      <c r="U107" s="140"/>
      <c r="V107" s="140"/>
      <c r="W107" s="140"/>
      <c r="X107" s="140"/>
      <c r="Y107" s="140"/>
      <c r="Z107" s="140"/>
      <c r="AA107" s="140"/>
      <c r="AB107" s="140"/>
      <c r="AC107" s="140"/>
      <c r="AD107" s="140"/>
      <c r="AE107" s="140"/>
      <c r="AF107" s="140"/>
      <c r="AG107" s="140"/>
      <c r="AH107" s="140"/>
      <c r="AI107" s="140"/>
      <c r="AJ107" s="140"/>
    </row>
    <row r="108" spans="1:36" ht="49.5" customHeight="1">
      <c r="A108" s="239" t="s">
        <v>125</v>
      </c>
      <c r="B108" s="241" t="s">
        <v>26</v>
      </c>
      <c r="C108" s="146" t="s">
        <v>1665</v>
      </c>
      <c r="D108" s="145" t="s">
        <v>1666</v>
      </c>
      <c r="E108" s="145" t="s">
        <v>1662</v>
      </c>
      <c r="F108" s="145"/>
      <c r="G108" s="145"/>
      <c r="H108" s="145"/>
      <c r="I108" s="145" t="s">
        <v>1663</v>
      </c>
      <c r="J108" s="170"/>
      <c r="K108" s="145"/>
      <c r="L108" s="145" t="s">
        <v>1667</v>
      </c>
      <c r="M108" s="145"/>
      <c r="N108" s="145"/>
      <c r="O108" s="145" t="s">
        <v>1971</v>
      </c>
      <c r="P108" s="149" t="s">
        <v>768</v>
      </c>
      <c r="Q108" s="140"/>
      <c r="R108" s="140"/>
      <c r="S108" s="140"/>
      <c r="T108" s="140"/>
      <c r="U108" s="140"/>
      <c r="V108" s="140"/>
      <c r="W108" s="140"/>
      <c r="X108" s="140"/>
      <c r="Y108" s="140"/>
      <c r="Z108" s="140"/>
      <c r="AA108" s="140"/>
      <c r="AB108" s="140"/>
      <c r="AC108" s="140"/>
      <c r="AD108" s="140"/>
      <c r="AE108" s="140"/>
      <c r="AF108" s="140"/>
      <c r="AG108" s="140"/>
      <c r="AH108" s="140"/>
      <c r="AI108" s="140"/>
      <c r="AJ108" s="140"/>
    </row>
    <row r="109" spans="1:36" ht="49.5" customHeight="1">
      <c r="A109" s="239" t="s">
        <v>125</v>
      </c>
      <c r="B109" s="241" t="s">
        <v>26</v>
      </c>
      <c r="C109" s="146" t="s">
        <v>1676</v>
      </c>
      <c r="D109" s="145"/>
      <c r="E109" s="145" t="s">
        <v>1972</v>
      </c>
      <c r="F109" s="145"/>
      <c r="G109" s="145"/>
      <c r="H109" s="145"/>
      <c r="I109" s="145"/>
      <c r="J109" s="170"/>
      <c r="K109" s="145"/>
      <c r="L109" s="145" t="s">
        <v>1677</v>
      </c>
      <c r="M109" s="145"/>
      <c r="N109" s="145"/>
      <c r="O109" s="145"/>
      <c r="P109" s="149" t="s">
        <v>770</v>
      </c>
      <c r="Q109" s="140"/>
      <c r="R109" s="140"/>
      <c r="S109" s="140"/>
      <c r="T109" s="140"/>
      <c r="U109" s="140"/>
      <c r="V109" s="140"/>
      <c r="W109" s="140"/>
      <c r="X109" s="140"/>
      <c r="Y109" s="140"/>
      <c r="Z109" s="140"/>
      <c r="AA109" s="140"/>
      <c r="AB109" s="140"/>
      <c r="AC109" s="140"/>
      <c r="AD109" s="140"/>
      <c r="AE109" s="140"/>
      <c r="AF109" s="140"/>
      <c r="AG109" s="140"/>
      <c r="AH109" s="140"/>
      <c r="AI109" s="140"/>
      <c r="AJ109" s="140"/>
    </row>
    <row r="110" spans="1:36" ht="49.5" customHeight="1">
      <c r="A110" s="239" t="s">
        <v>125</v>
      </c>
      <c r="B110" s="241" t="s">
        <v>26</v>
      </c>
      <c r="C110" s="146" t="s">
        <v>1668</v>
      </c>
      <c r="D110" s="145" t="s">
        <v>1669</v>
      </c>
      <c r="E110" s="145" t="s">
        <v>1670</v>
      </c>
      <c r="F110" s="145"/>
      <c r="G110" s="145"/>
      <c r="H110" s="145"/>
      <c r="I110" s="145"/>
      <c r="J110" s="170"/>
      <c r="K110" s="145"/>
      <c r="L110" s="145" t="s">
        <v>1671</v>
      </c>
      <c r="M110" s="145"/>
      <c r="N110" s="145"/>
      <c r="O110" s="145"/>
      <c r="P110" s="149" t="s">
        <v>1672</v>
      </c>
      <c r="Q110" s="140"/>
      <c r="R110" s="140"/>
      <c r="S110" s="140"/>
      <c r="T110" s="140"/>
      <c r="U110" s="140"/>
      <c r="V110" s="140"/>
      <c r="W110" s="140"/>
      <c r="X110" s="140"/>
      <c r="Y110" s="140"/>
      <c r="Z110" s="140"/>
      <c r="AA110" s="140"/>
      <c r="AB110" s="140"/>
      <c r="AC110" s="140"/>
      <c r="AD110" s="140"/>
      <c r="AE110" s="140"/>
      <c r="AF110" s="140"/>
      <c r="AG110" s="140"/>
      <c r="AH110" s="140"/>
      <c r="AI110" s="140"/>
      <c r="AJ110" s="140"/>
    </row>
    <row r="111" spans="1:36" ht="49.5" customHeight="1">
      <c r="A111" s="239" t="s">
        <v>125</v>
      </c>
      <c r="B111" s="241" t="s">
        <v>26</v>
      </c>
      <c r="C111" s="146" t="s">
        <v>1673</v>
      </c>
      <c r="D111" s="145" t="s">
        <v>1669</v>
      </c>
      <c r="E111" s="145" t="s">
        <v>1670</v>
      </c>
      <c r="F111" s="145"/>
      <c r="G111" s="145"/>
      <c r="H111" s="145"/>
      <c r="I111" s="145"/>
      <c r="J111" s="170"/>
      <c r="K111" s="145"/>
      <c r="L111" s="145" t="s">
        <v>1674</v>
      </c>
      <c r="M111" s="145"/>
      <c r="N111" s="145"/>
      <c r="O111" s="145"/>
      <c r="P111" s="149" t="s">
        <v>1675</v>
      </c>
      <c r="Q111" s="140"/>
      <c r="R111" s="140"/>
      <c r="S111" s="140"/>
      <c r="T111" s="140"/>
      <c r="U111" s="140"/>
      <c r="V111" s="140"/>
      <c r="W111" s="140"/>
      <c r="X111" s="140"/>
      <c r="Y111" s="140"/>
      <c r="Z111" s="140"/>
      <c r="AA111" s="140"/>
      <c r="AB111" s="140"/>
      <c r="AC111" s="140"/>
      <c r="AD111" s="140"/>
      <c r="AE111" s="140"/>
      <c r="AF111" s="140"/>
      <c r="AG111" s="140"/>
      <c r="AH111" s="140"/>
      <c r="AI111" s="140"/>
      <c r="AJ111" s="140"/>
    </row>
    <row r="112" spans="1:36" ht="49.5" customHeight="1">
      <c r="A112" s="253" t="s">
        <v>132</v>
      </c>
      <c r="B112" s="247" t="s">
        <v>40</v>
      </c>
      <c r="C112" s="135" t="s">
        <v>1678</v>
      </c>
      <c r="D112" s="145" t="s">
        <v>1679</v>
      </c>
      <c r="E112" s="145" t="s">
        <v>1680</v>
      </c>
      <c r="F112" s="145"/>
      <c r="G112" s="145" t="s">
        <v>1681</v>
      </c>
      <c r="H112" s="145"/>
      <c r="I112" s="145" t="s">
        <v>1682</v>
      </c>
      <c r="J112" s="145" t="s">
        <v>1683</v>
      </c>
      <c r="K112" s="145"/>
      <c r="L112" s="145"/>
      <c r="M112" s="145" t="s">
        <v>1684</v>
      </c>
      <c r="N112" s="145" t="s">
        <v>1685</v>
      </c>
      <c r="O112" s="145"/>
      <c r="P112" s="153" t="s">
        <v>1686</v>
      </c>
      <c r="Q112" s="140"/>
      <c r="R112" s="140"/>
      <c r="S112" s="140"/>
      <c r="T112" s="140"/>
      <c r="U112" s="140"/>
      <c r="V112" s="140"/>
      <c r="W112" s="140"/>
      <c r="X112" s="140"/>
      <c r="Y112" s="140"/>
      <c r="Z112" s="140"/>
      <c r="AA112" s="140"/>
      <c r="AB112" s="140"/>
      <c r="AC112" s="140"/>
      <c r="AD112" s="140"/>
      <c r="AE112" s="140"/>
      <c r="AF112" s="140"/>
      <c r="AG112" s="140"/>
      <c r="AH112" s="140"/>
      <c r="AI112" s="140"/>
      <c r="AJ112" s="140"/>
    </row>
    <row r="113" spans="1:36" ht="49.5" customHeight="1">
      <c r="A113" s="253" t="s">
        <v>132</v>
      </c>
      <c r="B113" s="252" t="s">
        <v>24</v>
      </c>
      <c r="C113" s="135" t="s">
        <v>1687</v>
      </c>
      <c r="D113" s="145" t="s">
        <v>1688</v>
      </c>
      <c r="E113" s="145" t="s">
        <v>1689</v>
      </c>
      <c r="F113" s="170"/>
      <c r="G113" s="145" t="s">
        <v>1690</v>
      </c>
      <c r="H113" s="145" t="s">
        <v>1691</v>
      </c>
      <c r="I113" s="145"/>
      <c r="J113" s="145"/>
      <c r="K113" s="145"/>
      <c r="L113" s="145" t="s">
        <v>1692</v>
      </c>
      <c r="M113" s="145"/>
      <c r="N113" s="145"/>
      <c r="O113" s="145"/>
      <c r="P113" s="139" t="s">
        <v>785</v>
      </c>
      <c r="Q113" s="140"/>
      <c r="R113" s="140"/>
      <c r="S113" s="140"/>
      <c r="T113" s="140"/>
      <c r="U113" s="140"/>
      <c r="V113" s="140"/>
      <c r="W113" s="140"/>
      <c r="X113" s="140"/>
      <c r="Y113" s="140"/>
      <c r="Z113" s="140"/>
      <c r="AA113" s="140"/>
      <c r="AB113" s="140"/>
      <c r="AC113" s="140"/>
      <c r="AD113" s="140"/>
      <c r="AE113" s="140"/>
      <c r="AF113" s="140"/>
      <c r="AG113" s="140"/>
      <c r="AH113" s="140"/>
      <c r="AI113" s="140"/>
      <c r="AJ113" s="140"/>
    </row>
    <row r="114" spans="1:36" ht="49.5" customHeight="1">
      <c r="A114" s="253" t="s">
        <v>132</v>
      </c>
      <c r="B114" s="252" t="s">
        <v>69</v>
      </c>
      <c r="C114" s="135" t="s">
        <v>135</v>
      </c>
      <c r="D114" s="145"/>
      <c r="E114" s="145" t="s">
        <v>1693</v>
      </c>
      <c r="F114" s="170"/>
      <c r="G114" s="145"/>
      <c r="H114" s="145"/>
      <c r="I114" s="170"/>
      <c r="J114" s="145" t="s">
        <v>1694</v>
      </c>
      <c r="K114" s="145" t="s">
        <v>1695</v>
      </c>
      <c r="L114" s="145"/>
      <c r="M114" s="145"/>
      <c r="N114" s="145"/>
      <c r="O114" s="145"/>
      <c r="P114" s="172" t="s">
        <v>789</v>
      </c>
      <c r="Q114" s="140"/>
      <c r="R114" s="140"/>
      <c r="S114" s="140"/>
      <c r="T114" s="140"/>
      <c r="U114" s="140"/>
      <c r="V114" s="140"/>
      <c r="W114" s="140"/>
      <c r="X114" s="140"/>
      <c r="Y114" s="140"/>
      <c r="Z114" s="140"/>
      <c r="AA114" s="140"/>
      <c r="AB114" s="140"/>
      <c r="AC114" s="140"/>
      <c r="AD114" s="140"/>
      <c r="AE114" s="140"/>
      <c r="AF114" s="140"/>
      <c r="AG114" s="140"/>
      <c r="AH114" s="140"/>
      <c r="AI114" s="140"/>
      <c r="AJ114" s="140"/>
    </row>
    <row r="115" spans="1:36" ht="49.5" customHeight="1">
      <c r="A115" s="253" t="s">
        <v>132</v>
      </c>
      <c r="B115" s="241" t="s">
        <v>26</v>
      </c>
      <c r="C115" s="135" t="s">
        <v>1696</v>
      </c>
      <c r="D115" s="145" t="s">
        <v>29</v>
      </c>
      <c r="E115" s="145" t="s">
        <v>29</v>
      </c>
      <c r="F115" s="145" t="s">
        <v>29</v>
      </c>
      <c r="G115" s="145"/>
      <c r="H115" s="145" t="s">
        <v>1697</v>
      </c>
      <c r="I115" s="145"/>
      <c r="J115" s="145" t="s">
        <v>1698</v>
      </c>
      <c r="K115" s="145"/>
      <c r="L115" s="145"/>
      <c r="M115" s="145"/>
      <c r="N115" s="145"/>
      <c r="O115" s="145"/>
      <c r="P115" s="139" t="s">
        <v>798</v>
      </c>
      <c r="Q115" s="140"/>
      <c r="R115" s="140"/>
      <c r="S115" s="140"/>
      <c r="T115" s="140"/>
      <c r="U115" s="140"/>
      <c r="V115" s="140"/>
      <c r="W115" s="140"/>
      <c r="X115" s="140"/>
      <c r="Y115" s="140"/>
      <c r="Z115" s="140"/>
      <c r="AA115" s="140"/>
      <c r="AB115" s="140"/>
      <c r="AC115" s="140"/>
      <c r="AD115" s="140"/>
      <c r="AE115" s="140"/>
      <c r="AF115" s="140"/>
      <c r="AG115" s="140"/>
      <c r="AH115" s="140"/>
      <c r="AI115" s="140"/>
      <c r="AJ115" s="140"/>
    </row>
    <row r="116" spans="1:36" ht="49.5" customHeight="1">
      <c r="A116" s="253" t="s">
        <v>132</v>
      </c>
      <c r="B116" s="241" t="s">
        <v>26</v>
      </c>
      <c r="C116" s="135" t="s">
        <v>1699</v>
      </c>
      <c r="D116" s="145" t="s">
        <v>29</v>
      </c>
      <c r="E116" s="145" t="s">
        <v>29</v>
      </c>
      <c r="F116" s="145" t="s">
        <v>29</v>
      </c>
      <c r="G116" s="145"/>
      <c r="H116" s="145" t="s">
        <v>1700</v>
      </c>
      <c r="I116" s="145" t="s">
        <v>1701</v>
      </c>
      <c r="J116" s="145" t="s">
        <v>1702</v>
      </c>
      <c r="K116" s="145"/>
      <c r="L116" s="145"/>
      <c r="M116" s="145"/>
      <c r="N116" s="145"/>
      <c r="O116" s="145"/>
      <c r="P116" s="139" t="s">
        <v>797</v>
      </c>
      <c r="Q116" s="140"/>
      <c r="R116" s="140"/>
      <c r="S116" s="140"/>
      <c r="T116" s="140"/>
      <c r="U116" s="140"/>
      <c r="V116" s="140"/>
      <c r="W116" s="140"/>
      <c r="X116" s="140"/>
      <c r="Y116" s="140"/>
      <c r="Z116" s="140"/>
      <c r="AA116" s="140"/>
      <c r="AB116" s="140"/>
      <c r="AC116" s="140"/>
      <c r="AD116" s="140"/>
      <c r="AE116" s="140"/>
      <c r="AF116" s="140"/>
      <c r="AG116" s="140"/>
      <c r="AH116" s="140"/>
      <c r="AI116" s="140"/>
      <c r="AJ116" s="140"/>
    </row>
    <row r="117" spans="1:36" ht="49.5" customHeight="1">
      <c r="A117" s="253" t="s">
        <v>132</v>
      </c>
      <c r="B117" s="241" t="s">
        <v>26</v>
      </c>
      <c r="C117" s="135" t="s">
        <v>1703</v>
      </c>
      <c r="D117" s="145" t="s">
        <v>29</v>
      </c>
      <c r="E117" s="145" t="s">
        <v>29</v>
      </c>
      <c r="F117" s="145" t="s">
        <v>29</v>
      </c>
      <c r="G117" s="145"/>
      <c r="H117" s="145" t="s">
        <v>1704</v>
      </c>
      <c r="I117" s="145" t="s">
        <v>1705</v>
      </c>
      <c r="J117" s="145" t="s">
        <v>1706</v>
      </c>
      <c r="K117" s="145"/>
      <c r="L117" s="145"/>
      <c r="M117" s="145"/>
      <c r="N117" s="145"/>
      <c r="O117" s="145"/>
      <c r="P117" s="139" t="s">
        <v>796</v>
      </c>
      <c r="Q117" s="140"/>
      <c r="R117" s="140"/>
      <c r="S117" s="140"/>
      <c r="T117" s="140"/>
      <c r="U117" s="140"/>
      <c r="V117" s="140"/>
      <c r="W117" s="140"/>
      <c r="X117" s="140"/>
      <c r="Y117" s="140"/>
      <c r="Z117" s="140"/>
      <c r="AA117" s="140"/>
      <c r="AB117" s="140"/>
      <c r="AC117" s="140"/>
      <c r="AD117" s="140"/>
      <c r="AE117" s="140"/>
      <c r="AF117" s="140"/>
      <c r="AG117" s="140"/>
      <c r="AH117" s="140"/>
      <c r="AI117" s="140"/>
      <c r="AJ117" s="140"/>
    </row>
    <row r="118" spans="1:36" ht="49.5" customHeight="1">
      <c r="A118" s="253" t="s">
        <v>132</v>
      </c>
      <c r="B118" s="241" t="s">
        <v>26</v>
      </c>
      <c r="C118" s="135" t="s">
        <v>1707</v>
      </c>
      <c r="D118" s="145" t="s">
        <v>29</v>
      </c>
      <c r="E118" s="145" t="s">
        <v>29</v>
      </c>
      <c r="F118" s="145" t="s">
        <v>29</v>
      </c>
      <c r="G118" s="145"/>
      <c r="H118" s="145" t="s">
        <v>1708</v>
      </c>
      <c r="I118" s="145" t="s">
        <v>1709</v>
      </c>
      <c r="J118" s="145" t="s">
        <v>1710</v>
      </c>
      <c r="K118" s="145"/>
      <c r="L118" s="145"/>
      <c r="M118" s="145"/>
      <c r="N118" s="145"/>
      <c r="O118" s="145"/>
      <c r="P118" s="139" t="s">
        <v>792</v>
      </c>
      <c r="Q118" s="140"/>
      <c r="R118" s="140"/>
      <c r="S118" s="140"/>
      <c r="T118" s="140"/>
      <c r="U118" s="140"/>
      <c r="V118" s="140"/>
      <c r="W118" s="140"/>
      <c r="X118" s="140"/>
      <c r="Y118" s="140"/>
      <c r="Z118" s="140"/>
      <c r="AA118" s="140"/>
      <c r="AB118" s="140"/>
      <c r="AC118" s="140"/>
      <c r="AD118" s="140"/>
      <c r="AE118" s="140"/>
      <c r="AF118" s="140"/>
      <c r="AG118" s="140"/>
      <c r="AH118" s="140"/>
      <c r="AI118" s="140"/>
      <c r="AJ118" s="140"/>
    </row>
    <row r="119" spans="1:36" ht="49.5" customHeight="1">
      <c r="A119" s="253" t="s">
        <v>132</v>
      </c>
      <c r="B119" s="241" t="s">
        <v>26</v>
      </c>
      <c r="C119" s="135" t="s">
        <v>1711</v>
      </c>
      <c r="D119" s="145" t="s">
        <v>29</v>
      </c>
      <c r="E119" s="145" t="s">
        <v>29</v>
      </c>
      <c r="F119" s="145" t="s">
        <v>29</v>
      </c>
      <c r="G119" s="145"/>
      <c r="H119" s="145" t="s">
        <v>1712</v>
      </c>
      <c r="I119" s="145" t="s">
        <v>1713</v>
      </c>
      <c r="J119" s="145" t="s">
        <v>1714</v>
      </c>
      <c r="K119" s="145"/>
      <c r="L119" s="145"/>
      <c r="M119" s="145"/>
      <c r="N119" s="145"/>
      <c r="O119" s="145"/>
      <c r="P119" s="139" t="s">
        <v>794</v>
      </c>
      <c r="Q119" s="140"/>
      <c r="R119" s="140"/>
      <c r="S119" s="140"/>
      <c r="T119" s="140"/>
      <c r="U119" s="140"/>
      <c r="V119" s="140"/>
      <c r="W119" s="140"/>
      <c r="X119" s="140"/>
      <c r="Y119" s="140"/>
      <c r="Z119" s="140"/>
      <c r="AA119" s="140"/>
      <c r="AB119" s="140"/>
      <c r="AC119" s="140"/>
      <c r="AD119" s="140"/>
      <c r="AE119" s="140"/>
      <c r="AF119" s="140"/>
      <c r="AG119" s="140"/>
      <c r="AH119" s="140"/>
      <c r="AI119" s="140"/>
      <c r="AJ119" s="140"/>
    </row>
    <row r="120" spans="1:36" ht="49.5" customHeight="1">
      <c r="A120" s="253" t="s">
        <v>132</v>
      </c>
      <c r="B120" s="241" t="s">
        <v>26</v>
      </c>
      <c r="C120" s="135" t="s">
        <v>1715</v>
      </c>
      <c r="D120" s="145" t="s">
        <v>29</v>
      </c>
      <c r="E120" s="145" t="s">
        <v>29</v>
      </c>
      <c r="F120" s="145" t="s">
        <v>29</v>
      </c>
      <c r="G120" s="145"/>
      <c r="H120" s="145" t="s">
        <v>1716</v>
      </c>
      <c r="I120" s="145" t="s">
        <v>1717</v>
      </c>
      <c r="J120" s="145" t="s">
        <v>1718</v>
      </c>
      <c r="K120" s="145"/>
      <c r="L120" s="145"/>
      <c r="M120" s="145"/>
      <c r="N120" s="145"/>
      <c r="O120" s="145"/>
      <c r="P120" s="139" t="s">
        <v>791</v>
      </c>
      <c r="Q120" s="140"/>
      <c r="R120" s="140"/>
      <c r="S120" s="140"/>
      <c r="T120" s="140"/>
      <c r="U120" s="140"/>
      <c r="V120" s="140"/>
      <c r="W120" s="140"/>
      <c r="X120" s="140"/>
      <c r="Y120" s="140"/>
      <c r="Z120" s="140"/>
      <c r="AA120" s="140"/>
      <c r="AB120" s="140"/>
      <c r="AC120" s="140"/>
      <c r="AD120" s="140"/>
      <c r="AE120" s="140"/>
      <c r="AF120" s="140"/>
      <c r="AG120" s="140"/>
      <c r="AH120" s="140"/>
      <c r="AI120" s="140"/>
      <c r="AJ120" s="140"/>
    </row>
    <row r="121" spans="1:36" ht="49.5" customHeight="1">
      <c r="A121" s="253" t="s">
        <v>132</v>
      </c>
      <c r="B121" s="241" t="s">
        <v>26</v>
      </c>
      <c r="C121" s="135" t="s">
        <v>1719</v>
      </c>
      <c r="D121" s="145" t="s">
        <v>29</v>
      </c>
      <c r="E121" s="145" t="s">
        <v>29</v>
      </c>
      <c r="F121" s="145" t="s">
        <v>29</v>
      </c>
      <c r="G121" s="145"/>
      <c r="H121" s="145" t="s">
        <v>1720</v>
      </c>
      <c r="I121" s="145" t="s">
        <v>1721</v>
      </c>
      <c r="J121" s="145" t="s">
        <v>1722</v>
      </c>
      <c r="K121" s="145"/>
      <c r="L121" s="145"/>
      <c r="M121" s="145"/>
      <c r="N121" s="145"/>
      <c r="O121" s="145"/>
      <c r="P121" s="149" t="s">
        <v>790</v>
      </c>
      <c r="Q121" s="140"/>
      <c r="R121" s="140"/>
      <c r="S121" s="140"/>
      <c r="T121" s="140"/>
      <c r="U121" s="140"/>
      <c r="V121" s="140"/>
      <c r="W121" s="140"/>
      <c r="X121" s="140"/>
      <c r="Y121" s="140"/>
      <c r="Z121" s="140"/>
      <c r="AA121" s="140"/>
      <c r="AB121" s="140"/>
      <c r="AC121" s="140"/>
      <c r="AD121" s="140"/>
      <c r="AE121" s="140"/>
      <c r="AF121" s="140"/>
      <c r="AG121" s="140"/>
      <c r="AH121" s="140"/>
      <c r="AI121" s="140"/>
      <c r="AJ121" s="140"/>
    </row>
    <row r="122" spans="1:36" ht="49.5" customHeight="1">
      <c r="A122" s="254" t="s">
        <v>144</v>
      </c>
      <c r="B122" s="247" t="s">
        <v>40</v>
      </c>
      <c r="C122" s="137" t="s">
        <v>1723</v>
      </c>
      <c r="D122" s="151" t="s">
        <v>1724</v>
      </c>
      <c r="E122" s="151" t="s">
        <v>1725</v>
      </c>
      <c r="F122" s="151" t="s">
        <v>29</v>
      </c>
      <c r="G122" s="159"/>
      <c r="H122" s="159"/>
      <c r="I122" s="159"/>
      <c r="J122" s="159"/>
      <c r="K122" s="145" t="s">
        <v>1726</v>
      </c>
      <c r="L122" s="159"/>
      <c r="M122" s="145" t="s">
        <v>1727</v>
      </c>
      <c r="N122" s="145" t="s">
        <v>1728</v>
      </c>
      <c r="O122" s="145"/>
      <c r="P122" s="139" t="s">
        <v>1729</v>
      </c>
      <c r="Q122" s="140"/>
      <c r="R122" s="140"/>
      <c r="S122" s="140"/>
      <c r="T122" s="140"/>
      <c r="U122" s="140"/>
      <c r="V122" s="140"/>
      <c r="W122" s="140"/>
      <c r="X122" s="140"/>
      <c r="Y122" s="140"/>
      <c r="Z122" s="140"/>
      <c r="AA122" s="140"/>
      <c r="AB122" s="140"/>
      <c r="AC122" s="140"/>
      <c r="AD122" s="140"/>
      <c r="AE122" s="140"/>
      <c r="AF122" s="140"/>
      <c r="AG122" s="140"/>
      <c r="AH122" s="140"/>
      <c r="AI122" s="140"/>
      <c r="AJ122" s="140"/>
    </row>
    <row r="123" spans="1:36" ht="49.5" customHeight="1">
      <c r="A123" s="254" t="s">
        <v>144</v>
      </c>
      <c r="B123" s="252" t="s">
        <v>34</v>
      </c>
      <c r="C123" s="137" t="s">
        <v>1730</v>
      </c>
      <c r="D123" s="145"/>
      <c r="E123" s="173"/>
      <c r="F123" s="173" t="s">
        <v>1731</v>
      </c>
      <c r="G123" s="160"/>
      <c r="H123" s="157" t="s">
        <v>1732</v>
      </c>
      <c r="I123" s="157" t="s">
        <v>1733</v>
      </c>
      <c r="J123" s="157" t="s">
        <v>1734</v>
      </c>
      <c r="K123" s="157"/>
      <c r="L123" s="145" t="s">
        <v>1735</v>
      </c>
      <c r="M123" s="157" t="s">
        <v>1736</v>
      </c>
      <c r="N123" s="157" t="s">
        <v>1030</v>
      </c>
      <c r="O123" s="173" t="s">
        <v>1731</v>
      </c>
      <c r="P123" s="139" t="s">
        <v>812</v>
      </c>
      <c r="Q123" s="140"/>
      <c r="R123" s="140"/>
      <c r="S123" s="140"/>
      <c r="T123" s="140"/>
      <c r="U123" s="140"/>
      <c r="V123" s="140"/>
      <c r="W123" s="140"/>
      <c r="X123" s="140"/>
      <c r="Y123" s="140"/>
      <c r="Z123" s="140"/>
      <c r="AA123" s="140"/>
      <c r="AB123" s="140"/>
      <c r="AC123" s="140"/>
      <c r="AD123" s="140"/>
      <c r="AE123" s="140"/>
      <c r="AF123" s="140"/>
      <c r="AG123" s="140"/>
      <c r="AH123" s="140"/>
      <c r="AI123" s="140"/>
      <c r="AJ123" s="140"/>
    </row>
    <row r="124" spans="1:36" ht="49.5" customHeight="1">
      <c r="A124" s="254" t="s">
        <v>144</v>
      </c>
      <c r="B124" s="252" t="s">
        <v>26</v>
      </c>
      <c r="C124" s="167" t="s">
        <v>1756</v>
      </c>
      <c r="D124" s="145" t="s">
        <v>29</v>
      </c>
      <c r="E124" s="151" t="s">
        <v>1757</v>
      </c>
      <c r="F124" s="257" t="s">
        <v>29</v>
      </c>
      <c r="G124" s="159"/>
      <c r="H124" s="159"/>
      <c r="I124" s="162"/>
      <c r="J124" s="145" t="s">
        <v>1758</v>
      </c>
      <c r="K124" s="145" t="s">
        <v>1759</v>
      </c>
      <c r="L124" s="145" t="s">
        <v>1760</v>
      </c>
      <c r="M124" s="145" t="s">
        <v>1761</v>
      </c>
      <c r="N124" s="145"/>
      <c r="O124" s="145"/>
      <c r="P124" s="259" t="s">
        <v>816</v>
      </c>
      <c r="Q124" s="140"/>
      <c r="R124" s="140"/>
      <c r="S124" s="140"/>
      <c r="T124" s="140"/>
      <c r="U124" s="140"/>
      <c r="V124" s="140"/>
      <c r="W124" s="140"/>
      <c r="X124" s="140"/>
      <c r="Y124" s="140"/>
      <c r="Z124" s="140"/>
      <c r="AA124" s="140"/>
      <c r="AB124" s="140"/>
      <c r="AC124" s="140"/>
      <c r="AD124" s="140"/>
      <c r="AE124" s="140"/>
      <c r="AF124" s="140"/>
      <c r="AG124" s="140"/>
      <c r="AH124" s="140"/>
      <c r="AI124" s="140"/>
      <c r="AJ124" s="140"/>
    </row>
    <row r="125" spans="1:36" ht="49.5" customHeight="1">
      <c r="A125" s="254" t="s">
        <v>144</v>
      </c>
      <c r="B125" s="252" t="s">
        <v>26</v>
      </c>
      <c r="C125" s="167" t="s">
        <v>1749</v>
      </c>
      <c r="D125" s="145" t="s">
        <v>29</v>
      </c>
      <c r="E125" s="151" t="s">
        <v>1750</v>
      </c>
      <c r="F125" s="257" t="s">
        <v>29</v>
      </c>
      <c r="G125" s="159"/>
      <c r="H125" s="145" t="s">
        <v>1751</v>
      </c>
      <c r="I125" s="162" t="s">
        <v>1752</v>
      </c>
      <c r="J125" s="145" t="s">
        <v>1753</v>
      </c>
      <c r="K125" s="159"/>
      <c r="L125" s="145" t="s">
        <v>1754</v>
      </c>
      <c r="M125" s="145" t="s">
        <v>1755</v>
      </c>
      <c r="N125" s="145"/>
      <c r="O125" s="145"/>
      <c r="P125" s="139" t="s">
        <v>822</v>
      </c>
      <c r="Q125" s="140"/>
      <c r="R125" s="140"/>
      <c r="S125" s="140"/>
      <c r="T125" s="140"/>
      <c r="U125" s="140"/>
      <c r="V125" s="140"/>
      <c r="W125" s="140"/>
      <c r="X125" s="140"/>
      <c r="Y125" s="140"/>
      <c r="Z125" s="140"/>
      <c r="AA125" s="140"/>
      <c r="AB125" s="140"/>
      <c r="AC125" s="140"/>
      <c r="AD125" s="140"/>
      <c r="AE125" s="140"/>
      <c r="AF125" s="140"/>
      <c r="AG125" s="140"/>
      <c r="AH125" s="140"/>
      <c r="AI125" s="140"/>
      <c r="AJ125" s="140"/>
    </row>
    <row r="126" spans="1:36" ht="49.5" customHeight="1">
      <c r="A126" s="254" t="s">
        <v>144</v>
      </c>
      <c r="B126" s="252" t="s">
        <v>26</v>
      </c>
      <c r="C126" s="167" t="s">
        <v>1737</v>
      </c>
      <c r="D126" s="145" t="s">
        <v>29</v>
      </c>
      <c r="E126" s="151" t="s">
        <v>1738</v>
      </c>
      <c r="F126" s="257" t="s">
        <v>29</v>
      </c>
      <c r="G126" s="159"/>
      <c r="H126" s="145" t="s">
        <v>1739</v>
      </c>
      <c r="I126" s="162" t="s">
        <v>1739</v>
      </c>
      <c r="J126" s="145" t="s">
        <v>1740</v>
      </c>
      <c r="K126" s="159"/>
      <c r="L126" s="145" t="s">
        <v>1741</v>
      </c>
      <c r="M126" s="145" t="s">
        <v>1742</v>
      </c>
      <c r="N126" s="145"/>
      <c r="O126" s="145"/>
      <c r="P126" s="139" t="s">
        <v>829</v>
      </c>
      <c r="Q126" s="140"/>
      <c r="R126" s="140"/>
      <c r="S126" s="140"/>
      <c r="T126" s="140"/>
      <c r="U126" s="140"/>
      <c r="V126" s="140"/>
      <c r="W126" s="140"/>
      <c r="X126" s="140"/>
      <c r="Y126" s="140"/>
      <c r="Z126" s="140"/>
      <c r="AA126" s="140"/>
      <c r="AB126" s="140"/>
      <c r="AC126" s="140"/>
      <c r="AD126" s="140"/>
      <c r="AE126" s="140"/>
      <c r="AF126" s="140"/>
      <c r="AG126" s="140"/>
      <c r="AH126" s="140"/>
      <c r="AI126" s="140"/>
      <c r="AJ126" s="140"/>
    </row>
    <row r="127" spans="1:36" ht="49.5" customHeight="1">
      <c r="A127" s="254" t="s">
        <v>144</v>
      </c>
      <c r="B127" s="252" t="s">
        <v>26</v>
      </c>
      <c r="C127" s="167" t="s">
        <v>1743</v>
      </c>
      <c r="D127" s="145" t="s">
        <v>29</v>
      </c>
      <c r="E127" s="151" t="s">
        <v>1744</v>
      </c>
      <c r="F127" s="257" t="s">
        <v>29</v>
      </c>
      <c r="G127" s="159"/>
      <c r="H127" s="145" t="s">
        <v>1745</v>
      </c>
      <c r="I127" s="162" t="s">
        <v>1745</v>
      </c>
      <c r="J127" s="145" t="s">
        <v>1746</v>
      </c>
      <c r="K127" s="159"/>
      <c r="L127" s="145" t="s">
        <v>1747</v>
      </c>
      <c r="M127" s="145" t="s">
        <v>1748</v>
      </c>
      <c r="N127" s="145"/>
      <c r="O127" s="145"/>
      <c r="P127" s="139" t="s">
        <v>835</v>
      </c>
      <c r="Q127" s="140"/>
      <c r="R127" s="140"/>
      <c r="S127" s="140"/>
      <c r="T127" s="140"/>
      <c r="U127" s="140"/>
      <c r="V127" s="140"/>
      <c r="W127" s="140"/>
      <c r="X127" s="140"/>
      <c r="Y127" s="140"/>
      <c r="Z127" s="140"/>
      <c r="AA127" s="140"/>
      <c r="AB127" s="140"/>
      <c r="AC127" s="140"/>
      <c r="AD127" s="140"/>
      <c r="AE127" s="140"/>
      <c r="AF127" s="140"/>
      <c r="AG127" s="140"/>
      <c r="AH127" s="140"/>
      <c r="AI127" s="140"/>
      <c r="AJ127" s="140"/>
    </row>
    <row r="128" spans="1:36" ht="49.5" customHeight="1">
      <c r="A128" s="254" t="s">
        <v>144</v>
      </c>
      <c r="B128" s="252" t="s">
        <v>26</v>
      </c>
      <c r="C128" s="167" t="s">
        <v>1762</v>
      </c>
      <c r="D128" s="145" t="s">
        <v>1763</v>
      </c>
      <c r="E128" s="151" t="s">
        <v>1764</v>
      </c>
      <c r="F128" s="151" t="s">
        <v>1763</v>
      </c>
      <c r="G128" s="145"/>
      <c r="H128" s="145" t="s">
        <v>1765</v>
      </c>
      <c r="I128" s="162" t="s">
        <v>1766</v>
      </c>
      <c r="J128" s="145" t="s">
        <v>1767</v>
      </c>
      <c r="K128" s="145"/>
      <c r="L128" s="145" t="s">
        <v>1768</v>
      </c>
      <c r="M128" s="145" t="s">
        <v>1769</v>
      </c>
      <c r="N128" s="145" t="s">
        <v>1765</v>
      </c>
      <c r="O128" s="145"/>
      <c r="P128" s="259" t="s">
        <v>841</v>
      </c>
      <c r="Q128" s="140"/>
      <c r="R128" s="140"/>
      <c r="S128" s="140"/>
      <c r="T128" s="140"/>
      <c r="U128" s="140"/>
      <c r="V128" s="140"/>
      <c r="W128" s="140"/>
      <c r="X128" s="140"/>
      <c r="Y128" s="140"/>
      <c r="Z128" s="140"/>
      <c r="AA128" s="140"/>
      <c r="AB128" s="140"/>
      <c r="AC128" s="140"/>
      <c r="AD128" s="140"/>
      <c r="AE128" s="140"/>
      <c r="AF128" s="140"/>
      <c r="AG128" s="140"/>
      <c r="AH128" s="140"/>
      <c r="AI128" s="140"/>
      <c r="AJ128" s="140"/>
    </row>
    <row r="129" spans="1:36" ht="49.5" customHeight="1">
      <c r="A129" s="253" t="s">
        <v>150</v>
      </c>
      <c r="B129" s="252" t="s">
        <v>40</v>
      </c>
      <c r="C129" s="135" t="s">
        <v>1770</v>
      </c>
      <c r="D129" s="145"/>
      <c r="E129" s="256" t="s">
        <v>1771</v>
      </c>
      <c r="F129" s="256" t="s">
        <v>1772</v>
      </c>
      <c r="G129" s="145" t="s">
        <v>1773</v>
      </c>
      <c r="H129" s="145"/>
      <c r="I129" s="174"/>
      <c r="J129" s="145"/>
      <c r="K129" s="175"/>
      <c r="L129" s="145"/>
      <c r="M129" s="145" t="s">
        <v>1774</v>
      </c>
      <c r="N129" s="145" t="s">
        <v>1775</v>
      </c>
      <c r="O129" s="145"/>
      <c r="P129" s="176" t="s">
        <v>1776</v>
      </c>
      <c r="Q129" s="140"/>
      <c r="R129" s="140"/>
      <c r="S129" s="140"/>
      <c r="T129" s="140"/>
      <c r="U129" s="140"/>
      <c r="V129" s="140"/>
      <c r="W129" s="140"/>
      <c r="X129" s="140"/>
      <c r="Y129" s="140"/>
      <c r="Z129" s="140"/>
      <c r="AA129" s="140"/>
      <c r="AB129" s="140"/>
      <c r="AC129" s="140"/>
      <c r="AD129" s="140"/>
      <c r="AE129" s="140"/>
      <c r="AF129" s="140"/>
      <c r="AG129" s="140"/>
      <c r="AH129" s="140"/>
      <c r="AI129" s="140"/>
      <c r="AJ129" s="140"/>
    </row>
    <row r="130" spans="1:36" ht="49.5" customHeight="1">
      <c r="A130" s="253" t="s">
        <v>150</v>
      </c>
      <c r="B130" s="252" t="s">
        <v>24</v>
      </c>
      <c r="C130" s="135" t="s">
        <v>1783</v>
      </c>
      <c r="D130" s="145"/>
      <c r="E130" s="256" t="s">
        <v>1784</v>
      </c>
      <c r="F130" s="256" t="s">
        <v>1785</v>
      </c>
      <c r="G130" s="145" t="s">
        <v>1786</v>
      </c>
      <c r="H130" s="145"/>
      <c r="I130" s="145" t="s">
        <v>1787</v>
      </c>
      <c r="J130" s="145"/>
      <c r="K130" s="175"/>
      <c r="L130" s="145"/>
      <c r="M130" s="145"/>
      <c r="N130" s="145"/>
      <c r="O130" s="145"/>
      <c r="P130" s="139" t="s">
        <v>850</v>
      </c>
      <c r="Q130" s="140"/>
      <c r="R130" s="140"/>
      <c r="S130" s="140"/>
      <c r="T130" s="140"/>
      <c r="U130" s="140"/>
      <c r="V130" s="140"/>
      <c r="W130" s="140"/>
      <c r="X130" s="140"/>
      <c r="Y130" s="140"/>
      <c r="Z130" s="140"/>
      <c r="AA130" s="140"/>
      <c r="AB130" s="140"/>
      <c r="AC130" s="140"/>
      <c r="AD130" s="140"/>
      <c r="AE130" s="140"/>
      <c r="AF130" s="140"/>
      <c r="AG130" s="140"/>
      <c r="AH130" s="140"/>
      <c r="AI130" s="140"/>
      <c r="AJ130" s="140"/>
    </row>
    <row r="131" spans="1:36" ht="49.5" customHeight="1">
      <c r="A131" s="253" t="s">
        <v>150</v>
      </c>
      <c r="B131" s="252" t="s">
        <v>24</v>
      </c>
      <c r="C131" s="135" t="s">
        <v>1777</v>
      </c>
      <c r="D131" s="145"/>
      <c r="E131" s="256"/>
      <c r="F131" s="256" t="s">
        <v>1778</v>
      </c>
      <c r="G131" s="145"/>
      <c r="H131" s="145" t="s">
        <v>1779</v>
      </c>
      <c r="I131" s="145" t="s">
        <v>1780</v>
      </c>
      <c r="J131" s="145" t="s">
        <v>1781</v>
      </c>
      <c r="K131" s="175"/>
      <c r="L131" s="145"/>
      <c r="M131" s="145"/>
      <c r="N131" s="145"/>
      <c r="O131" s="145"/>
      <c r="P131" s="139" t="s">
        <v>1782</v>
      </c>
      <c r="Q131" s="140"/>
      <c r="R131" s="140"/>
      <c r="S131" s="140"/>
      <c r="T131" s="140"/>
      <c r="U131" s="140"/>
      <c r="V131" s="140"/>
      <c r="W131" s="140"/>
      <c r="X131" s="140"/>
      <c r="Y131" s="140"/>
      <c r="Z131" s="140"/>
      <c r="AA131" s="140"/>
      <c r="AB131" s="140"/>
      <c r="AC131" s="140"/>
      <c r="AD131" s="140"/>
      <c r="AE131" s="140"/>
      <c r="AF131" s="140"/>
      <c r="AG131" s="140"/>
      <c r="AH131" s="140"/>
      <c r="AI131" s="140"/>
      <c r="AJ131" s="140"/>
    </row>
    <row r="132" spans="1:36" ht="49.5" customHeight="1">
      <c r="A132" s="253" t="s">
        <v>150</v>
      </c>
      <c r="B132" s="252" t="s">
        <v>26</v>
      </c>
      <c r="C132" s="135" t="s">
        <v>1837</v>
      </c>
      <c r="D132" s="145"/>
      <c r="E132" s="145" t="s">
        <v>1838</v>
      </c>
      <c r="F132" s="145"/>
      <c r="G132" s="145"/>
      <c r="H132" s="145" t="s">
        <v>1839</v>
      </c>
      <c r="I132" s="145" t="s">
        <v>1840</v>
      </c>
      <c r="J132" s="145" t="s">
        <v>1841</v>
      </c>
      <c r="K132" s="145"/>
      <c r="L132" s="145"/>
      <c r="M132" s="145" t="s">
        <v>1842</v>
      </c>
      <c r="N132" s="145" t="s">
        <v>1843</v>
      </c>
      <c r="O132" s="145"/>
      <c r="P132" s="259" t="s">
        <v>1844</v>
      </c>
      <c r="Q132" s="140"/>
      <c r="R132" s="140"/>
      <c r="S132" s="140"/>
      <c r="T132" s="140"/>
      <c r="U132" s="140"/>
      <c r="V132" s="140"/>
      <c r="W132" s="140"/>
      <c r="X132" s="140"/>
      <c r="Y132" s="140"/>
      <c r="Z132" s="140"/>
      <c r="AA132" s="140"/>
      <c r="AB132" s="140"/>
      <c r="AC132" s="140"/>
      <c r="AD132" s="140"/>
      <c r="AE132" s="140"/>
      <c r="AF132" s="140"/>
      <c r="AG132" s="140"/>
      <c r="AH132" s="140"/>
      <c r="AI132" s="140"/>
      <c r="AJ132" s="140"/>
    </row>
    <row r="133" spans="1:36" ht="49.5" customHeight="1">
      <c r="A133" s="253" t="s">
        <v>150</v>
      </c>
      <c r="B133" s="252" t="s">
        <v>26</v>
      </c>
      <c r="C133" s="135" t="s">
        <v>1845</v>
      </c>
      <c r="D133" s="145"/>
      <c r="E133" s="145" t="s">
        <v>1846</v>
      </c>
      <c r="F133" s="145" t="s">
        <v>1847</v>
      </c>
      <c r="G133" s="145" t="s">
        <v>1848</v>
      </c>
      <c r="H133" s="145" t="s">
        <v>1849</v>
      </c>
      <c r="I133" s="145" t="s">
        <v>1850</v>
      </c>
      <c r="J133" s="145" t="s">
        <v>1851</v>
      </c>
      <c r="K133" s="145"/>
      <c r="L133" s="145"/>
      <c r="M133" s="145" t="s">
        <v>1852</v>
      </c>
      <c r="N133" s="145" t="s">
        <v>1853</v>
      </c>
      <c r="O133" s="145"/>
      <c r="P133" s="139" t="s">
        <v>1854</v>
      </c>
      <c r="Q133" s="140"/>
      <c r="R133" s="140"/>
      <c r="S133" s="140"/>
      <c r="T133" s="140"/>
      <c r="U133" s="140"/>
      <c r="V133" s="140"/>
      <c r="W133" s="140"/>
      <c r="X133" s="140"/>
      <c r="Y133" s="140"/>
      <c r="Z133" s="140"/>
      <c r="AA133" s="140"/>
      <c r="AB133" s="140"/>
      <c r="AC133" s="140"/>
      <c r="AD133" s="140"/>
      <c r="AE133" s="140"/>
      <c r="AF133" s="140"/>
      <c r="AG133" s="140"/>
      <c r="AH133" s="140"/>
      <c r="AI133" s="140"/>
      <c r="AJ133" s="140"/>
    </row>
    <row r="134" spans="1:36" ht="49.5" customHeight="1">
      <c r="A134" s="253" t="s">
        <v>150</v>
      </c>
      <c r="B134" s="252" t="s">
        <v>26</v>
      </c>
      <c r="C134" s="135" t="s">
        <v>1814</v>
      </c>
      <c r="D134" s="145" t="s">
        <v>29</v>
      </c>
      <c r="E134" s="145" t="s">
        <v>1815</v>
      </c>
      <c r="F134" s="145" t="s">
        <v>29</v>
      </c>
      <c r="G134" s="145"/>
      <c r="H134" s="145"/>
      <c r="I134" s="145" t="s">
        <v>1816</v>
      </c>
      <c r="J134" s="145" t="s">
        <v>1817</v>
      </c>
      <c r="K134" s="145"/>
      <c r="L134" s="145"/>
      <c r="M134" s="145" t="s">
        <v>1818</v>
      </c>
      <c r="N134" s="145" t="s">
        <v>1973</v>
      </c>
      <c r="O134" s="145"/>
      <c r="P134" s="259" t="s">
        <v>1974</v>
      </c>
      <c r="Q134" s="177"/>
      <c r="R134" s="177"/>
      <c r="S134" s="177"/>
      <c r="T134" s="177"/>
      <c r="U134" s="177"/>
      <c r="V134" s="177"/>
      <c r="W134" s="177"/>
      <c r="X134" s="177"/>
      <c r="Y134" s="177"/>
      <c r="Z134" s="177"/>
      <c r="AA134" s="177"/>
      <c r="AB134" s="177"/>
      <c r="AC134" s="177"/>
      <c r="AD134" s="177"/>
      <c r="AE134" s="177"/>
      <c r="AF134" s="177"/>
      <c r="AG134" s="177"/>
      <c r="AH134" s="177"/>
      <c r="AI134" s="177"/>
      <c r="AJ134" s="177"/>
    </row>
    <row r="135" spans="1:36" ht="49.5" customHeight="1">
      <c r="A135" s="253" t="s">
        <v>150</v>
      </c>
      <c r="B135" s="252" t="s">
        <v>26</v>
      </c>
      <c r="C135" s="135" t="s">
        <v>1819</v>
      </c>
      <c r="D135" s="145"/>
      <c r="E135" s="145" t="s">
        <v>1820</v>
      </c>
      <c r="F135" s="145"/>
      <c r="G135" s="145" t="s">
        <v>1821</v>
      </c>
      <c r="H135" s="145" t="s">
        <v>1822</v>
      </c>
      <c r="I135" s="145" t="s">
        <v>1823</v>
      </c>
      <c r="J135" s="145" t="s">
        <v>1824</v>
      </c>
      <c r="K135" s="145"/>
      <c r="L135" s="145"/>
      <c r="M135" s="145" t="s">
        <v>1825</v>
      </c>
      <c r="N135" s="145" t="s">
        <v>1826</v>
      </c>
      <c r="O135" s="145"/>
      <c r="P135" s="153" t="s">
        <v>1827</v>
      </c>
      <c r="Q135" s="140"/>
      <c r="R135" s="140"/>
      <c r="S135" s="140"/>
      <c r="T135" s="140"/>
      <c r="U135" s="140"/>
      <c r="V135" s="140"/>
      <c r="W135" s="140"/>
      <c r="X135" s="140"/>
      <c r="Y135" s="140"/>
      <c r="Z135" s="140"/>
      <c r="AA135" s="140"/>
      <c r="AB135" s="140"/>
      <c r="AC135" s="140"/>
      <c r="AD135" s="140"/>
      <c r="AE135" s="140"/>
      <c r="AF135" s="140"/>
      <c r="AG135" s="140"/>
      <c r="AH135" s="140"/>
      <c r="AI135" s="140"/>
      <c r="AJ135" s="140"/>
    </row>
    <row r="136" spans="1:36" ht="49.5" customHeight="1">
      <c r="A136" s="253" t="s">
        <v>150</v>
      </c>
      <c r="B136" s="252" t="s">
        <v>26</v>
      </c>
      <c r="C136" s="135" t="s">
        <v>1828</v>
      </c>
      <c r="D136" s="145"/>
      <c r="E136" s="145" t="s">
        <v>1829</v>
      </c>
      <c r="F136" s="145" t="s">
        <v>1830</v>
      </c>
      <c r="G136" s="145" t="s">
        <v>1831</v>
      </c>
      <c r="H136" s="145"/>
      <c r="I136" s="145" t="s">
        <v>1832</v>
      </c>
      <c r="J136" s="145" t="s">
        <v>1833</v>
      </c>
      <c r="K136" s="145"/>
      <c r="L136" s="145"/>
      <c r="M136" s="145" t="s">
        <v>1834</v>
      </c>
      <c r="N136" s="145" t="s">
        <v>1835</v>
      </c>
      <c r="O136" s="145"/>
      <c r="P136" s="153" t="s">
        <v>1836</v>
      </c>
      <c r="Q136" s="140"/>
      <c r="R136" s="140"/>
      <c r="S136" s="140"/>
      <c r="T136" s="140"/>
      <c r="U136" s="140"/>
      <c r="V136" s="140"/>
      <c r="W136" s="140"/>
      <c r="X136" s="140"/>
      <c r="Y136" s="140"/>
      <c r="Z136" s="140"/>
      <c r="AA136" s="140"/>
      <c r="AB136" s="140"/>
      <c r="AC136" s="140"/>
      <c r="AD136" s="140"/>
      <c r="AE136" s="140"/>
      <c r="AF136" s="140"/>
      <c r="AG136" s="140"/>
      <c r="AH136" s="140"/>
      <c r="AI136" s="140"/>
      <c r="AJ136" s="140"/>
    </row>
    <row r="137" spans="1:36" ht="49.5" customHeight="1">
      <c r="A137" s="253" t="s">
        <v>150</v>
      </c>
      <c r="B137" s="252" t="s">
        <v>26</v>
      </c>
      <c r="C137" s="135" t="s">
        <v>1797</v>
      </c>
      <c r="D137" s="145"/>
      <c r="E137" s="145" t="s">
        <v>1975</v>
      </c>
      <c r="F137" s="143" t="s">
        <v>1798</v>
      </c>
      <c r="G137" s="145" t="s">
        <v>1799</v>
      </c>
      <c r="H137" s="143" t="s">
        <v>1800</v>
      </c>
      <c r="I137" s="145" t="s">
        <v>1801</v>
      </c>
      <c r="J137" s="145" t="s">
        <v>1802</v>
      </c>
      <c r="K137" s="145"/>
      <c r="L137" s="145"/>
      <c r="M137" s="145" t="s">
        <v>1803</v>
      </c>
      <c r="N137" s="145" t="s">
        <v>1804</v>
      </c>
      <c r="O137" s="145" t="s">
        <v>1976</v>
      </c>
      <c r="P137" s="259" t="s">
        <v>1805</v>
      </c>
      <c r="Q137" s="177"/>
      <c r="R137" s="177"/>
      <c r="S137" s="177"/>
      <c r="T137" s="177"/>
      <c r="U137" s="177"/>
      <c r="V137" s="177"/>
      <c r="W137" s="177"/>
      <c r="X137" s="177"/>
      <c r="Y137" s="177"/>
      <c r="Z137" s="177"/>
      <c r="AA137" s="177"/>
      <c r="AB137" s="177"/>
      <c r="AC137" s="177"/>
      <c r="AD137" s="177"/>
      <c r="AE137" s="177"/>
      <c r="AF137" s="177"/>
      <c r="AG137" s="177"/>
      <c r="AH137" s="177"/>
      <c r="AI137" s="177"/>
      <c r="AJ137" s="177"/>
    </row>
    <row r="138" spans="1:36" ht="49.5" customHeight="1">
      <c r="A138" s="253" t="s">
        <v>150</v>
      </c>
      <c r="B138" s="252" t="s">
        <v>26</v>
      </c>
      <c r="C138" s="135" t="s">
        <v>1806</v>
      </c>
      <c r="D138" s="145"/>
      <c r="E138" s="145" t="s">
        <v>1807</v>
      </c>
      <c r="F138" s="143"/>
      <c r="G138" s="145" t="s">
        <v>1808</v>
      </c>
      <c r="H138" s="143" t="s">
        <v>1809</v>
      </c>
      <c r="I138" s="145" t="s">
        <v>1810</v>
      </c>
      <c r="J138" s="145" t="s">
        <v>1811</v>
      </c>
      <c r="K138" s="145"/>
      <c r="L138" s="145"/>
      <c r="M138" s="145"/>
      <c r="N138" s="145" t="s">
        <v>1812</v>
      </c>
      <c r="O138" s="145"/>
      <c r="P138" s="139" t="s">
        <v>1813</v>
      </c>
      <c r="Q138" s="177"/>
      <c r="R138" s="177"/>
      <c r="S138" s="177"/>
      <c r="T138" s="177"/>
      <c r="U138" s="177"/>
      <c r="V138" s="177"/>
      <c r="W138" s="177"/>
      <c r="X138" s="177"/>
      <c r="Y138" s="177"/>
      <c r="Z138" s="177"/>
      <c r="AA138" s="177"/>
      <c r="AB138" s="177"/>
      <c r="AC138" s="177"/>
      <c r="AD138" s="177"/>
      <c r="AE138" s="177"/>
      <c r="AF138" s="177"/>
      <c r="AG138" s="177"/>
      <c r="AH138" s="177"/>
      <c r="AI138" s="177"/>
      <c r="AJ138" s="177"/>
    </row>
    <row r="139" spans="1:36" ht="49.5" customHeight="1">
      <c r="A139" s="253" t="s">
        <v>150</v>
      </c>
      <c r="B139" s="252" t="s">
        <v>26</v>
      </c>
      <c r="C139" s="135" t="s">
        <v>1788</v>
      </c>
      <c r="D139" s="145"/>
      <c r="E139" s="151" t="s">
        <v>1789</v>
      </c>
      <c r="F139" s="242" t="s">
        <v>1790</v>
      </c>
      <c r="G139" s="145" t="s">
        <v>1791</v>
      </c>
      <c r="H139" s="143" t="s">
        <v>1792</v>
      </c>
      <c r="I139" s="145" t="s">
        <v>1793</v>
      </c>
      <c r="J139" s="145" t="s">
        <v>1794</v>
      </c>
      <c r="K139" s="145"/>
      <c r="L139" s="145"/>
      <c r="M139" s="145"/>
      <c r="N139" s="145" t="s">
        <v>1795</v>
      </c>
      <c r="O139" s="145"/>
      <c r="P139" s="153" t="s">
        <v>1796</v>
      </c>
      <c r="Q139" s="140"/>
      <c r="R139" s="140"/>
      <c r="S139" s="140"/>
      <c r="T139" s="140"/>
      <c r="U139" s="140"/>
      <c r="V139" s="140"/>
      <c r="W139" s="140"/>
      <c r="X139" s="140"/>
      <c r="Y139" s="140"/>
      <c r="Z139" s="140"/>
      <c r="AA139" s="140"/>
      <c r="AB139" s="140"/>
      <c r="AC139" s="140"/>
      <c r="AD139" s="140"/>
      <c r="AE139" s="140"/>
      <c r="AF139" s="140"/>
      <c r="AG139" s="140"/>
      <c r="AH139" s="140"/>
      <c r="AI139" s="140"/>
      <c r="AJ139" s="140"/>
    </row>
    <row r="140" spans="1:36" ht="49.5" customHeight="1">
      <c r="A140" s="254" t="s">
        <v>158</v>
      </c>
      <c r="B140" s="252" t="s">
        <v>40</v>
      </c>
      <c r="C140" s="135" t="s">
        <v>1855</v>
      </c>
      <c r="D140" s="145"/>
      <c r="E140" s="151" t="s">
        <v>1856</v>
      </c>
      <c r="F140" s="151"/>
      <c r="G140" s="145" t="s">
        <v>1857</v>
      </c>
      <c r="H140" s="159"/>
      <c r="I140" s="159"/>
      <c r="J140" s="159"/>
      <c r="K140" s="159"/>
      <c r="L140" s="159"/>
      <c r="M140" s="145" t="s">
        <v>1858</v>
      </c>
      <c r="N140" s="145" t="s">
        <v>1859</v>
      </c>
      <c r="O140" s="145"/>
      <c r="P140" s="139" t="s">
        <v>1860</v>
      </c>
      <c r="Q140" s="140"/>
      <c r="R140" s="140"/>
      <c r="S140" s="140"/>
      <c r="T140" s="140"/>
      <c r="U140" s="140"/>
      <c r="V140" s="140"/>
      <c r="W140" s="140"/>
      <c r="X140" s="140"/>
      <c r="Y140" s="140"/>
      <c r="Z140" s="140"/>
      <c r="AA140" s="140"/>
      <c r="AB140" s="140"/>
      <c r="AC140" s="140"/>
      <c r="AD140" s="140"/>
      <c r="AE140" s="140"/>
      <c r="AF140" s="140"/>
      <c r="AG140" s="140"/>
      <c r="AH140" s="140"/>
      <c r="AI140" s="140"/>
      <c r="AJ140" s="140"/>
    </row>
    <row r="141" spans="1:36" ht="49.5" customHeight="1">
      <c r="A141" s="253" t="s">
        <v>158</v>
      </c>
      <c r="B141" s="241" t="s">
        <v>24</v>
      </c>
      <c r="C141" s="135" t="s">
        <v>1861</v>
      </c>
      <c r="D141" s="145" t="s">
        <v>29</v>
      </c>
      <c r="E141" s="151" t="s">
        <v>1862</v>
      </c>
      <c r="F141" s="151" t="s">
        <v>1863</v>
      </c>
      <c r="G141" s="159"/>
      <c r="H141" s="145" t="s">
        <v>1864</v>
      </c>
      <c r="I141" s="145" t="s">
        <v>1865</v>
      </c>
      <c r="J141" s="145" t="s">
        <v>1866</v>
      </c>
      <c r="K141" s="145"/>
      <c r="L141" s="159"/>
      <c r="M141" s="145" t="s">
        <v>1867</v>
      </c>
      <c r="N141" s="145" t="s">
        <v>1867</v>
      </c>
      <c r="O141" s="145" t="s">
        <v>1868</v>
      </c>
      <c r="P141" s="139" t="s">
        <v>914</v>
      </c>
      <c r="Q141" s="140"/>
      <c r="R141" s="140"/>
      <c r="S141" s="140"/>
      <c r="T141" s="140"/>
      <c r="U141" s="140"/>
      <c r="V141" s="140"/>
      <c r="W141" s="140"/>
      <c r="X141" s="140"/>
      <c r="Y141" s="140"/>
      <c r="Z141" s="140"/>
      <c r="AA141" s="140"/>
      <c r="AB141" s="140"/>
      <c r="AC141" s="140"/>
      <c r="AD141" s="140"/>
      <c r="AE141" s="140"/>
      <c r="AF141" s="140"/>
      <c r="AG141" s="140"/>
      <c r="AH141" s="140"/>
      <c r="AI141" s="140"/>
      <c r="AJ141" s="140"/>
    </row>
    <row r="142" spans="1:36" ht="49.5" customHeight="1">
      <c r="A142" s="253" t="s">
        <v>158</v>
      </c>
      <c r="B142" s="241" t="s">
        <v>26</v>
      </c>
      <c r="C142" s="135" t="s">
        <v>1872</v>
      </c>
      <c r="D142" s="145"/>
      <c r="E142" s="145" t="s">
        <v>1873</v>
      </c>
      <c r="F142" s="145"/>
      <c r="G142" s="145"/>
      <c r="H142" s="145" t="s">
        <v>1874</v>
      </c>
      <c r="I142" s="145" t="s">
        <v>1874</v>
      </c>
      <c r="J142" s="145"/>
      <c r="K142" s="145"/>
      <c r="L142" s="145"/>
      <c r="M142" s="145" t="s">
        <v>1874</v>
      </c>
      <c r="N142" s="145"/>
      <c r="O142" s="145"/>
      <c r="P142" s="249" t="s">
        <v>915</v>
      </c>
      <c r="Q142" s="140"/>
      <c r="R142" s="140"/>
      <c r="S142" s="140"/>
      <c r="T142" s="140"/>
      <c r="U142" s="140"/>
      <c r="V142" s="140"/>
      <c r="W142" s="140"/>
      <c r="X142" s="140"/>
      <c r="Y142" s="140"/>
      <c r="Z142" s="140"/>
      <c r="AA142" s="140"/>
      <c r="AB142" s="140"/>
      <c r="AC142" s="140"/>
      <c r="AD142" s="140"/>
      <c r="AE142" s="140"/>
      <c r="AF142" s="140"/>
      <c r="AG142" s="140"/>
      <c r="AH142" s="140"/>
      <c r="AI142" s="140"/>
      <c r="AJ142" s="140"/>
    </row>
    <row r="143" spans="1:36" ht="49.5" customHeight="1">
      <c r="A143" s="253" t="s">
        <v>158</v>
      </c>
      <c r="B143" s="241" t="s">
        <v>26</v>
      </c>
      <c r="C143" s="135" t="s">
        <v>1869</v>
      </c>
      <c r="D143" s="145"/>
      <c r="E143" s="145"/>
      <c r="F143" s="145"/>
      <c r="G143" s="145"/>
      <c r="H143" s="145" t="s">
        <v>1870</v>
      </c>
      <c r="I143" s="145" t="s">
        <v>1871</v>
      </c>
      <c r="J143" s="145"/>
      <c r="K143" s="145"/>
      <c r="L143" s="145"/>
      <c r="M143" s="145" t="s">
        <v>1870</v>
      </c>
      <c r="N143" s="145"/>
      <c r="O143" s="145"/>
      <c r="P143" s="249" t="s">
        <v>916</v>
      </c>
      <c r="Q143" s="140"/>
      <c r="R143" s="140"/>
      <c r="S143" s="140"/>
      <c r="T143" s="140"/>
      <c r="U143" s="140"/>
      <c r="V143" s="140"/>
      <c r="W143" s="140"/>
      <c r="X143" s="140"/>
      <c r="Y143" s="140"/>
      <c r="Z143" s="140"/>
      <c r="AA143" s="140"/>
      <c r="AB143" s="140"/>
      <c r="AC143" s="140"/>
      <c r="AD143" s="140"/>
      <c r="AE143" s="140"/>
      <c r="AF143" s="140"/>
      <c r="AG143" s="140"/>
      <c r="AH143" s="140"/>
      <c r="AI143" s="140"/>
      <c r="AJ143" s="140"/>
    </row>
    <row r="144" spans="1:36" ht="49.5" customHeight="1">
      <c r="A144" s="179" t="s">
        <v>163</v>
      </c>
      <c r="B144" s="134" t="s">
        <v>24</v>
      </c>
      <c r="C144" s="135" t="s">
        <v>1875</v>
      </c>
      <c r="D144" s="145"/>
      <c r="E144" s="151"/>
      <c r="F144" s="151"/>
      <c r="G144" s="145"/>
      <c r="H144" s="145" t="s">
        <v>1876</v>
      </c>
      <c r="I144" s="145" t="s">
        <v>1877</v>
      </c>
      <c r="J144" s="145"/>
      <c r="K144" s="145"/>
      <c r="L144" s="145"/>
      <c r="M144" s="145"/>
      <c r="N144" s="145"/>
      <c r="O144" s="145"/>
      <c r="P144" s="139" t="s">
        <v>918</v>
      </c>
      <c r="Q144" s="140"/>
      <c r="R144" s="140"/>
      <c r="S144" s="140"/>
      <c r="T144" s="140"/>
      <c r="U144" s="140"/>
      <c r="V144" s="140"/>
      <c r="W144" s="140"/>
      <c r="X144" s="140"/>
      <c r="Y144" s="140"/>
      <c r="Z144" s="140"/>
      <c r="AA144" s="140"/>
      <c r="AB144" s="140"/>
      <c r="AC144" s="140"/>
      <c r="AD144" s="140"/>
      <c r="AE144" s="140"/>
      <c r="AF144" s="140"/>
      <c r="AG144" s="140"/>
      <c r="AH144" s="140"/>
      <c r="AI144" s="140"/>
      <c r="AJ144" s="140"/>
    </row>
    <row r="145" spans="1:36" ht="49.5" customHeight="1">
      <c r="A145" s="144" t="s">
        <v>163</v>
      </c>
      <c r="B145" s="134" t="s">
        <v>40</v>
      </c>
      <c r="C145" s="135" t="s">
        <v>1878</v>
      </c>
      <c r="D145" s="145"/>
      <c r="E145" s="151" t="s">
        <v>1879</v>
      </c>
      <c r="F145" s="151" t="s">
        <v>1880</v>
      </c>
      <c r="G145" s="145" t="s">
        <v>1881</v>
      </c>
      <c r="H145" s="145"/>
      <c r="I145" s="145" t="s">
        <v>1882</v>
      </c>
      <c r="J145" s="145"/>
      <c r="K145" s="145"/>
      <c r="L145" s="145"/>
      <c r="M145" s="145"/>
      <c r="N145" s="145" t="s">
        <v>1883</v>
      </c>
      <c r="O145" s="145" t="s">
        <v>1884</v>
      </c>
      <c r="P145" s="139" t="s">
        <v>925</v>
      </c>
      <c r="Q145" s="177"/>
      <c r="R145" s="177"/>
      <c r="S145" s="177"/>
      <c r="T145" s="177"/>
      <c r="U145" s="177"/>
      <c r="V145" s="177"/>
      <c r="W145" s="177"/>
      <c r="X145" s="177"/>
      <c r="Y145" s="177"/>
      <c r="Z145" s="177"/>
      <c r="AA145" s="177"/>
      <c r="AB145" s="177"/>
      <c r="AC145" s="177"/>
      <c r="AD145" s="177"/>
      <c r="AE145" s="177"/>
      <c r="AF145" s="177"/>
      <c r="AG145" s="177"/>
      <c r="AH145" s="177"/>
      <c r="AI145" s="177"/>
      <c r="AJ145" s="177"/>
    </row>
    <row r="146" spans="1:36" ht="49.5" customHeight="1">
      <c r="A146" s="182" t="s">
        <v>163</v>
      </c>
      <c r="B146" s="183" t="s">
        <v>26</v>
      </c>
      <c r="C146" s="184" t="s">
        <v>1928</v>
      </c>
      <c r="D146" s="186"/>
      <c r="E146" s="185" t="s">
        <v>1929</v>
      </c>
      <c r="F146" s="185" t="s">
        <v>1930</v>
      </c>
      <c r="G146" s="185" t="s">
        <v>1931</v>
      </c>
      <c r="H146" s="186"/>
      <c r="I146" s="185" t="s">
        <v>1932</v>
      </c>
      <c r="J146" s="185" t="s">
        <v>1933</v>
      </c>
      <c r="K146" s="186"/>
      <c r="L146" s="186" t="s">
        <v>1934</v>
      </c>
      <c r="M146" s="185" t="s">
        <v>1935</v>
      </c>
      <c r="N146" s="185" t="s">
        <v>1936</v>
      </c>
      <c r="O146" s="186"/>
      <c r="P146" s="172" t="s">
        <v>932</v>
      </c>
      <c r="Q146" s="177"/>
      <c r="R146" s="177"/>
      <c r="S146" s="177"/>
      <c r="T146" s="177"/>
      <c r="U146" s="177"/>
      <c r="V146" s="177"/>
      <c r="W146" s="177"/>
      <c r="X146" s="177"/>
      <c r="Y146" s="177"/>
      <c r="Z146" s="177"/>
      <c r="AA146" s="177"/>
      <c r="AB146" s="177"/>
      <c r="AC146" s="177"/>
      <c r="AD146" s="177"/>
      <c r="AE146" s="177"/>
      <c r="AF146" s="177"/>
      <c r="AG146" s="177"/>
      <c r="AH146" s="177"/>
      <c r="AI146" s="177"/>
      <c r="AJ146" s="177"/>
    </row>
    <row r="147" spans="1:36" ht="49.5" customHeight="1">
      <c r="A147" s="179" t="s">
        <v>163</v>
      </c>
      <c r="B147" s="136" t="s">
        <v>26</v>
      </c>
      <c r="C147" s="181" t="s">
        <v>1908</v>
      </c>
      <c r="D147" s="145"/>
      <c r="E147" s="162" t="s">
        <v>1909</v>
      </c>
      <c r="F147" s="162" t="s">
        <v>1910</v>
      </c>
      <c r="G147" s="162" t="s">
        <v>1911</v>
      </c>
      <c r="H147" s="145"/>
      <c r="I147" s="145" t="s">
        <v>1912</v>
      </c>
      <c r="J147" s="162" t="s">
        <v>1913</v>
      </c>
      <c r="K147" s="145"/>
      <c r="L147" s="145" t="s">
        <v>1914</v>
      </c>
      <c r="M147" s="162" t="s">
        <v>1915</v>
      </c>
      <c r="N147" s="162" t="s">
        <v>1916</v>
      </c>
      <c r="O147" s="145"/>
      <c r="P147" s="139" t="s">
        <v>937</v>
      </c>
      <c r="Q147" s="177"/>
      <c r="R147" s="177"/>
      <c r="S147" s="177"/>
      <c r="T147" s="177"/>
      <c r="U147" s="177"/>
      <c r="V147" s="177"/>
      <c r="W147" s="177"/>
      <c r="X147" s="177"/>
      <c r="Y147" s="177"/>
      <c r="Z147" s="177"/>
      <c r="AA147" s="177"/>
      <c r="AB147" s="177"/>
      <c r="AC147" s="177"/>
      <c r="AD147" s="177"/>
      <c r="AE147" s="177"/>
      <c r="AF147" s="177"/>
      <c r="AG147" s="177"/>
      <c r="AH147" s="177"/>
      <c r="AI147" s="177"/>
      <c r="AJ147" s="177"/>
    </row>
    <row r="148" spans="1:36" ht="49.5" customHeight="1">
      <c r="A148" s="179" t="s">
        <v>163</v>
      </c>
      <c r="B148" s="136" t="s">
        <v>26</v>
      </c>
      <c r="C148" s="181" t="s">
        <v>1917</v>
      </c>
      <c r="D148" s="136"/>
      <c r="E148" s="162" t="s">
        <v>1918</v>
      </c>
      <c r="F148" s="162" t="s">
        <v>1919</v>
      </c>
      <c r="G148" s="162" t="s">
        <v>1920</v>
      </c>
      <c r="H148" s="155" t="s">
        <v>1921</v>
      </c>
      <c r="I148" s="162" t="s">
        <v>1922</v>
      </c>
      <c r="J148" s="145" t="s">
        <v>1923</v>
      </c>
      <c r="K148" s="145"/>
      <c r="L148" s="145" t="s">
        <v>1924</v>
      </c>
      <c r="M148" s="162" t="s">
        <v>1925</v>
      </c>
      <c r="N148" s="162" t="s">
        <v>1926</v>
      </c>
      <c r="O148" s="145"/>
      <c r="P148" s="139" t="s">
        <v>1927</v>
      </c>
      <c r="Q148" s="177"/>
      <c r="R148" s="177"/>
      <c r="S148" s="177"/>
      <c r="T148" s="177"/>
      <c r="U148" s="177"/>
      <c r="V148" s="177"/>
      <c r="W148" s="177"/>
      <c r="X148" s="177"/>
      <c r="Y148" s="177"/>
      <c r="Z148" s="177"/>
      <c r="AA148" s="177"/>
      <c r="AB148" s="177"/>
      <c r="AC148" s="177"/>
      <c r="AD148" s="177"/>
      <c r="AE148" s="177"/>
      <c r="AF148" s="177"/>
      <c r="AG148" s="177"/>
      <c r="AH148" s="177"/>
      <c r="AI148" s="177"/>
      <c r="AJ148" s="177"/>
    </row>
    <row r="149" spans="1:36" ht="49.5" customHeight="1">
      <c r="A149" s="179" t="s">
        <v>163</v>
      </c>
      <c r="B149" s="136" t="s">
        <v>26</v>
      </c>
      <c r="C149" s="181" t="s">
        <v>1894</v>
      </c>
      <c r="D149" s="136"/>
      <c r="E149" s="162" t="s">
        <v>1895</v>
      </c>
      <c r="F149" s="168" t="s">
        <v>1896</v>
      </c>
      <c r="G149" s="162" t="s">
        <v>1897</v>
      </c>
      <c r="H149" s="136"/>
      <c r="I149" s="162" t="s">
        <v>1898</v>
      </c>
      <c r="J149" s="162" t="s">
        <v>1899</v>
      </c>
      <c r="K149" s="145"/>
      <c r="L149" s="162" t="s">
        <v>1900</v>
      </c>
      <c r="M149" s="162" t="s">
        <v>1901</v>
      </c>
      <c r="N149" s="162" t="s">
        <v>1902</v>
      </c>
      <c r="O149" s="145"/>
      <c r="P149" s="149" t="s">
        <v>950</v>
      </c>
      <c r="Q149" s="177"/>
      <c r="R149" s="177"/>
      <c r="S149" s="177"/>
      <c r="T149" s="177"/>
      <c r="U149" s="177"/>
      <c r="V149" s="177"/>
      <c r="W149" s="177"/>
      <c r="X149" s="177"/>
      <c r="Y149" s="177"/>
      <c r="Z149" s="177"/>
      <c r="AA149" s="177"/>
      <c r="AB149" s="177"/>
      <c r="AC149" s="177"/>
      <c r="AD149" s="177"/>
      <c r="AE149" s="177"/>
      <c r="AF149" s="177"/>
      <c r="AG149" s="177"/>
      <c r="AH149" s="177"/>
      <c r="AI149" s="177"/>
      <c r="AJ149" s="177"/>
    </row>
    <row r="150" spans="1:36" ht="49.5" customHeight="1">
      <c r="A150" s="179" t="s">
        <v>163</v>
      </c>
      <c r="B150" s="136" t="s">
        <v>26</v>
      </c>
      <c r="C150" s="181" t="s">
        <v>1903</v>
      </c>
      <c r="D150" s="136"/>
      <c r="E150" s="162" t="s">
        <v>1904</v>
      </c>
      <c r="F150" s="147" t="s">
        <v>29</v>
      </c>
      <c r="G150" s="136"/>
      <c r="H150" s="136"/>
      <c r="I150" s="145"/>
      <c r="J150" s="145"/>
      <c r="K150" s="145"/>
      <c r="L150" s="162" t="s">
        <v>1905</v>
      </c>
      <c r="M150" s="162" t="s">
        <v>1906</v>
      </c>
      <c r="N150" s="145"/>
      <c r="O150" s="145"/>
      <c r="P150" s="139" t="s">
        <v>1907</v>
      </c>
      <c r="Q150" s="177"/>
      <c r="R150" s="177"/>
      <c r="S150" s="177"/>
      <c r="T150" s="177"/>
      <c r="U150" s="177"/>
      <c r="V150" s="177"/>
      <c r="W150" s="177"/>
      <c r="X150" s="177"/>
      <c r="Y150" s="177"/>
      <c r="Z150" s="177"/>
      <c r="AA150" s="177"/>
      <c r="AB150" s="177"/>
      <c r="AC150" s="177"/>
      <c r="AD150" s="177"/>
      <c r="AE150" s="177"/>
      <c r="AF150" s="177"/>
      <c r="AG150" s="177"/>
      <c r="AH150" s="177"/>
      <c r="AI150" s="177"/>
      <c r="AJ150" s="177"/>
    </row>
    <row r="151" spans="1:36" ht="49.5" customHeight="1">
      <c r="A151" s="179" t="s">
        <v>163</v>
      </c>
      <c r="B151" s="134" t="s">
        <v>26</v>
      </c>
      <c r="C151" s="180" t="s">
        <v>1885</v>
      </c>
      <c r="D151" s="136"/>
      <c r="E151" s="168" t="s">
        <v>1886</v>
      </c>
      <c r="F151" s="162" t="s">
        <v>1887</v>
      </c>
      <c r="G151" s="162" t="s">
        <v>1888</v>
      </c>
      <c r="H151" s="136"/>
      <c r="I151" s="162" t="s">
        <v>1889</v>
      </c>
      <c r="J151" s="145"/>
      <c r="K151" s="145"/>
      <c r="L151" s="162" t="s">
        <v>1890</v>
      </c>
      <c r="M151" s="162" t="s">
        <v>1891</v>
      </c>
      <c r="N151" s="162" t="s">
        <v>1892</v>
      </c>
      <c r="O151" s="145"/>
      <c r="P151" s="259" t="s">
        <v>1893</v>
      </c>
      <c r="Q151" s="177"/>
      <c r="R151" s="177"/>
      <c r="S151" s="177"/>
      <c r="T151" s="177"/>
      <c r="U151" s="177"/>
      <c r="V151" s="177"/>
      <c r="W151" s="177"/>
      <c r="X151" s="177"/>
      <c r="Y151" s="177"/>
      <c r="Z151" s="177"/>
      <c r="AA151" s="177"/>
      <c r="AB151" s="177"/>
      <c r="AC151" s="177"/>
      <c r="AD151" s="177"/>
      <c r="AE151" s="177"/>
      <c r="AF151" s="177"/>
      <c r="AG151" s="177"/>
      <c r="AH151" s="177"/>
      <c r="AI151" s="177"/>
      <c r="AJ151" s="177"/>
    </row>
    <row r="152" spans="1:36" ht="42" customHeight="1">
      <c r="A152" s="187"/>
      <c r="B152" s="187"/>
      <c r="C152" s="188"/>
      <c r="D152" s="189"/>
      <c r="E152" s="189"/>
      <c r="F152" s="188"/>
      <c r="G152" s="189"/>
      <c r="H152" s="188"/>
      <c r="I152" s="190"/>
      <c r="J152" s="190"/>
      <c r="K152" s="190"/>
      <c r="L152" s="190"/>
      <c r="M152" s="190"/>
      <c r="N152" s="190"/>
      <c r="O152" s="190"/>
      <c r="P152" s="177"/>
      <c r="Q152" s="140"/>
      <c r="R152" s="140"/>
      <c r="S152" s="140"/>
      <c r="T152" s="140"/>
      <c r="U152" s="140"/>
      <c r="V152" s="140"/>
      <c r="W152" s="140"/>
      <c r="X152" s="140"/>
      <c r="Y152" s="140"/>
      <c r="Z152" s="140"/>
      <c r="AA152" s="140"/>
      <c r="AB152" s="140"/>
      <c r="AC152" s="140"/>
      <c r="AD152" s="140"/>
      <c r="AE152" s="140"/>
      <c r="AF152" s="140"/>
      <c r="AG152" s="140"/>
      <c r="AH152" s="140"/>
      <c r="AI152" s="140"/>
      <c r="AJ152" s="140"/>
    </row>
    <row r="153" spans="1:36" ht="42" customHeight="1">
      <c r="A153" s="187"/>
      <c r="B153" s="187"/>
      <c r="C153" s="188"/>
      <c r="D153" s="189"/>
      <c r="E153" s="189"/>
      <c r="F153" s="188"/>
      <c r="G153" s="189"/>
      <c r="H153" s="188"/>
      <c r="I153" s="189"/>
      <c r="J153" s="189"/>
      <c r="K153" s="189"/>
      <c r="L153" s="189"/>
      <c r="M153" s="189"/>
      <c r="N153" s="189"/>
      <c r="O153" s="189"/>
      <c r="P153" s="177"/>
      <c r="Q153" s="140"/>
      <c r="R153" s="140"/>
      <c r="S153" s="140"/>
      <c r="T153" s="140"/>
      <c r="U153" s="140"/>
      <c r="V153" s="140"/>
      <c r="W153" s="140"/>
      <c r="X153" s="140"/>
      <c r="Y153" s="140"/>
      <c r="Z153" s="140"/>
      <c r="AA153" s="140"/>
      <c r="AB153" s="140"/>
      <c r="AC153" s="140"/>
      <c r="AD153" s="140"/>
      <c r="AE153" s="140"/>
      <c r="AF153" s="140"/>
      <c r="AG153" s="140"/>
      <c r="AH153" s="140"/>
      <c r="AI153" s="140"/>
      <c r="AJ153" s="140"/>
    </row>
    <row r="154" spans="1:36" ht="42" customHeight="1">
      <c r="A154" s="187"/>
      <c r="B154" s="187"/>
      <c r="C154" s="188"/>
      <c r="D154" s="189"/>
      <c r="E154" s="189"/>
      <c r="F154" s="188"/>
      <c r="G154" s="189"/>
      <c r="H154" s="188"/>
      <c r="I154" s="189"/>
      <c r="J154" s="189"/>
      <c r="K154" s="189"/>
      <c r="L154" s="189"/>
      <c r="M154" s="189"/>
      <c r="N154" s="189"/>
      <c r="O154" s="189"/>
      <c r="P154" s="177"/>
      <c r="Q154" s="140"/>
      <c r="R154" s="140"/>
      <c r="S154" s="140"/>
      <c r="T154" s="140"/>
      <c r="U154" s="140"/>
      <c r="V154" s="140"/>
      <c r="W154" s="140"/>
      <c r="X154" s="140"/>
      <c r="Y154" s="140"/>
      <c r="Z154" s="140"/>
      <c r="AA154" s="140"/>
      <c r="AB154" s="140"/>
      <c r="AC154" s="140"/>
      <c r="AD154" s="140"/>
      <c r="AE154" s="140"/>
      <c r="AF154" s="140"/>
      <c r="AG154" s="140"/>
      <c r="AH154" s="140"/>
      <c r="AI154" s="140"/>
      <c r="AJ154" s="140"/>
    </row>
    <row r="155" spans="1:36" ht="42" customHeight="1">
      <c r="A155" s="187"/>
      <c r="B155" s="187"/>
      <c r="C155" s="188"/>
      <c r="D155" s="189"/>
      <c r="E155" s="189"/>
      <c r="F155" s="188"/>
      <c r="G155" s="189"/>
      <c r="H155" s="188"/>
      <c r="I155" s="189"/>
      <c r="J155" s="189"/>
      <c r="K155" s="189"/>
      <c r="L155" s="189"/>
      <c r="M155" s="189"/>
      <c r="N155" s="189"/>
      <c r="O155" s="189"/>
      <c r="P155" s="177"/>
      <c r="Q155" s="140"/>
      <c r="R155" s="140"/>
      <c r="S155" s="140"/>
      <c r="T155" s="140"/>
      <c r="U155" s="140"/>
      <c r="V155" s="140"/>
      <c r="W155" s="140"/>
      <c r="X155" s="140"/>
      <c r="Y155" s="140"/>
      <c r="Z155" s="140"/>
      <c r="AA155" s="140"/>
      <c r="AB155" s="140"/>
      <c r="AC155" s="140"/>
      <c r="AD155" s="140"/>
      <c r="AE155" s="140"/>
      <c r="AF155" s="140"/>
      <c r="AG155" s="140"/>
      <c r="AH155" s="140"/>
      <c r="AI155" s="140"/>
      <c r="AJ155" s="140"/>
    </row>
    <row r="156" spans="1:36" ht="42" customHeight="1">
      <c r="A156" s="187"/>
      <c r="B156" s="187"/>
      <c r="C156" s="188"/>
      <c r="D156" s="189"/>
      <c r="E156" s="189"/>
      <c r="F156" s="188"/>
      <c r="G156" s="189"/>
      <c r="H156" s="188"/>
      <c r="I156" s="189"/>
      <c r="J156" s="189"/>
      <c r="K156" s="189"/>
      <c r="L156" s="189"/>
      <c r="M156" s="189"/>
      <c r="N156" s="189"/>
      <c r="O156" s="189"/>
      <c r="P156" s="177"/>
      <c r="Q156" s="140"/>
      <c r="R156" s="140"/>
      <c r="S156" s="140"/>
      <c r="T156" s="140"/>
      <c r="U156" s="140"/>
      <c r="V156" s="140"/>
      <c r="W156" s="140"/>
      <c r="X156" s="140"/>
      <c r="Y156" s="140"/>
      <c r="Z156" s="140"/>
      <c r="AA156" s="140"/>
      <c r="AB156" s="140"/>
      <c r="AC156" s="140"/>
      <c r="AD156" s="140"/>
      <c r="AE156" s="140"/>
      <c r="AF156" s="140"/>
      <c r="AG156" s="140"/>
      <c r="AH156" s="140"/>
      <c r="AI156" s="140"/>
      <c r="AJ156" s="140"/>
    </row>
    <row r="157" spans="1:36" ht="42" customHeight="1">
      <c r="A157" s="187"/>
      <c r="B157" s="187"/>
      <c r="C157" s="188"/>
      <c r="D157" s="189"/>
      <c r="E157" s="189"/>
      <c r="F157" s="188"/>
      <c r="G157" s="189"/>
      <c r="H157" s="188"/>
      <c r="I157" s="189"/>
      <c r="J157" s="189"/>
      <c r="K157" s="189"/>
      <c r="L157" s="189"/>
      <c r="M157" s="189"/>
      <c r="N157" s="189"/>
      <c r="O157" s="189"/>
      <c r="P157" s="177"/>
      <c r="Q157" s="140"/>
      <c r="R157" s="140"/>
      <c r="S157" s="140"/>
      <c r="T157" s="140"/>
      <c r="U157" s="140"/>
      <c r="V157" s="140"/>
      <c r="W157" s="140"/>
      <c r="X157" s="140"/>
      <c r="Y157" s="140"/>
      <c r="Z157" s="140"/>
      <c r="AA157" s="140"/>
      <c r="AB157" s="140"/>
      <c r="AC157" s="140"/>
      <c r="AD157" s="140"/>
      <c r="AE157" s="140"/>
      <c r="AF157" s="140"/>
      <c r="AG157" s="140"/>
      <c r="AH157" s="140"/>
      <c r="AI157" s="140"/>
      <c r="AJ157" s="140"/>
    </row>
    <row r="158" spans="1:36" ht="42" customHeight="1">
      <c r="A158" s="187"/>
      <c r="B158" s="187"/>
      <c r="C158" s="188"/>
      <c r="D158" s="189"/>
      <c r="E158" s="189"/>
      <c r="F158" s="188"/>
      <c r="G158" s="189"/>
      <c r="H158" s="188"/>
      <c r="I158" s="189"/>
      <c r="J158" s="189"/>
      <c r="K158" s="189"/>
      <c r="L158" s="189"/>
      <c r="M158" s="189"/>
      <c r="N158" s="189"/>
      <c r="O158" s="189"/>
      <c r="P158" s="177"/>
      <c r="Q158" s="140"/>
      <c r="R158" s="140"/>
      <c r="S158" s="140"/>
      <c r="T158" s="140"/>
      <c r="U158" s="140"/>
      <c r="V158" s="140"/>
      <c r="W158" s="140"/>
      <c r="X158" s="140"/>
      <c r="Y158" s="140"/>
      <c r="Z158" s="140"/>
      <c r="AA158" s="140"/>
      <c r="AB158" s="140"/>
      <c r="AC158" s="140"/>
      <c r="AD158" s="140"/>
      <c r="AE158" s="140"/>
      <c r="AF158" s="140"/>
      <c r="AG158" s="140"/>
      <c r="AH158" s="140"/>
      <c r="AI158" s="140"/>
      <c r="AJ158" s="140"/>
    </row>
    <row r="159" spans="1:36" ht="42" customHeight="1">
      <c r="A159" s="187"/>
      <c r="B159" s="187"/>
      <c r="C159" s="188"/>
      <c r="D159" s="189"/>
      <c r="E159" s="189"/>
      <c r="F159" s="188"/>
      <c r="G159" s="189"/>
      <c r="H159" s="188"/>
      <c r="I159" s="189"/>
      <c r="J159" s="189"/>
      <c r="K159" s="189"/>
      <c r="L159" s="189"/>
      <c r="M159" s="189"/>
      <c r="N159" s="189"/>
      <c r="O159" s="189"/>
      <c r="P159" s="177"/>
      <c r="Q159" s="140"/>
      <c r="R159" s="140"/>
      <c r="S159" s="140"/>
      <c r="T159" s="140"/>
      <c r="U159" s="140"/>
      <c r="V159" s="140"/>
      <c r="W159" s="140"/>
      <c r="X159" s="140"/>
      <c r="Y159" s="140"/>
      <c r="Z159" s="140"/>
      <c r="AA159" s="140"/>
      <c r="AB159" s="140"/>
      <c r="AC159" s="140"/>
      <c r="AD159" s="140"/>
      <c r="AE159" s="140"/>
      <c r="AF159" s="140"/>
      <c r="AG159" s="140"/>
      <c r="AH159" s="140"/>
      <c r="AI159" s="140"/>
      <c r="AJ159" s="140"/>
    </row>
    <row r="160" spans="1:36" ht="42" customHeight="1">
      <c r="A160" s="187"/>
      <c r="B160" s="187"/>
      <c r="C160" s="188"/>
      <c r="D160" s="189"/>
      <c r="E160" s="189"/>
      <c r="F160" s="188"/>
      <c r="G160" s="189"/>
      <c r="H160" s="188"/>
      <c r="I160" s="189"/>
      <c r="J160" s="189"/>
      <c r="K160" s="189"/>
      <c r="L160" s="189"/>
      <c r="M160" s="189"/>
      <c r="N160" s="189"/>
      <c r="O160" s="189"/>
      <c r="P160" s="177"/>
      <c r="Q160" s="140"/>
      <c r="R160" s="140"/>
      <c r="S160" s="140"/>
      <c r="T160" s="140"/>
      <c r="U160" s="140"/>
      <c r="V160" s="140"/>
      <c r="W160" s="140"/>
      <c r="X160" s="140"/>
      <c r="Y160" s="140"/>
      <c r="Z160" s="140"/>
      <c r="AA160" s="140"/>
      <c r="AB160" s="140"/>
      <c r="AC160" s="140"/>
      <c r="AD160" s="140"/>
      <c r="AE160" s="140"/>
      <c r="AF160" s="140"/>
      <c r="AG160" s="140"/>
      <c r="AH160" s="140"/>
      <c r="AI160" s="140"/>
      <c r="AJ160" s="140"/>
    </row>
    <row r="161" spans="1:36" ht="42" customHeight="1">
      <c r="A161" s="187"/>
      <c r="B161" s="187"/>
      <c r="C161" s="188"/>
      <c r="D161" s="189"/>
      <c r="E161" s="189"/>
      <c r="F161" s="188"/>
      <c r="G161" s="189"/>
      <c r="H161" s="188"/>
      <c r="I161" s="189"/>
      <c r="J161" s="189"/>
      <c r="K161" s="189"/>
      <c r="L161" s="189"/>
      <c r="M161" s="189"/>
      <c r="N161" s="189"/>
      <c r="O161" s="189"/>
      <c r="P161" s="177"/>
      <c r="Q161" s="140"/>
      <c r="R161" s="140"/>
      <c r="S161" s="140"/>
      <c r="T161" s="140"/>
      <c r="U161" s="140"/>
      <c r="V161" s="140"/>
      <c r="W161" s="140"/>
      <c r="X161" s="140"/>
      <c r="Y161" s="140"/>
      <c r="Z161" s="140"/>
      <c r="AA161" s="140"/>
      <c r="AB161" s="140"/>
      <c r="AC161" s="140"/>
      <c r="AD161" s="140"/>
      <c r="AE161" s="140"/>
      <c r="AF161" s="140"/>
      <c r="AG161" s="140"/>
      <c r="AH161" s="140"/>
      <c r="AI161" s="140"/>
      <c r="AJ161" s="140"/>
    </row>
    <row r="162" spans="1:36" ht="42" customHeight="1">
      <c r="A162" s="187"/>
      <c r="B162" s="187"/>
      <c r="C162" s="188"/>
      <c r="D162" s="189"/>
      <c r="E162" s="189"/>
      <c r="F162" s="188"/>
      <c r="G162" s="189"/>
      <c r="H162" s="188"/>
      <c r="I162" s="189"/>
      <c r="J162" s="189"/>
      <c r="K162" s="189"/>
      <c r="L162" s="189"/>
      <c r="M162" s="189"/>
      <c r="N162" s="189"/>
      <c r="O162" s="189"/>
      <c r="P162" s="177"/>
      <c r="Q162" s="140"/>
      <c r="R162" s="140"/>
      <c r="S162" s="140"/>
      <c r="T162" s="140"/>
      <c r="U162" s="140"/>
      <c r="V162" s="140"/>
      <c r="W162" s="140"/>
      <c r="X162" s="140"/>
      <c r="Y162" s="140"/>
      <c r="Z162" s="140"/>
      <c r="AA162" s="140"/>
      <c r="AB162" s="140"/>
      <c r="AC162" s="140"/>
      <c r="AD162" s="140"/>
      <c r="AE162" s="140"/>
      <c r="AF162" s="140"/>
      <c r="AG162" s="140"/>
      <c r="AH162" s="140"/>
      <c r="AI162" s="140"/>
      <c r="AJ162" s="140"/>
    </row>
    <row r="163" spans="1:36" ht="42" customHeight="1">
      <c r="A163" s="187"/>
      <c r="B163" s="187"/>
      <c r="C163" s="188"/>
      <c r="D163" s="189"/>
      <c r="E163" s="189"/>
      <c r="F163" s="188"/>
      <c r="G163" s="189"/>
      <c r="H163" s="188"/>
      <c r="I163" s="189"/>
      <c r="J163" s="189"/>
      <c r="K163" s="189"/>
      <c r="L163" s="189"/>
      <c r="M163" s="189"/>
      <c r="N163" s="189"/>
      <c r="O163" s="189"/>
      <c r="P163" s="177"/>
      <c r="Q163" s="140"/>
      <c r="R163" s="140"/>
      <c r="S163" s="140"/>
      <c r="T163" s="140"/>
      <c r="U163" s="140"/>
      <c r="V163" s="140"/>
      <c r="W163" s="140"/>
      <c r="X163" s="140"/>
      <c r="Y163" s="140"/>
      <c r="Z163" s="140"/>
      <c r="AA163" s="140"/>
      <c r="AB163" s="140"/>
      <c r="AC163" s="140"/>
      <c r="AD163" s="140"/>
      <c r="AE163" s="140"/>
      <c r="AF163" s="140"/>
      <c r="AG163" s="140"/>
      <c r="AH163" s="140"/>
      <c r="AI163" s="140"/>
      <c r="AJ163" s="140"/>
    </row>
    <row r="164" spans="1:36" ht="42" customHeight="1">
      <c r="A164" s="191"/>
      <c r="B164" s="191"/>
      <c r="C164" s="177"/>
      <c r="E164" s="192"/>
      <c r="F164" s="177"/>
      <c r="G164" s="192"/>
      <c r="H164" s="177"/>
      <c r="I164" s="192"/>
      <c r="J164" s="192"/>
      <c r="K164" s="192"/>
      <c r="L164" s="192"/>
      <c r="M164" s="192"/>
      <c r="N164" s="192"/>
      <c r="O164" s="192"/>
      <c r="P164" s="177"/>
      <c r="Q164" s="140"/>
      <c r="R164" s="140"/>
      <c r="S164" s="140"/>
      <c r="T164" s="140"/>
      <c r="U164" s="140"/>
      <c r="V164" s="140"/>
      <c r="W164" s="140"/>
      <c r="X164" s="140"/>
      <c r="Y164" s="140"/>
      <c r="Z164" s="140"/>
      <c r="AA164" s="140"/>
      <c r="AB164" s="140"/>
      <c r="AC164" s="140"/>
      <c r="AD164" s="140"/>
      <c r="AE164" s="140"/>
      <c r="AF164" s="140"/>
      <c r="AG164" s="140"/>
      <c r="AH164" s="140"/>
      <c r="AI164" s="140"/>
      <c r="AJ164" s="140"/>
    </row>
    <row r="165" spans="1:36" ht="42" customHeight="1">
      <c r="A165" s="191"/>
      <c r="B165" s="191"/>
      <c r="C165" s="177"/>
      <c r="E165" s="192"/>
      <c r="F165" s="177"/>
      <c r="G165" s="192"/>
      <c r="H165" s="177"/>
      <c r="I165" s="192"/>
      <c r="J165" s="192"/>
      <c r="K165" s="192"/>
      <c r="L165" s="192"/>
      <c r="M165" s="192"/>
      <c r="N165" s="192"/>
      <c r="O165" s="192"/>
      <c r="P165" s="177"/>
      <c r="Q165" s="140"/>
      <c r="R165" s="140"/>
      <c r="S165" s="140"/>
      <c r="T165" s="140"/>
      <c r="U165" s="140"/>
      <c r="V165" s="140"/>
      <c r="W165" s="140"/>
      <c r="X165" s="140"/>
      <c r="Y165" s="140"/>
      <c r="Z165" s="140"/>
      <c r="AA165" s="140"/>
      <c r="AB165" s="140"/>
      <c r="AC165" s="140"/>
      <c r="AD165" s="140"/>
      <c r="AE165" s="140"/>
      <c r="AF165" s="140"/>
      <c r="AG165" s="140"/>
      <c r="AH165" s="140"/>
      <c r="AI165" s="140"/>
      <c r="AJ165" s="140"/>
    </row>
    <row r="166" spans="1:36" ht="42" customHeight="1">
      <c r="A166" s="191"/>
      <c r="B166" s="191"/>
      <c r="C166" s="177"/>
      <c r="E166" s="192"/>
      <c r="F166" s="177"/>
      <c r="G166" s="192"/>
      <c r="H166" s="177"/>
      <c r="I166" s="192"/>
      <c r="J166" s="192"/>
      <c r="K166" s="192"/>
      <c r="L166" s="192"/>
      <c r="M166" s="192"/>
      <c r="N166" s="192"/>
      <c r="O166" s="192"/>
      <c r="P166" s="177"/>
      <c r="Q166" s="140"/>
      <c r="R166" s="140"/>
      <c r="S166" s="140"/>
      <c r="T166" s="140"/>
      <c r="U166" s="140"/>
      <c r="V166" s="140"/>
      <c r="W166" s="140"/>
      <c r="X166" s="140"/>
      <c r="Y166" s="140"/>
      <c r="Z166" s="140"/>
      <c r="AA166" s="140"/>
      <c r="AB166" s="140"/>
      <c r="AC166" s="140"/>
      <c r="AD166" s="140"/>
      <c r="AE166" s="140"/>
      <c r="AF166" s="140"/>
      <c r="AG166" s="140"/>
      <c r="AH166" s="140"/>
      <c r="AI166" s="140"/>
      <c r="AJ166" s="140"/>
    </row>
    <row r="167" spans="1:36" ht="42" customHeight="1">
      <c r="A167" s="191"/>
      <c r="B167" s="191"/>
      <c r="C167" s="177"/>
      <c r="E167" s="192"/>
      <c r="F167" s="177"/>
      <c r="G167" s="192"/>
      <c r="H167" s="177"/>
      <c r="I167" s="192"/>
      <c r="J167" s="192"/>
      <c r="K167" s="192"/>
      <c r="L167" s="192"/>
      <c r="M167" s="192"/>
      <c r="N167" s="192"/>
      <c r="O167" s="192"/>
      <c r="P167" s="177"/>
      <c r="Q167" s="140"/>
      <c r="R167" s="140"/>
      <c r="S167" s="140"/>
      <c r="T167" s="140"/>
      <c r="U167" s="140"/>
      <c r="V167" s="140"/>
      <c r="W167" s="140"/>
      <c r="X167" s="140"/>
      <c r="Y167" s="140"/>
      <c r="Z167" s="140"/>
      <c r="AA167" s="140"/>
      <c r="AB167" s="140"/>
      <c r="AC167" s="140"/>
      <c r="AD167" s="140"/>
      <c r="AE167" s="140"/>
      <c r="AF167" s="140"/>
      <c r="AG167" s="140"/>
      <c r="AH167" s="140"/>
      <c r="AI167" s="140"/>
      <c r="AJ167" s="140"/>
    </row>
    <row r="168" spans="1:36" ht="42" customHeight="1">
      <c r="A168" s="191"/>
      <c r="B168" s="191"/>
      <c r="C168" s="177"/>
      <c r="E168" s="192"/>
      <c r="F168" s="177"/>
      <c r="G168" s="192"/>
      <c r="H168" s="177"/>
      <c r="I168" s="192"/>
      <c r="J168" s="192"/>
      <c r="K168" s="192"/>
      <c r="L168" s="192"/>
      <c r="M168" s="192"/>
      <c r="N168" s="192"/>
      <c r="O168" s="192"/>
      <c r="P168" s="177"/>
      <c r="Q168" s="140"/>
      <c r="R168" s="140"/>
      <c r="S168" s="140"/>
      <c r="T168" s="140"/>
      <c r="U168" s="140"/>
      <c r="V168" s="140"/>
      <c r="W168" s="140"/>
      <c r="X168" s="140"/>
      <c r="Y168" s="140"/>
      <c r="Z168" s="140"/>
      <c r="AA168" s="140"/>
      <c r="AB168" s="140"/>
      <c r="AC168" s="140"/>
      <c r="AD168" s="140"/>
      <c r="AE168" s="140"/>
      <c r="AF168" s="140"/>
      <c r="AG168" s="140"/>
      <c r="AH168" s="140"/>
      <c r="AI168" s="140"/>
      <c r="AJ168" s="140"/>
    </row>
    <row r="169" spans="1:36" ht="42" customHeight="1">
      <c r="A169" s="191"/>
      <c r="B169" s="191"/>
      <c r="C169" s="177"/>
      <c r="E169" s="192"/>
      <c r="F169" s="177"/>
      <c r="G169" s="192"/>
      <c r="H169" s="177"/>
      <c r="I169" s="192"/>
      <c r="J169" s="192"/>
      <c r="K169" s="192"/>
      <c r="L169" s="192"/>
      <c r="M169" s="192"/>
      <c r="N169" s="192"/>
      <c r="O169" s="192"/>
      <c r="P169" s="177"/>
      <c r="Q169" s="140"/>
      <c r="R169" s="140"/>
      <c r="S169" s="140"/>
      <c r="T169" s="140"/>
      <c r="U169" s="140"/>
      <c r="V169" s="140"/>
      <c r="W169" s="140"/>
      <c r="X169" s="140"/>
      <c r="Y169" s="140"/>
      <c r="Z169" s="140"/>
      <c r="AA169" s="140"/>
      <c r="AB169" s="140"/>
      <c r="AC169" s="140"/>
      <c r="AD169" s="140"/>
      <c r="AE169" s="140"/>
      <c r="AF169" s="140"/>
      <c r="AG169" s="140"/>
      <c r="AH169" s="140"/>
      <c r="AI169" s="140"/>
      <c r="AJ169" s="140"/>
    </row>
    <row r="170" spans="1:36" ht="42" customHeight="1">
      <c r="A170" s="191"/>
      <c r="B170" s="191"/>
      <c r="C170" s="177"/>
      <c r="E170" s="192"/>
      <c r="F170" s="177"/>
      <c r="G170" s="192"/>
      <c r="H170" s="177"/>
      <c r="I170" s="192"/>
      <c r="J170" s="192"/>
      <c r="K170" s="192"/>
      <c r="L170" s="192"/>
      <c r="M170" s="192"/>
      <c r="N170" s="192"/>
      <c r="O170" s="192"/>
      <c r="P170" s="177"/>
      <c r="Q170" s="140"/>
      <c r="R170" s="140"/>
      <c r="S170" s="140"/>
      <c r="T170" s="140"/>
      <c r="U170" s="140"/>
      <c r="V170" s="140"/>
      <c r="W170" s="140"/>
      <c r="X170" s="140"/>
      <c r="Y170" s="140"/>
      <c r="Z170" s="140"/>
      <c r="AA170" s="140"/>
      <c r="AB170" s="140"/>
      <c r="AC170" s="140"/>
      <c r="AD170" s="140"/>
      <c r="AE170" s="140"/>
      <c r="AF170" s="140"/>
      <c r="AG170" s="140"/>
      <c r="AH170" s="140"/>
      <c r="AI170" s="140"/>
      <c r="AJ170" s="140"/>
    </row>
    <row r="171" spans="1:36" ht="42" customHeight="1">
      <c r="A171" s="191"/>
      <c r="B171" s="191"/>
      <c r="C171" s="177"/>
      <c r="E171" s="192"/>
      <c r="F171" s="177"/>
      <c r="G171" s="192"/>
      <c r="H171" s="177"/>
      <c r="I171" s="192"/>
      <c r="J171" s="192"/>
      <c r="K171" s="192"/>
      <c r="L171" s="192"/>
      <c r="M171" s="192"/>
      <c r="N171" s="192"/>
      <c r="O171" s="192"/>
      <c r="P171" s="177"/>
      <c r="Q171" s="140"/>
      <c r="R171" s="140"/>
      <c r="S171" s="140"/>
      <c r="T171" s="140"/>
      <c r="U171" s="140"/>
      <c r="V171" s="140"/>
      <c r="W171" s="140"/>
      <c r="X171" s="140"/>
      <c r="Y171" s="140"/>
      <c r="Z171" s="140"/>
      <c r="AA171" s="140"/>
      <c r="AB171" s="140"/>
      <c r="AC171" s="140"/>
      <c r="AD171" s="140"/>
      <c r="AE171" s="140"/>
      <c r="AF171" s="140"/>
      <c r="AG171" s="140"/>
      <c r="AH171" s="140"/>
      <c r="AI171" s="140"/>
      <c r="AJ171" s="140"/>
    </row>
    <row r="172" spans="1:36" ht="42" customHeight="1">
      <c r="A172" s="191"/>
      <c r="B172" s="191"/>
      <c r="C172" s="177"/>
      <c r="E172" s="192"/>
      <c r="F172" s="177"/>
      <c r="G172" s="192"/>
      <c r="H172" s="177"/>
      <c r="I172" s="192"/>
      <c r="J172" s="192"/>
      <c r="K172" s="192"/>
      <c r="L172" s="192"/>
      <c r="M172" s="192"/>
      <c r="N172" s="192"/>
      <c r="O172" s="192"/>
      <c r="P172" s="177"/>
      <c r="Q172" s="140"/>
      <c r="R172" s="140"/>
      <c r="S172" s="140"/>
      <c r="T172" s="140"/>
      <c r="U172" s="140"/>
      <c r="V172" s="140"/>
      <c r="W172" s="140"/>
      <c r="X172" s="140"/>
      <c r="Y172" s="140"/>
      <c r="Z172" s="140"/>
      <c r="AA172" s="140"/>
      <c r="AB172" s="140"/>
      <c r="AC172" s="140"/>
      <c r="AD172" s="140"/>
      <c r="AE172" s="140"/>
      <c r="AF172" s="140"/>
      <c r="AG172" s="140"/>
      <c r="AH172" s="140"/>
      <c r="AI172" s="140"/>
      <c r="AJ172" s="140"/>
    </row>
    <row r="173" spans="1:36" ht="42" customHeight="1">
      <c r="A173" s="191"/>
      <c r="B173" s="191"/>
      <c r="C173" s="177"/>
      <c r="E173" s="192"/>
      <c r="F173" s="177"/>
      <c r="G173" s="192"/>
      <c r="H173" s="177"/>
      <c r="I173" s="192"/>
      <c r="J173" s="192"/>
      <c r="K173" s="192"/>
      <c r="L173" s="192"/>
      <c r="M173" s="192"/>
      <c r="N173" s="192"/>
      <c r="O173" s="192"/>
      <c r="P173" s="177"/>
      <c r="Q173" s="140"/>
      <c r="R173" s="140"/>
      <c r="S173" s="140"/>
      <c r="T173" s="140"/>
      <c r="U173" s="140"/>
      <c r="V173" s="140"/>
      <c r="W173" s="140"/>
      <c r="X173" s="140"/>
      <c r="Y173" s="140"/>
      <c r="Z173" s="140"/>
      <c r="AA173" s="140"/>
      <c r="AB173" s="140"/>
      <c r="AC173" s="140"/>
      <c r="AD173" s="140"/>
      <c r="AE173" s="140"/>
      <c r="AF173" s="140"/>
      <c r="AG173" s="140"/>
      <c r="AH173" s="140"/>
      <c r="AI173" s="140"/>
      <c r="AJ173" s="140"/>
    </row>
    <row r="174" spans="1:36" ht="42" customHeight="1">
      <c r="A174" s="191"/>
      <c r="B174" s="191"/>
      <c r="C174" s="177"/>
      <c r="E174" s="192"/>
      <c r="F174" s="177"/>
      <c r="G174" s="192"/>
      <c r="H174" s="177"/>
      <c r="I174" s="192"/>
      <c r="J174" s="192"/>
      <c r="K174" s="192"/>
      <c r="L174" s="192"/>
      <c r="M174" s="192"/>
      <c r="N174" s="192"/>
      <c r="O174" s="192"/>
      <c r="P174" s="177"/>
      <c r="Q174" s="140"/>
      <c r="R174" s="140"/>
      <c r="S174" s="140"/>
      <c r="T174" s="140"/>
      <c r="U174" s="140"/>
      <c r="V174" s="140"/>
      <c r="W174" s="140"/>
      <c r="X174" s="140"/>
      <c r="Y174" s="140"/>
      <c r="Z174" s="140"/>
      <c r="AA174" s="140"/>
      <c r="AB174" s="140"/>
      <c r="AC174" s="140"/>
      <c r="AD174" s="140"/>
      <c r="AE174" s="140"/>
      <c r="AF174" s="140"/>
      <c r="AG174" s="140"/>
      <c r="AH174" s="140"/>
      <c r="AI174" s="140"/>
      <c r="AJ174" s="140"/>
    </row>
    <row r="175" spans="1:36" ht="42" customHeight="1">
      <c r="A175" s="191"/>
      <c r="B175" s="191"/>
      <c r="C175" s="177"/>
      <c r="E175" s="192"/>
      <c r="F175" s="177"/>
      <c r="G175" s="192"/>
      <c r="H175" s="177"/>
      <c r="I175" s="192"/>
      <c r="J175" s="192"/>
      <c r="K175" s="192"/>
      <c r="L175" s="192"/>
      <c r="M175" s="192"/>
      <c r="N175" s="192"/>
      <c r="O175" s="192"/>
      <c r="P175" s="177"/>
      <c r="Q175" s="140"/>
      <c r="R175" s="140"/>
      <c r="S175" s="140"/>
      <c r="T175" s="140"/>
      <c r="U175" s="140"/>
      <c r="V175" s="140"/>
      <c r="W175" s="140"/>
      <c r="X175" s="140"/>
      <c r="Y175" s="140"/>
      <c r="Z175" s="140"/>
      <c r="AA175" s="140"/>
      <c r="AB175" s="140"/>
      <c r="AC175" s="140"/>
      <c r="AD175" s="140"/>
      <c r="AE175" s="140"/>
      <c r="AF175" s="140"/>
      <c r="AG175" s="140"/>
      <c r="AH175" s="140"/>
      <c r="AI175" s="140"/>
      <c r="AJ175" s="140"/>
    </row>
    <row r="176" spans="1:36" ht="42" customHeight="1">
      <c r="A176" s="191"/>
      <c r="B176" s="191"/>
      <c r="C176" s="177"/>
      <c r="E176" s="192"/>
      <c r="F176" s="177"/>
      <c r="G176" s="192"/>
      <c r="H176" s="177"/>
      <c r="I176" s="192"/>
      <c r="J176" s="192"/>
      <c r="K176" s="192"/>
      <c r="L176" s="192"/>
      <c r="M176" s="192"/>
      <c r="N176" s="192"/>
      <c r="O176" s="192"/>
      <c r="P176" s="177"/>
      <c r="Q176" s="140"/>
      <c r="R176" s="140"/>
      <c r="S176" s="140"/>
      <c r="T176" s="140"/>
      <c r="U176" s="140"/>
      <c r="V176" s="140"/>
      <c r="W176" s="140"/>
      <c r="X176" s="140"/>
      <c r="Y176" s="140"/>
      <c r="Z176" s="140"/>
      <c r="AA176" s="140"/>
      <c r="AB176" s="140"/>
      <c r="AC176" s="140"/>
      <c r="AD176" s="140"/>
      <c r="AE176" s="140"/>
      <c r="AF176" s="140"/>
      <c r="AG176" s="140"/>
      <c r="AH176" s="140"/>
      <c r="AI176" s="140"/>
      <c r="AJ176" s="140"/>
    </row>
    <row r="177" spans="1:36" ht="42" customHeight="1">
      <c r="A177" s="191"/>
      <c r="B177" s="191"/>
      <c r="C177" s="177"/>
      <c r="E177" s="192"/>
      <c r="F177" s="177"/>
      <c r="G177" s="192"/>
      <c r="H177" s="177"/>
      <c r="I177" s="192"/>
      <c r="J177" s="192"/>
      <c r="K177" s="192"/>
      <c r="L177" s="192"/>
      <c r="M177" s="192"/>
      <c r="N177" s="192"/>
      <c r="O177" s="192"/>
      <c r="P177" s="177"/>
      <c r="Q177" s="140"/>
      <c r="R177" s="140"/>
      <c r="S177" s="140"/>
      <c r="T177" s="140"/>
      <c r="U177" s="140"/>
      <c r="V177" s="140"/>
      <c r="W177" s="140"/>
      <c r="X177" s="140"/>
      <c r="Y177" s="140"/>
      <c r="Z177" s="140"/>
      <c r="AA177" s="140"/>
      <c r="AB177" s="140"/>
      <c r="AC177" s="140"/>
      <c r="AD177" s="140"/>
      <c r="AE177" s="140"/>
      <c r="AF177" s="140"/>
      <c r="AG177" s="140"/>
      <c r="AH177" s="140"/>
      <c r="AI177" s="140"/>
      <c r="AJ177" s="140"/>
    </row>
    <row r="178" spans="1:36" ht="42" customHeight="1">
      <c r="A178" s="191"/>
      <c r="B178" s="191"/>
      <c r="C178" s="177"/>
      <c r="E178" s="192"/>
      <c r="F178" s="177"/>
      <c r="G178" s="192"/>
      <c r="H178" s="177"/>
      <c r="I178" s="192"/>
      <c r="J178" s="192"/>
      <c r="K178" s="192"/>
      <c r="L178" s="192"/>
      <c r="M178" s="192"/>
      <c r="N178" s="192"/>
      <c r="O178" s="192"/>
      <c r="P178" s="177"/>
      <c r="Q178" s="140"/>
      <c r="R178" s="140"/>
      <c r="S178" s="140"/>
      <c r="T178" s="140"/>
      <c r="U178" s="140"/>
      <c r="V178" s="140"/>
      <c r="W178" s="140"/>
      <c r="X178" s="140"/>
      <c r="Y178" s="140"/>
      <c r="Z178" s="140"/>
      <c r="AA178" s="140"/>
      <c r="AB178" s="140"/>
      <c r="AC178" s="140"/>
      <c r="AD178" s="140"/>
      <c r="AE178" s="140"/>
      <c r="AF178" s="140"/>
      <c r="AG178" s="140"/>
      <c r="AH178" s="140"/>
      <c r="AI178" s="140"/>
      <c r="AJ178" s="140"/>
    </row>
    <row r="179" spans="1:36" ht="42" customHeight="1">
      <c r="A179" s="191"/>
      <c r="B179" s="191"/>
      <c r="C179" s="177"/>
      <c r="E179" s="192"/>
      <c r="F179" s="177"/>
      <c r="G179" s="192"/>
      <c r="H179" s="177"/>
      <c r="I179" s="192"/>
      <c r="J179" s="192"/>
      <c r="K179" s="192"/>
      <c r="L179" s="192"/>
      <c r="M179" s="192"/>
      <c r="N179" s="192"/>
      <c r="O179" s="192"/>
      <c r="P179" s="177"/>
      <c r="Q179" s="140"/>
      <c r="R179" s="140"/>
      <c r="S179" s="140"/>
      <c r="T179" s="140"/>
      <c r="U179" s="140"/>
      <c r="V179" s="140"/>
      <c r="W179" s="140"/>
      <c r="X179" s="140"/>
      <c r="Y179" s="140"/>
      <c r="Z179" s="140"/>
      <c r="AA179" s="140"/>
      <c r="AB179" s="140"/>
      <c r="AC179" s="140"/>
      <c r="AD179" s="140"/>
      <c r="AE179" s="140"/>
      <c r="AF179" s="140"/>
      <c r="AG179" s="140"/>
      <c r="AH179" s="140"/>
      <c r="AI179" s="140"/>
      <c r="AJ179" s="140"/>
    </row>
    <row r="180" spans="1:36" ht="42" customHeight="1">
      <c r="A180" s="191"/>
      <c r="B180" s="191"/>
      <c r="C180" s="177"/>
      <c r="E180" s="192"/>
      <c r="F180" s="177"/>
      <c r="G180" s="192"/>
      <c r="H180" s="177"/>
      <c r="I180" s="192"/>
      <c r="J180" s="192"/>
      <c r="K180" s="192"/>
      <c r="L180" s="192"/>
      <c r="M180" s="192"/>
      <c r="N180" s="192"/>
      <c r="O180" s="192"/>
      <c r="P180" s="177"/>
      <c r="Q180" s="140"/>
      <c r="R180" s="140"/>
      <c r="S180" s="140"/>
      <c r="T180" s="140"/>
      <c r="U180" s="140"/>
      <c r="V180" s="140"/>
      <c r="W180" s="140"/>
      <c r="X180" s="140"/>
      <c r="Y180" s="140"/>
      <c r="Z180" s="140"/>
      <c r="AA180" s="140"/>
      <c r="AB180" s="140"/>
      <c r="AC180" s="140"/>
      <c r="AD180" s="140"/>
      <c r="AE180" s="140"/>
      <c r="AF180" s="140"/>
      <c r="AG180" s="140"/>
      <c r="AH180" s="140"/>
      <c r="AI180" s="140"/>
      <c r="AJ180" s="140"/>
    </row>
    <row r="181" spans="1:36" ht="42" customHeight="1">
      <c r="A181" s="191"/>
      <c r="B181" s="191"/>
      <c r="C181" s="177"/>
      <c r="E181" s="192"/>
      <c r="F181" s="177"/>
      <c r="G181" s="192"/>
      <c r="H181" s="177"/>
      <c r="I181" s="192"/>
      <c r="J181" s="192"/>
      <c r="K181" s="192"/>
      <c r="L181" s="192"/>
      <c r="M181" s="192"/>
      <c r="N181" s="192"/>
      <c r="O181" s="192"/>
      <c r="P181" s="177"/>
      <c r="Q181" s="140"/>
      <c r="R181" s="140"/>
      <c r="S181" s="140"/>
      <c r="T181" s="140"/>
      <c r="U181" s="140"/>
      <c r="V181" s="140"/>
      <c r="W181" s="140"/>
      <c r="X181" s="140"/>
      <c r="Y181" s="140"/>
      <c r="Z181" s="140"/>
      <c r="AA181" s="140"/>
      <c r="AB181" s="140"/>
      <c r="AC181" s="140"/>
      <c r="AD181" s="140"/>
      <c r="AE181" s="140"/>
      <c r="AF181" s="140"/>
      <c r="AG181" s="140"/>
      <c r="AH181" s="140"/>
      <c r="AI181" s="140"/>
      <c r="AJ181" s="140"/>
    </row>
    <row r="182" spans="1:36" ht="42" customHeight="1">
      <c r="A182" s="191"/>
      <c r="B182" s="191"/>
      <c r="C182" s="177"/>
      <c r="E182" s="192"/>
      <c r="F182" s="177"/>
      <c r="G182" s="192"/>
      <c r="H182" s="177"/>
      <c r="I182" s="192"/>
      <c r="J182" s="192"/>
      <c r="K182" s="192"/>
      <c r="L182" s="192"/>
      <c r="M182" s="192"/>
      <c r="N182" s="192"/>
      <c r="O182" s="192"/>
      <c r="P182" s="177"/>
      <c r="Q182" s="140"/>
      <c r="R182" s="140"/>
      <c r="S182" s="140"/>
      <c r="T182" s="140"/>
      <c r="U182" s="140"/>
      <c r="V182" s="140"/>
      <c r="W182" s="140"/>
      <c r="X182" s="140"/>
      <c r="Y182" s="140"/>
      <c r="Z182" s="140"/>
      <c r="AA182" s="140"/>
      <c r="AB182" s="140"/>
      <c r="AC182" s="140"/>
      <c r="AD182" s="140"/>
      <c r="AE182" s="140"/>
      <c r="AF182" s="140"/>
      <c r="AG182" s="140"/>
      <c r="AH182" s="140"/>
      <c r="AI182" s="140"/>
      <c r="AJ182" s="140"/>
    </row>
    <row r="183" spans="1:36" ht="42" customHeight="1">
      <c r="A183" s="191"/>
      <c r="B183" s="191"/>
      <c r="C183" s="177"/>
      <c r="E183" s="192"/>
      <c r="F183" s="177"/>
      <c r="G183" s="192"/>
      <c r="H183" s="177"/>
      <c r="I183" s="192"/>
      <c r="J183" s="192"/>
      <c r="K183" s="192"/>
      <c r="L183" s="192"/>
      <c r="M183" s="192"/>
      <c r="N183" s="192"/>
      <c r="O183" s="192"/>
      <c r="P183" s="177"/>
      <c r="Q183" s="140"/>
      <c r="R183" s="140"/>
      <c r="S183" s="140"/>
      <c r="T183" s="140"/>
      <c r="U183" s="140"/>
      <c r="V183" s="140"/>
      <c r="W183" s="140"/>
      <c r="X183" s="140"/>
      <c r="Y183" s="140"/>
      <c r="Z183" s="140"/>
      <c r="AA183" s="140"/>
      <c r="AB183" s="140"/>
      <c r="AC183" s="140"/>
      <c r="AD183" s="140"/>
      <c r="AE183" s="140"/>
      <c r="AF183" s="140"/>
      <c r="AG183" s="140"/>
      <c r="AH183" s="140"/>
      <c r="AI183" s="140"/>
      <c r="AJ183" s="140"/>
    </row>
    <row r="184" spans="1:36" ht="42" customHeight="1">
      <c r="A184" s="191"/>
      <c r="B184" s="191"/>
      <c r="C184" s="177"/>
      <c r="E184" s="192"/>
      <c r="F184" s="177"/>
      <c r="G184" s="192"/>
      <c r="H184" s="177"/>
      <c r="I184" s="192"/>
      <c r="J184" s="192"/>
      <c r="K184" s="192"/>
      <c r="L184" s="192"/>
      <c r="M184" s="192"/>
      <c r="N184" s="192"/>
      <c r="O184" s="192"/>
      <c r="P184" s="177"/>
      <c r="Q184" s="140"/>
      <c r="R184" s="140"/>
      <c r="S184" s="140"/>
      <c r="T184" s="140"/>
      <c r="U184" s="140"/>
      <c r="V184" s="140"/>
      <c r="W184" s="140"/>
      <c r="X184" s="140"/>
      <c r="Y184" s="140"/>
      <c r="Z184" s="140"/>
      <c r="AA184" s="140"/>
      <c r="AB184" s="140"/>
      <c r="AC184" s="140"/>
      <c r="AD184" s="140"/>
      <c r="AE184" s="140"/>
      <c r="AF184" s="140"/>
      <c r="AG184" s="140"/>
      <c r="AH184" s="140"/>
      <c r="AI184" s="140"/>
      <c r="AJ184" s="140"/>
    </row>
    <row r="185" spans="1:36" ht="42" customHeight="1">
      <c r="A185" s="191"/>
      <c r="B185" s="191"/>
      <c r="C185" s="177"/>
      <c r="E185" s="192"/>
      <c r="F185" s="177"/>
      <c r="G185" s="192"/>
      <c r="H185" s="177"/>
      <c r="I185" s="192"/>
      <c r="J185" s="192"/>
      <c r="K185" s="192"/>
      <c r="L185" s="192"/>
      <c r="M185" s="192"/>
      <c r="N185" s="192"/>
      <c r="O185" s="192"/>
      <c r="P185" s="177"/>
      <c r="Q185" s="140"/>
      <c r="R185" s="140"/>
      <c r="S185" s="140"/>
      <c r="T185" s="140"/>
      <c r="U185" s="140"/>
      <c r="V185" s="140"/>
      <c r="W185" s="140"/>
      <c r="X185" s="140"/>
      <c r="Y185" s="140"/>
      <c r="Z185" s="140"/>
      <c r="AA185" s="140"/>
      <c r="AB185" s="140"/>
      <c r="AC185" s="140"/>
      <c r="AD185" s="140"/>
      <c r="AE185" s="140"/>
      <c r="AF185" s="140"/>
      <c r="AG185" s="140"/>
      <c r="AH185" s="140"/>
      <c r="AI185" s="140"/>
      <c r="AJ185" s="140"/>
    </row>
    <row r="186" spans="1:36" ht="42" customHeight="1">
      <c r="A186" s="191"/>
      <c r="B186" s="191"/>
      <c r="C186" s="177"/>
      <c r="E186" s="192"/>
      <c r="F186" s="177"/>
      <c r="G186" s="192"/>
      <c r="H186" s="177"/>
      <c r="I186" s="192"/>
      <c r="J186" s="192"/>
      <c r="K186" s="192"/>
      <c r="L186" s="192"/>
      <c r="M186" s="192"/>
      <c r="N186" s="192"/>
      <c r="O186" s="192"/>
      <c r="P186" s="177"/>
      <c r="Q186" s="140"/>
      <c r="R186" s="140"/>
      <c r="S186" s="140"/>
      <c r="T186" s="140"/>
      <c r="U186" s="140"/>
      <c r="V186" s="140"/>
      <c r="W186" s="140"/>
      <c r="X186" s="140"/>
      <c r="Y186" s="140"/>
      <c r="Z186" s="140"/>
      <c r="AA186" s="140"/>
      <c r="AB186" s="140"/>
      <c r="AC186" s="140"/>
      <c r="AD186" s="140"/>
      <c r="AE186" s="140"/>
      <c r="AF186" s="140"/>
      <c r="AG186" s="140"/>
      <c r="AH186" s="140"/>
      <c r="AI186" s="140"/>
      <c r="AJ186" s="140"/>
    </row>
    <row r="187" spans="1:36" ht="42" customHeight="1">
      <c r="A187" s="191"/>
      <c r="B187" s="191"/>
      <c r="C187" s="177"/>
      <c r="E187" s="192"/>
      <c r="F187" s="177"/>
      <c r="G187" s="192"/>
      <c r="H187" s="177"/>
      <c r="I187" s="192"/>
      <c r="J187" s="192"/>
      <c r="K187" s="192"/>
      <c r="L187" s="192"/>
      <c r="M187" s="192"/>
      <c r="N187" s="192"/>
      <c r="O187" s="192"/>
      <c r="P187" s="177"/>
      <c r="Q187" s="140"/>
      <c r="R187" s="140"/>
      <c r="S187" s="140"/>
      <c r="T187" s="140"/>
      <c r="U187" s="140"/>
      <c r="V187" s="140"/>
      <c r="W187" s="140"/>
      <c r="X187" s="140"/>
      <c r="Y187" s="140"/>
      <c r="Z187" s="140"/>
      <c r="AA187" s="140"/>
      <c r="AB187" s="140"/>
      <c r="AC187" s="140"/>
      <c r="AD187" s="140"/>
      <c r="AE187" s="140"/>
      <c r="AF187" s="140"/>
      <c r="AG187" s="140"/>
      <c r="AH187" s="140"/>
      <c r="AI187" s="140"/>
      <c r="AJ187" s="140"/>
    </row>
    <row r="188" spans="1:36" ht="42" customHeight="1">
      <c r="A188" s="191"/>
      <c r="B188" s="191"/>
      <c r="C188" s="177"/>
      <c r="E188" s="192"/>
      <c r="F188" s="177"/>
      <c r="G188" s="192"/>
      <c r="H188" s="177"/>
      <c r="I188" s="192"/>
      <c r="J188" s="192"/>
      <c r="K188" s="192"/>
      <c r="L188" s="192"/>
      <c r="M188" s="192"/>
      <c r="N188" s="192"/>
      <c r="O188" s="192"/>
      <c r="P188" s="177"/>
      <c r="Q188" s="140"/>
      <c r="R188" s="140"/>
      <c r="S188" s="140"/>
      <c r="T188" s="140"/>
      <c r="U188" s="140"/>
      <c r="V188" s="140"/>
      <c r="W188" s="140"/>
      <c r="X188" s="140"/>
      <c r="Y188" s="140"/>
      <c r="Z188" s="140"/>
      <c r="AA188" s="140"/>
      <c r="AB188" s="140"/>
      <c r="AC188" s="140"/>
      <c r="AD188" s="140"/>
      <c r="AE188" s="140"/>
      <c r="AF188" s="140"/>
      <c r="AG188" s="140"/>
      <c r="AH188" s="140"/>
      <c r="AI188" s="140"/>
      <c r="AJ188" s="140"/>
    </row>
    <row r="189" spans="1:36" ht="42" customHeight="1">
      <c r="A189" s="191"/>
      <c r="B189" s="191"/>
      <c r="C189" s="177"/>
      <c r="E189" s="192"/>
      <c r="F189" s="177"/>
      <c r="G189" s="192"/>
      <c r="H189" s="177"/>
      <c r="I189" s="192"/>
      <c r="J189" s="192"/>
      <c r="K189" s="192"/>
      <c r="L189" s="192"/>
      <c r="M189" s="192"/>
      <c r="N189" s="192"/>
      <c r="O189" s="192"/>
      <c r="P189" s="177"/>
      <c r="Q189" s="140"/>
      <c r="R189" s="140"/>
      <c r="S189" s="140"/>
      <c r="T189" s="140"/>
      <c r="U189" s="140"/>
      <c r="V189" s="140"/>
      <c r="W189" s="140"/>
      <c r="X189" s="140"/>
      <c r="Y189" s="140"/>
      <c r="Z189" s="140"/>
      <c r="AA189" s="140"/>
      <c r="AB189" s="140"/>
      <c r="AC189" s="140"/>
      <c r="AD189" s="140"/>
      <c r="AE189" s="140"/>
      <c r="AF189" s="140"/>
      <c r="AG189" s="140"/>
      <c r="AH189" s="140"/>
      <c r="AI189" s="140"/>
      <c r="AJ189" s="140"/>
    </row>
    <row r="190" spans="1:36" ht="42" customHeight="1">
      <c r="A190" s="191"/>
      <c r="B190" s="191"/>
      <c r="C190" s="177"/>
      <c r="E190" s="192"/>
      <c r="F190" s="177"/>
      <c r="G190" s="192"/>
      <c r="H190" s="177"/>
      <c r="I190" s="192"/>
      <c r="J190" s="192"/>
      <c r="K190" s="192"/>
      <c r="L190" s="192"/>
      <c r="M190" s="192"/>
      <c r="N190" s="192"/>
      <c r="O190" s="192"/>
      <c r="P190" s="177"/>
      <c r="Q190" s="140"/>
      <c r="R190" s="140"/>
      <c r="S190" s="140"/>
      <c r="T190" s="140"/>
      <c r="U190" s="140"/>
      <c r="V190" s="140"/>
      <c r="W190" s="140"/>
      <c r="X190" s="140"/>
      <c r="Y190" s="140"/>
      <c r="Z190" s="140"/>
      <c r="AA190" s="140"/>
      <c r="AB190" s="140"/>
      <c r="AC190" s="140"/>
      <c r="AD190" s="140"/>
      <c r="AE190" s="140"/>
      <c r="AF190" s="140"/>
      <c r="AG190" s="140"/>
      <c r="AH190" s="140"/>
      <c r="AI190" s="140"/>
      <c r="AJ190" s="140"/>
    </row>
    <row r="191" spans="1:36" ht="42" customHeight="1">
      <c r="A191" s="191"/>
      <c r="B191" s="191"/>
      <c r="C191" s="177"/>
      <c r="E191" s="192"/>
      <c r="F191" s="177"/>
      <c r="G191" s="192"/>
      <c r="H191" s="177"/>
      <c r="I191" s="192"/>
      <c r="J191" s="192"/>
      <c r="K191" s="192"/>
      <c r="L191" s="192"/>
      <c r="M191" s="192"/>
      <c r="N191" s="192"/>
      <c r="O191" s="192"/>
      <c r="P191" s="177"/>
      <c r="Q191" s="140"/>
      <c r="R191" s="140"/>
      <c r="S191" s="140"/>
      <c r="T191" s="140"/>
      <c r="U191" s="140"/>
      <c r="V191" s="140"/>
      <c r="W191" s="140"/>
      <c r="X191" s="140"/>
      <c r="Y191" s="140"/>
      <c r="Z191" s="140"/>
      <c r="AA191" s="140"/>
      <c r="AB191" s="140"/>
      <c r="AC191" s="140"/>
      <c r="AD191" s="140"/>
      <c r="AE191" s="140"/>
      <c r="AF191" s="140"/>
      <c r="AG191" s="140"/>
      <c r="AH191" s="140"/>
      <c r="AI191" s="140"/>
      <c r="AJ191" s="140"/>
    </row>
    <row r="192" spans="1:36" ht="42" customHeight="1">
      <c r="A192" s="191"/>
      <c r="B192" s="191"/>
      <c r="C192" s="177"/>
      <c r="E192" s="192"/>
      <c r="F192" s="177"/>
      <c r="G192" s="192"/>
      <c r="H192" s="177"/>
      <c r="I192" s="192"/>
      <c r="J192" s="192"/>
      <c r="K192" s="192"/>
      <c r="L192" s="192"/>
      <c r="M192" s="192"/>
      <c r="N192" s="192"/>
      <c r="O192" s="192"/>
      <c r="P192" s="177"/>
      <c r="Q192" s="140"/>
      <c r="R192" s="140"/>
      <c r="S192" s="140"/>
      <c r="T192" s="140"/>
      <c r="U192" s="140"/>
      <c r="V192" s="140"/>
      <c r="W192" s="140"/>
      <c r="X192" s="140"/>
      <c r="Y192" s="140"/>
      <c r="Z192" s="140"/>
      <c r="AA192" s="140"/>
      <c r="AB192" s="140"/>
      <c r="AC192" s="140"/>
      <c r="AD192" s="140"/>
      <c r="AE192" s="140"/>
      <c r="AF192" s="140"/>
      <c r="AG192" s="140"/>
      <c r="AH192" s="140"/>
      <c r="AI192" s="140"/>
      <c r="AJ192" s="140"/>
    </row>
    <row r="193" spans="1:36" ht="42" customHeight="1">
      <c r="A193" s="191"/>
      <c r="B193" s="191"/>
      <c r="C193" s="177"/>
      <c r="E193" s="192"/>
      <c r="F193" s="177"/>
      <c r="G193" s="192"/>
      <c r="H193" s="177"/>
      <c r="I193" s="192"/>
      <c r="J193" s="192"/>
      <c r="K193" s="192"/>
      <c r="L193" s="192"/>
      <c r="M193" s="192"/>
      <c r="N193" s="192"/>
      <c r="O193" s="192"/>
      <c r="P193" s="177"/>
      <c r="Q193" s="140"/>
      <c r="R193" s="140"/>
      <c r="S193" s="140"/>
      <c r="T193" s="140"/>
      <c r="U193" s="140"/>
      <c r="V193" s="140"/>
      <c r="W193" s="140"/>
      <c r="X193" s="140"/>
      <c r="Y193" s="140"/>
      <c r="Z193" s="140"/>
      <c r="AA193" s="140"/>
      <c r="AB193" s="140"/>
      <c r="AC193" s="140"/>
      <c r="AD193" s="140"/>
      <c r="AE193" s="140"/>
      <c r="AF193" s="140"/>
      <c r="AG193" s="140"/>
      <c r="AH193" s="140"/>
      <c r="AI193" s="140"/>
      <c r="AJ193" s="140"/>
    </row>
    <row r="194" spans="1:36" ht="42" customHeight="1">
      <c r="A194" s="191"/>
      <c r="B194" s="191"/>
      <c r="C194" s="177"/>
      <c r="E194" s="192"/>
      <c r="F194" s="177"/>
      <c r="G194" s="192"/>
      <c r="H194" s="177"/>
      <c r="I194" s="192"/>
      <c r="J194" s="192"/>
      <c r="K194" s="192"/>
      <c r="L194" s="192"/>
      <c r="M194" s="192"/>
      <c r="N194" s="192"/>
      <c r="O194" s="192"/>
      <c r="P194" s="177"/>
      <c r="Q194" s="140"/>
      <c r="R194" s="140"/>
      <c r="S194" s="140"/>
      <c r="T194" s="140"/>
      <c r="U194" s="140"/>
      <c r="V194" s="140"/>
      <c r="W194" s="140"/>
      <c r="X194" s="140"/>
      <c r="Y194" s="140"/>
      <c r="Z194" s="140"/>
      <c r="AA194" s="140"/>
      <c r="AB194" s="140"/>
      <c r="AC194" s="140"/>
      <c r="AD194" s="140"/>
      <c r="AE194" s="140"/>
      <c r="AF194" s="140"/>
      <c r="AG194" s="140"/>
      <c r="AH194" s="140"/>
      <c r="AI194" s="140"/>
      <c r="AJ194" s="140"/>
    </row>
    <row r="195" spans="1:36" ht="42" customHeight="1">
      <c r="A195" s="191"/>
      <c r="B195" s="191"/>
      <c r="C195" s="177"/>
      <c r="E195" s="192"/>
      <c r="F195" s="177"/>
      <c r="G195" s="192"/>
      <c r="H195" s="177"/>
      <c r="I195" s="192"/>
      <c r="J195" s="192"/>
      <c r="K195" s="192"/>
      <c r="L195" s="192"/>
      <c r="M195" s="192"/>
      <c r="N195" s="192"/>
      <c r="O195" s="192"/>
      <c r="P195" s="177"/>
      <c r="Q195" s="140"/>
      <c r="R195" s="140"/>
      <c r="S195" s="140"/>
      <c r="T195" s="140"/>
      <c r="U195" s="140"/>
      <c r="V195" s="140"/>
      <c r="W195" s="140"/>
      <c r="X195" s="140"/>
      <c r="Y195" s="140"/>
      <c r="Z195" s="140"/>
      <c r="AA195" s="140"/>
      <c r="AB195" s="140"/>
      <c r="AC195" s="140"/>
      <c r="AD195" s="140"/>
      <c r="AE195" s="140"/>
      <c r="AF195" s="140"/>
      <c r="AG195" s="140"/>
      <c r="AH195" s="140"/>
      <c r="AI195" s="140"/>
      <c r="AJ195" s="140"/>
    </row>
    <row r="196" spans="1:36" ht="42" customHeight="1">
      <c r="A196" s="191"/>
      <c r="B196" s="191"/>
      <c r="C196" s="177"/>
      <c r="E196" s="192"/>
      <c r="F196" s="177"/>
      <c r="G196" s="192"/>
      <c r="H196" s="177"/>
      <c r="I196" s="192"/>
      <c r="J196" s="192"/>
      <c r="K196" s="192"/>
      <c r="L196" s="192"/>
      <c r="M196" s="192"/>
      <c r="N196" s="192"/>
      <c r="O196" s="192"/>
      <c r="P196" s="177"/>
      <c r="Q196" s="140"/>
      <c r="R196" s="140"/>
      <c r="S196" s="140"/>
      <c r="T196" s="140"/>
      <c r="U196" s="140"/>
      <c r="V196" s="140"/>
      <c r="W196" s="140"/>
      <c r="X196" s="140"/>
      <c r="Y196" s="140"/>
      <c r="Z196" s="140"/>
      <c r="AA196" s="140"/>
      <c r="AB196" s="140"/>
      <c r="AC196" s="140"/>
      <c r="AD196" s="140"/>
      <c r="AE196" s="140"/>
      <c r="AF196" s="140"/>
      <c r="AG196" s="140"/>
      <c r="AH196" s="140"/>
      <c r="AI196" s="140"/>
      <c r="AJ196" s="140"/>
    </row>
    <row r="197" spans="1:36" ht="42" customHeight="1">
      <c r="A197" s="191"/>
      <c r="B197" s="191"/>
      <c r="C197" s="177"/>
      <c r="E197" s="192"/>
      <c r="F197" s="177"/>
      <c r="G197" s="192"/>
      <c r="H197" s="177"/>
      <c r="I197" s="192"/>
      <c r="J197" s="192"/>
      <c r="K197" s="192"/>
      <c r="L197" s="192"/>
      <c r="M197" s="192"/>
      <c r="N197" s="192"/>
      <c r="O197" s="192"/>
      <c r="P197" s="177"/>
      <c r="Q197" s="140"/>
      <c r="R197" s="140"/>
      <c r="S197" s="140"/>
      <c r="T197" s="140"/>
      <c r="U197" s="140"/>
      <c r="V197" s="140"/>
      <c r="W197" s="140"/>
      <c r="X197" s="140"/>
      <c r="Y197" s="140"/>
      <c r="Z197" s="140"/>
      <c r="AA197" s="140"/>
      <c r="AB197" s="140"/>
      <c r="AC197" s="140"/>
      <c r="AD197" s="140"/>
      <c r="AE197" s="140"/>
      <c r="AF197" s="140"/>
      <c r="AG197" s="140"/>
      <c r="AH197" s="140"/>
      <c r="AI197" s="140"/>
      <c r="AJ197" s="140"/>
    </row>
    <row r="198" spans="1:36" ht="42" customHeight="1">
      <c r="A198" s="191"/>
      <c r="B198" s="191"/>
      <c r="C198" s="177"/>
      <c r="E198" s="192"/>
      <c r="F198" s="177"/>
      <c r="G198" s="192"/>
      <c r="H198" s="177"/>
      <c r="I198" s="192"/>
      <c r="J198" s="192"/>
      <c r="K198" s="192"/>
      <c r="L198" s="192"/>
      <c r="M198" s="192"/>
      <c r="N198" s="192"/>
      <c r="O198" s="192"/>
      <c r="P198" s="177"/>
      <c r="Q198" s="140"/>
      <c r="R198" s="140"/>
      <c r="S198" s="140"/>
      <c r="T198" s="140"/>
      <c r="U198" s="140"/>
      <c r="V198" s="140"/>
      <c r="W198" s="140"/>
      <c r="X198" s="140"/>
      <c r="Y198" s="140"/>
      <c r="Z198" s="140"/>
      <c r="AA198" s="140"/>
      <c r="AB198" s="140"/>
      <c r="AC198" s="140"/>
      <c r="AD198" s="140"/>
      <c r="AE198" s="140"/>
      <c r="AF198" s="140"/>
      <c r="AG198" s="140"/>
      <c r="AH198" s="140"/>
      <c r="AI198" s="140"/>
      <c r="AJ198" s="140"/>
    </row>
    <row r="199" spans="1:36" ht="42" customHeight="1">
      <c r="A199" s="191"/>
      <c r="B199" s="191"/>
      <c r="C199" s="177"/>
      <c r="E199" s="192"/>
      <c r="F199" s="177"/>
      <c r="G199" s="192"/>
      <c r="H199" s="177"/>
      <c r="I199" s="192"/>
      <c r="J199" s="192"/>
      <c r="K199" s="192"/>
      <c r="L199" s="192"/>
      <c r="M199" s="192"/>
      <c r="N199" s="192"/>
      <c r="O199" s="192"/>
      <c r="P199" s="177"/>
      <c r="Q199" s="140"/>
      <c r="R199" s="140"/>
      <c r="S199" s="140"/>
      <c r="T199" s="140"/>
      <c r="U199" s="140"/>
      <c r="V199" s="140"/>
      <c r="W199" s="140"/>
      <c r="X199" s="140"/>
      <c r="Y199" s="140"/>
      <c r="Z199" s="140"/>
      <c r="AA199" s="140"/>
      <c r="AB199" s="140"/>
      <c r="AC199" s="140"/>
      <c r="AD199" s="140"/>
      <c r="AE199" s="140"/>
      <c r="AF199" s="140"/>
      <c r="AG199" s="140"/>
      <c r="AH199" s="140"/>
      <c r="AI199" s="140"/>
      <c r="AJ199" s="140"/>
    </row>
    <row r="200" spans="1:36" ht="42" customHeight="1">
      <c r="A200" s="191"/>
      <c r="B200" s="191"/>
      <c r="C200" s="177"/>
      <c r="E200" s="192"/>
      <c r="F200" s="177"/>
      <c r="G200" s="192"/>
      <c r="H200" s="177"/>
      <c r="I200" s="192"/>
      <c r="J200" s="192"/>
      <c r="K200" s="192"/>
      <c r="L200" s="192"/>
      <c r="M200" s="192"/>
      <c r="N200" s="192"/>
      <c r="O200" s="192"/>
      <c r="P200" s="177"/>
      <c r="Q200" s="140"/>
      <c r="R200" s="140"/>
      <c r="S200" s="140"/>
      <c r="T200" s="140"/>
      <c r="U200" s="140"/>
      <c r="V200" s="140"/>
      <c r="W200" s="140"/>
      <c r="X200" s="140"/>
      <c r="Y200" s="140"/>
      <c r="Z200" s="140"/>
      <c r="AA200" s="140"/>
      <c r="AB200" s="140"/>
      <c r="AC200" s="140"/>
      <c r="AD200" s="140"/>
      <c r="AE200" s="140"/>
      <c r="AF200" s="140"/>
      <c r="AG200" s="140"/>
      <c r="AH200" s="140"/>
      <c r="AI200" s="140"/>
      <c r="AJ200" s="140"/>
    </row>
    <row r="201" spans="1:36" ht="42" customHeight="1">
      <c r="A201" s="191"/>
      <c r="B201" s="191"/>
      <c r="C201" s="177"/>
      <c r="E201" s="192"/>
      <c r="F201" s="177"/>
      <c r="G201" s="192"/>
      <c r="H201" s="177"/>
      <c r="I201" s="192"/>
      <c r="J201" s="192"/>
      <c r="K201" s="192"/>
      <c r="L201" s="192"/>
      <c r="M201" s="192"/>
      <c r="N201" s="192"/>
      <c r="O201" s="192"/>
      <c r="P201" s="177"/>
      <c r="Q201" s="140"/>
      <c r="R201" s="140"/>
      <c r="S201" s="140"/>
      <c r="T201" s="140"/>
      <c r="U201" s="140"/>
      <c r="V201" s="140"/>
      <c r="W201" s="140"/>
      <c r="X201" s="140"/>
      <c r="Y201" s="140"/>
      <c r="Z201" s="140"/>
      <c r="AA201" s="140"/>
      <c r="AB201" s="140"/>
      <c r="AC201" s="140"/>
      <c r="AD201" s="140"/>
      <c r="AE201" s="140"/>
      <c r="AF201" s="140"/>
      <c r="AG201" s="140"/>
      <c r="AH201" s="140"/>
      <c r="AI201" s="140"/>
      <c r="AJ201" s="140"/>
    </row>
    <row r="202" spans="1:36" ht="42" customHeight="1">
      <c r="A202" s="191"/>
      <c r="B202" s="191"/>
      <c r="C202" s="177"/>
      <c r="E202" s="192"/>
      <c r="F202" s="177"/>
      <c r="G202" s="192"/>
      <c r="H202" s="177"/>
      <c r="I202" s="192"/>
      <c r="J202" s="192"/>
      <c r="K202" s="192"/>
      <c r="L202" s="192"/>
      <c r="M202" s="192"/>
      <c r="N202" s="192"/>
      <c r="O202" s="192"/>
      <c r="P202" s="177"/>
      <c r="Q202" s="140"/>
      <c r="R202" s="140"/>
      <c r="S202" s="140"/>
      <c r="T202" s="140"/>
      <c r="U202" s="140"/>
      <c r="V202" s="140"/>
      <c r="W202" s="140"/>
      <c r="X202" s="140"/>
      <c r="Y202" s="140"/>
      <c r="Z202" s="140"/>
      <c r="AA202" s="140"/>
      <c r="AB202" s="140"/>
      <c r="AC202" s="140"/>
      <c r="AD202" s="140"/>
      <c r="AE202" s="140"/>
      <c r="AF202" s="140"/>
      <c r="AG202" s="140"/>
      <c r="AH202" s="140"/>
      <c r="AI202" s="140"/>
      <c r="AJ202" s="140"/>
    </row>
    <row r="203" spans="1:36" ht="42" customHeight="1">
      <c r="A203" s="191"/>
      <c r="B203" s="191"/>
      <c r="C203" s="177"/>
      <c r="E203" s="192"/>
      <c r="F203" s="177"/>
      <c r="G203" s="192"/>
      <c r="H203" s="177"/>
      <c r="I203" s="192"/>
      <c r="J203" s="192"/>
      <c r="K203" s="192"/>
      <c r="L203" s="192"/>
      <c r="M203" s="192"/>
      <c r="N203" s="192"/>
      <c r="O203" s="192"/>
      <c r="P203" s="177"/>
      <c r="Q203" s="140"/>
      <c r="R203" s="140"/>
      <c r="S203" s="140"/>
      <c r="T203" s="140"/>
      <c r="U203" s="140"/>
      <c r="V203" s="140"/>
      <c r="W203" s="140"/>
      <c r="X203" s="140"/>
      <c r="Y203" s="140"/>
      <c r="Z203" s="140"/>
      <c r="AA203" s="140"/>
      <c r="AB203" s="140"/>
      <c r="AC203" s="140"/>
      <c r="AD203" s="140"/>
      <c r="AE203" s="140"/>
      <c r="AF203" s="140"/>
      <c r="AG203" s="140"/>
      <c r="AH203" s="140"/>
      <c r="AI203" s="140"/>
      <c r="AJ203" s="140"/>
    </row>
    <row r="204" spans="1:36" ht="42" customHeight="1">
      <c r="A204" s="191"/>
      <c r="B204" s="191"/>
      <c r="C204" s="177"/>
      <c r="E204" s="192"/>
      <c r="F204" s="177"/>
      <c r="G204" s="192"/>
      <c r="H204" s="177"/>
      <c r="I204" s="192"/>
      <c r="J204" s="192"/>
      <c r="K204" s="192"/>
      <c r="L204" s="192"/>
      <c r="M204" s="192"/>
      <c r="N204" s="192"/>
      <c r="O204" s="192"/>
      <c r="P204" s="177"/>
      <c r="Q204" s="140"/>
      <c r="R204" s="140"/>
      <c r="S204" s="140"/>
      <c r="T204" s="140"/>
      <c r="U204" s="140"/>
      <c r="V204" s="140"/>
      <c r="W204" s="140"/>
      <c r="X204" s="140"/>
      <c r="Y204" s="140"/>
      <c r="Z204" s="140"/>
      <c r="AA204" s="140"/>
      <c r="AB204" s="140"/>
      <c r="AC204" s="140"/>
      <c r="AD204" s="140"/>
      <c r="AE204" s="140"/>
      <c r="AF204" s="140"/>
      <c r="AG204" s="140"/>
      <c r="AH204" s="140"/>
      <c r="AI204" s="140"/>
      <c r="AJ204" s="140"/>
    </row>
    <row r="205" spans="1:36" ht="42" customHeight="1">
      <c r="A205" s="191"/>
      <c r="B205" s="191"/>
      <c r="C205" s="177"/>
      <c r="E205" s="192"/>
      <c r="F205" s="177"/>
      <c r="G205" s="192"/>
      <c r="H205" s="177"/>
      <c r="I205" s="192"/>
      <c r="J205" s="192"/>
      <c r="K205" s="192"/>
      <c r="L205" s="192"/>
      <c r="M205" s="192"/>
      <c r="N205" s="192"/>
      <c r="O205" s="192"/>
      <c r="P205" s="177"/>
      <c r="Q205" s="140"/>
      <c r="R205" s="140"/>
      <c r="S205" s="140"/>
      <c r="T205" s="140"/>
      <c r="U205" s="140"/>
      <c r="V205" s="140"/>
      <c r="W205" s="140"/>
      <c r="X205" s="140"/>
      <c r="Y205" s="140"/>
      <c r="Z205" s="140"/>
      <c r="AA205" s="140"/>
      <c r="AB205" s="140"/>
      <c r="AC205" s="140"/>
      <c r="AD205" s="140"/>
      <c r="AE205" s="140"/>
      <c r="AF205" s="140"/>
      <c r="AG205" s="140"/>
      <c r="AH205" s="140"/>
      <c r="AI205" s="140"/>
      <c r="AJ205" s="140"/>
    </row>
    <row r="206" spans="1:36" ht="42" customHeight="1">
      <c r="A206" s="191"/>
      <c r="B206" s="191"/>
      <c r="C206" s="177"/>
      <c r="E206" s="192"/>
      <c r="F206" s="177"/>
      <c r="G206" s="192"/>
      <c r="H206" s="177"/>
      <c r="I206" s="192"/>
      <c r="J206" s="192"/>
      <c r="K206" s="192"/>
      <c r="L206" s="192"/>
      <c r="M206" s="192"/>
      <c r="N206" s="192"/>
      <c r="O206" s="192"/>
      <c r="P206" s="177"/>
      <c r="Q206" s="140"/>
      <c r="R206" s="140"/>
      <c r="S206" s="140"/>
      <c r="T206" s="140"/>
      <c r="U206" s="140"/>
      <c r="V206" s="140"/>
      <c r="W206" s="140"/>
      <c r="X206" s="140"/>
      <c r="Y206" s="140"/>
      <c r="Z206" s="140"/>
      <c r="AA206" s="140"/>
      <c r="AB206" s="140"/>
      <c r="AC206" s="140"/>
      <c r="AD206" s="140"/>
      <c r="AE206" s="140"/>
      <c r="AF206" s="140"/>
      <c r="AG206" s="140"/>
      <c r="AH206" s="140"/>
      <c r="AI206" s="140"/>
      <c r="AJ206" s="140"/>
    </row>
    <row r="207" spans="1:36" ht="42" customHeight="1">
      <c r="A207" s="191"/>
      <c r="B207" s="191"/>
      <c r="C207" s="177"/>
      <c r="E207" s="192"/>
      <c r="F207" s="177"/>
      <c r="G207" s="192"/>
      <c r="H207" s="177"/>
      <c r="I207" s="192"/>
      <c r="J207" s="192"/>
      <c r="K207" s="192"/>
      <c r="L207" s="192"/>
      <c r="M207" s="192"/>
      <c r="N207" s="192"/>
      <c r="O207" s="192"/>
      <c r="P207" s="177"/>
      <c r="Q207" s="140"/>
      <c r="R207" s="140"/>
      <c r="S207" s="140"/>
      <c r="T207" s="140"/>
      <c r="U207" s="140"/>
      <c r="V207" s="140"/>
      <c r="W207" s="140"/>
      <c r="X207" s="140"/>
      <c r="Y207" s="140"/>
      <c r="Z207" s="140"/>
      <c r="AA207" s="140"/>
      <c r="AB207" s="140"/>
      <c r="AC207" s="140"/>
      <c r="AD207" s="140"/>
      <c r="AE207" s="140"/>
      <c r="AF207" s="140"/>
      <c r="AG207" s="140"/>
      <c r="AH207" s="140"/>
      <c r="AI207" s="140"/>
      <c r="AJ207" s="140"/>
    </row>
    <row r="208" spans="1:36" ht="42" customHeight="1">
      <c r="A208" s="191"/>
      <c r="B208" s="191"/>
      <c r="C208" s="177"/>
      <c r="E208" s="192"/>
      <c r="F208" s="177"/>
      <c r="G208" s="192"/>
      <c r="H208" s="177"/>
      <c r="I208" s="192"/>
      <c r="J208" s="192"/>
      <c r="K208" s="192"/>
      <c r="L208" s="192"/>
      <c r="M208" s="192"/>
      <c r="N208" s="192"/>
      <c r="O208" s="192"/>
      <c r="P208" s="177"/>
      <c r="Q208" s="140"/>
      <c r="R208" s="140"/>
      <c r="S208" s="140"/>
      <c r="T208" s="140"/>
      <c r="U208" s="140"/>
      <c r="V208" s="140"/>
      <c r="W208" s="140"/>
      <c r="X208" s="140"/>
      <c r="Y208" s="140"/>
      <c r="Z208" s="140"/>
      <c r="AA208" s="140"/>
      <c r="AB208" s="140"/>
      <c r="AC208" s="140"/>
      <c r="AD208" s="140"/>
      <c r="AE208" s="140"/>
      <c r="AF208" s="140"/>
      <c r="AG208" s="140"/>
      <c r="AH208" s="140"/>
      <c r="AI208" s="140"/>
      <c r="AJ208" s="140"/>
    </row>
    <row r="209" spans="1:36" ht="42" customHeight="1">
      <c r="A209" s="191"/>
      <c r="B209" s="191"/>
      <c r="C209" s="177"/>
      <c r="E209" s="192"/>
      <c r="F209" s="177"/>
      <c r="G209" s="192"/>
      <c r="H209" s="177"/>
      <c r="I209" s="192"/>
      <c r="J209" s="192"/>
      <c r="K209" s="192"/>
      <c r="L209" s="192"/>
      <c r="M209" s="192"/>
      <c r="N209" s="192"/>
      <c r="O209" s="192"/>
      <c r="P209" s="177"/>
      <c r="Q209" s="140"/>
      <c r="R209" s="140"/>
      <c r="S209" s="140"/>
      <c r="T209" s="140"/>
      <c r="U209" s="140"/>
      <c r="V209" s="140"/>
      <c r="W209" s="140"/>
      <c r="X209" s="140"/>
      <c r="Y209" s="140"/>
      <c r="Z209" s="140"/>
      <c r="AA209" s="140"/>
      <c r="AB209" s="140"/>
      <c r="AC209" s="140"/>
      <c r="AD209" s="140"/>
      <c r="AE209" s="140"/>
      <c r="AF209" s="140"/>
      <c r="AG209" s="140"/>
      <c r="AH209" s="140"/>
      <c r="AI209" s="140"/>
      <c r="AJ209" s="140"/>
    </row>
    <row r="210" spans="1:36" ht="42" customHeight="1">
      <c r="A210" s="191"/>
      <c r="B210" s="191"/>
      <c r="C210" s="177"/>
      <c r="E210" s="192"/>
      <c r="F210" s="177"/>
      <c r="G210" s="192"/>
      <c r="H210" s="177"/>
      <c r="I210" s="192"/>
      <c r="J210" s="192"/>
      <c r="K210" s="192"/>
      <c r="L210" s="192"/>
      <c r="M210" s="192"/>
      <c r="N210" s="192"/>
      <c r="O210" s="192"/>
      <c r="P210" s="177"/>
      <c r="Q210" s="140"/>
      <c r="R210" s="140"/>
      <c r="S210" s="140"/>
      <c r="T210" s="140"/>
      <c r="U210" s="140"/>
      <c r="V210" s="140"/>
      <c r="W210" s="140"/>
      <c r="X210" s="140"/>
      <c r="Y210" s="140"/>
      <c r="Z210" s="140"/>
      <c r="AA210" s="140"/>
      <c r="AB210" s="140"/>
      <c r="AC210" s="140"/>
      <c r="AD210" s="140"/>
      <c r="AE210" s="140"/>
      <c r="AF210" s="140"/>
      <c r="AG210" s="140"/>
      <c r="AH210" s="140"/>
      <c r="AI210" s="140"/>
      <c r="AJ210" s="140"/>
    </row>
    <row r="211" spans="1:36" ht="42" customHeight="1">
      <c r="A211" s="191"/>
      <c r="B211" s="191"/>
      <c r="C211" s="177"/>
      <c r="E211" s="192"/>
      <c r="F211" s="177"/>
      <c r="G211" s="192"/>
      <c r="H211" s="177"/>
      <c r="I211" s="192"/>
      <c r="J211" s="192"/>
      <c r="K211" s="192"/>
      <c r="L211" s="192"/>
      <c r="M211" s="192"/>
      <c r="N211" s="192"/>
      <c r="O211" s="192"/>
      <c r="P211" s="177"/>
      <c r="Q211" s="140"/>
      <c r="R211" s="140"/>
      <c r="S211" s="140"/>
      <c r="T211" s="140"/>
      <c r="U211" s="140"/>
      <c r="V211" s="140"/>
      <c r="W211" s="140"/>
      <c r="X211" s="140"/>
      <c r="Y211" s="140"/>
      <c r="Z211" s="140"/>
      <c r="AA211" s="140"/>
      <c r="AB211" s="140"/>
      <c r="AC211" s="140"/>
      <c r="AD211" s="140"/>
      <c r="AE211" s="140"/>
      <c r="AF211" s="140"/>
      <c r="AG211" s="140"/>
      <c r="AH211" s="140"/>
      <c r="AI211" s="140"/>
      <c r="AJ211" s="140"/>
    </row>
    <row r="212" spans="1:36" ht="42" customHeight="1">
      <c r="A212" s="191"/>
      <c r="B212" s="191"/>
      <c r="C212" s="177"/>
      <c r="E212" s="192"/>
      <c r="F212" s="177"/>
      <c r="G212" s="192"/>
      <c r="H212" s="177"/>
      <c r="I212" s="192"/>
      <c r="J212" s="192"/>
      <c r="K212" s="192"/>
      <c r="L212" s="192"/>
      <c r="M212" s="192"/>
      <c r="N212" s="192"/>
      <c r="O212" s="192"/>
      <c r="P212" s="177"/>
      <c r="Q212" s="140"/>
      <c r="R212" s="140"/>
      <c r="S212" s="140"/>
      <c r="T212" s="140"/>
      <c r="U212" s="140"/>
      <c r="V212" s="140"/>
      <c r="W212" s="140"/>
      <c r="X212" s="140"/>
      <c r="Y212" s="140"/>
      <c r="Z212" s="140"/>
      <c r="AA212" s="140"/>
      <c r="AB212" s="140"/>
      <c r="AC212" s="140"/>
      <c r="AD212" s="140"/>
      <c r="AE212" s="140"/>
      <c r="AF212" s="140"/>
      <c r="AG212" s="140"/>
      <c r="AH212" s="140"/>
      <c r="AI212" s="140"/>
      <c r="AJ212" s="140"/>
    </row>
    <row r="213" spans="1:36" ht="42" customHeight="1">
      <c r="A213" s="191"/>
      <c r="B213" s="191"/>
      <c r="C213" s="177"/>
      <c r="E213" s="192"/>
      <c r="F213" s="177"/>
      <c r="G213" s="192"/>
      <c r="H213" s="177"/>
      <c r="I213" s="192"/>
      <c r="J213" s="192"/>
      <c r="K213" s="192"/>
      <c r="L213" s="192"/>
      <c r="M213" s="192"/>
      <c r="N213" s="192"/>
      <c r="O213" s="192"/>
      <c r="P213" s="177"/>
      <c r="Q213" s="140"/>
      <c r="R213" s="140"/>
      <c r="S213" s="140"/>
      <c r="T213" s="140"/>
      <c r="U213" s="140"/>
      <c r="V213" s="140"/>
      <c r="W213" s="140"/>
      <c r="X213" s="140"/>
      <c r="Y213" s="140"/>
      <c r="Z213" s="140"/>
      <c r="AA213" s="140"/>
      <c r="AB213" s="140"/>
      <c r="AC213" s="140"/>
      <c r="AD213" s="140"/>
      <c r="AE213" s="140"/>
      <c r="AF213" s="140"/>
      <c r="AG213" s="140"/>
      <c r="AH213" s="140"/>
      <c r="AI213" s="140"/>
      <c r="AJ213" s="140"/>
    </row>
    <row r="214" spans="1:36" ht="42" customHeight="1">
      <c r="A214" s="191"/>
      <c r="B214" s="191"/>
      <c r="C214" s="177"/>
      <c r="E214" s="192"/>
      <c r="F214" s="177"/>
      <c r="G214" s="192"/>
      <c r="H214" s="177"/>
      <c r="I214" s="192"/>
      <c r="J214" s="192"/>
      <c r="K214" s="192"/>
      <c r="L214" s="192"/>
      <c r="M214" s="192"/>
      <c r="N214" s="192"/>
      <c r="O214" s="192"/>
      <c r="P214" s="177"/>
      <c r="Q214" s="140"/>
      <c r="R214" s="140"/>
      <c r="S214" s="140"/>
      <c r="T214" s="140"/>
      <c r="U214" s="140"/>
      <c r="V214" s="140"/>
      <c r="W214" s="140"/>
      <c r="X214" s="140"/>
      <c r="Y214" s="140"/>
      <c r="Z214" s="140"/>
      <c r="AA214" s="140"/>
      <c r="AB214" s="140"/>
      <c r="AC214" s="140"/>
      <c r="AD214" s="140"/>
      <c r="AE214" s="140"/>
      <c r="AF214" s="140"/>
      <c r="AG214" s="140"/>
      <c r="AH214" s="140"/>
      <c r="AI214" s="140"/>
      <c r="AJ214" s="140"/>
    </row>
    <row r="215" spans="1:36" ht="42" customHeight="1">
      <c r="A215" s="191"/>
      <c r="B215" s="191"/>
      <c r="C215" s="177"/>
      <c r="E215" s="192"/>
      <c r="F215" s="177"/>
      <c r="G215" s="192"/>
      <c r="H215" s="177"/>
      <c r="I215" s="192"/>
      <c r="J215" s="192"/>
      <c r="K215" s="192"/>
      <c r="L215" s="192"/>
      <c r="M215" s="192"/>
      <c r="N215" s="192"/>
      <c r="O215" s="192"/>
      <c r="P215" s="177"/>
      <c r="Q215" s="140"/>
      <c r="R215" s="140"/>
      <c r="S215" s="140"/>
      <c r="T215" s="140"/>
      <c r="U215" s="140"/>
      <c r="V215" s="140"/>
      <c r="W215" s="140"/>
      <c r="X215" s="140"/>
      <c r="Y215" s="140"/>
      <c r="Z215" s="140"/>
      <c r="AA215" s="140"/>
      <c r="AB215" s="140"/>
      <c r="AC215" s="140"/>
      <c r="AD215" s="140"/>
      <c r="AE215" s="140"/>
      <c r="AF215" s="140"/>
      <c r="AG215" s="140"/>
      <c r="AH215" s="140"/>
      <c r="AI215" s="140"/>
      <c r="AJ215" s="140"/>
    </row>
    <row r="216" spans="1:36" ht="42" customHeight="1">
      <c r="A216" s="191"/>
      <c r="B216" s="191"/>
      <c r="C216" s="177"/>
      <c r="E216" s="192"/>
      <c r="F216" s="177"/>
      <c r="G216" s="192"/>
      <c r="H216" s="177"/>
      <c r="I216" s="192"/>
      <c r="J216" s="192"/>
      <c r="K216" s="192"/>
      <c r="L216" s="192"/>
      <c r="M216" s="192"/>
      <c r="N216" s="192"/>
      <c r="O216" s="192"/>
      <c r="P216" s="177"/>
      <c r="Q216" s="140"/>
      <c r="R216" s="140"/>
      <c r="S216" s="140"/>
      <c r="T216" s="140"/>
      <c r="U216" s="140"/>
      <c r="V216" s="140"/>
      <c r="W216" s="140"/>
      <c r="X216" s="140"/>
      <c r="Y216" s="140"/>
      <c r="Z216" s="140"/>
      <c r="AA216" s="140"/>
      <c r="AB216" s="140"/>
      <c r="AC216" s="140"/>
      <c r="AD216" s="140"/>
      <c r="AE216" s="140"/>
      <c r="AF216" s="140"/>
      <c r="AG216" s="140"/>
      <c r="AH216" s="140"/>
      <c r="AI216" s="140"/>
      <c r="AJ216" s="140"/>
    </row>
    <row r="217" spans="1:36" ht="42" customHeight="1">
      <c r="A217" s="191"/>
      <c r="B217" s="191"/>
      <c r="C217" s="177"/>
      <c r="E217" s="192"/>
      <c r="F217" s="177"/>
      <c r="G217" s="192"/>
      <c r="H217" s="177"/>
      <c r="I217" s="192"/>
      <c r="J217" s="192"/>
      <c r="K217" s="192"/>
      <c r="L217" s="192"/>
      <c r="M217" s="192"/>
      <c r="N217" s="192"/>
      <c r="O217" s="192"/>
      <c r="P217" s="177"/>
      <c r="Q217" s="140"/>
      <c r="R217" s="140"/>
      <c r="S217" s="140"/>
      <c r="T217" s="140"/>
      <c r="U217" s="140"/>
      <c r="V217" s="140"/>
      <c r="W217" s="140"/>
      <c r="X217" s="140"/>
      <c r="Y217" s="140"/>
      <c r="Z217" s="140"/>
      <c r="AA217" s="140"/>
      <c r="AB217" s="140"/>
      <c r="AC217" s="140"/>
      <c r="AD217" s="140"/>
      <c r="AE217" s="140"/>
      <c r="AF217" s="140"/>
      <c r="AG217" s="140"/>
      <c r="AH217" s="140"/>
      <c r="AI217" s="140"/>
      <c r="AJ217" s="140"/>
    </row>
    <row r="218" spans="1:36" ht="42" customHeight="1">
      <c r="A218" s="191"/>
      <c r="B218" s="191"/>
      <c r="C218" s="177"/>
      <c r="E218" s="192"/>
      <c r="F218" s="177"/>
      <c r="G218" s="192"/>
      <c r="H218" s="177"/>
      <c r="I218" s="192"/>
      <c r="J218" s="192"/>
      <c r="K218" s="192"/>
      <c r="L218" s="192"/>
      <c r="M218" s="192"/>
      <c r="N218" s="192"/>
      <c r="O218" s="192"/>
      <c r="P218" s="177"/>
      <c r="Q218" s="140"/>
      <c r="R218" s="140"/>
      <c r="S218" s="140"/>
      <c r="T218" s="140"/>
      <c r="U218" s="140"/>
      <c r="V218" s="140"/>
      <c r="W218" s="140"/>
      <c r="X218" s="140"/>
      <c r="Y218" s="140"/>
      <c r="Z218" s="140"/>
      <c r="AA218" s="140"/>
      <c r="AB218" s="140"/>
      <c r="AC218" s="140"/>
      <c r="AD218" s="140"/>
      <c r="AE218" s="140"/>
      <c r="AF218" s="140"/>
      <c r="AG218" s="140"/>
      <c r="AH218" s="140"/>
      <c r="AI218" s="140"/>
      <c r="AJ218" s="140"/>
    </row>
    <row r="219" spans="1:36" ht="42" customHeight="1">
      <c r="A219" s="191"/>
      <c r="B219" s="191"/>
      <c r="C219" s="177"/>
      <c r="E219" s="192"/>
      <c r="F219" s="177"/>
      <c r="G219" s="192"/>
      <c r="H219" s="177"/>
      <c r="I219" s="192"/>
      <c r="J219" s="192"/>
      <c r="K219" s="192"/>
      <c r="L219" s="192"/>
      <c r="M219" s="192"/>
      <c r="N219" s="192"/>
      <c r="O219" s="192"/>
      <c r="P219" s="177"/>
      <c r="Q219" s="140"/>
      <c r="R219" s="140"/>
      <c r="S219" s="140"/>
      <c r="T219" s="140"/>
      <c r="U219" s="140"/>
      <c r="V219" s="140"/>
      <c r="W219" s="140"/>
      <c r="X219" s="140"/>
      <c r="Y219" s="140"/>
      <c r="Z219" s="140"/>
      <c r="AA219" s="140"/>
      <c r="AB219" s="140"/>
      <c r="AC219" s="140"/>
      <c r="AD219" s="140"/>
      <c r="AE219" s="140"/>
      <c r="AF219" s="140"/>
      <c r="AG219" s="140"/>
      <c r="AH219" s="140"/>
      <c r="AI219" s="140"/>
      <c r="AJ219" s="140"/>
    </row>
    <row r="220" spans="1:36" ht="42" customHeight="1">
      <c r="A220" s="191"/>
      <c r="B220" s="191"/>
      <c r="C220" s="177"/>
      <c r="E220" s="192"/>
      <c r="F220" s="177"/>
      <c r="G220" s="192"/>
      <c r="H220" s="177"/>
      <c r="I220" s="192"/>
      <c r="J220" s="192"/>
      <c r="K220" s="192"/>
      <c r="L220" s="192"/>
      <c r="M220" s="192"/>
      <c r="N220" s="192"/>
      <c r="O220" s="192"/>
      <c r="P220" s="177"/>
      <c r="Q220" s="140"/>
      <c r="R220" s="140"/>
      <c r="S220" s="140"/>
      <c r="T220" s="140"/>
      <c r="U220" s="140"/>
      <c r="V220" s="140"/>
      <c r="W220" s="140"/>
      <c r="X220" s="140"/>
      <c r="Y220" s="140"/>
      <c r="Z220" s="140"/>
      <c r="AA220" s="140"/>
      <c r="AB220" s="140"/>
      <c r="AC220" s="140"/>
      <c r="AD220" s="140"/>
      <c r="AE220" s="140"/>
      <c r="AF220" s="140"/>
      <c r="AG220" s="140"/>
      <c r="AH220" s="140"/>
      <c r="AI220" s="140"/>
      <c r="AJ220" s="140"/>
    </row>
    <row r="221" spans="1:36" ht="42" customHeight="1">
      <c r="A221" s="191"/>
      <c r="B221" s="191"/>
      <c r="C221" s="177"/>
      <c r="E221" s="192"/>
      <c r="F221" s="177"/>
      <c r="G221" s="192"/>
      <c r="H221" s="177"/>
      <c r="I221" s="192"/>
      <c r="J221" s="192"/>
      <c r="K221" s="192"/>
      <c r="L221" s="192"/>
      <c r="M221" s="192"/>
      <c r="N221" s="192"/>
      <c r="O221" s="192"/>
      <c r="P221" s="177"/>
      <c r="Q221" s="140"/>
      <c r="R221" s="140"/>
      <c r="S221" s="140"/>
      <c r="T221" s="140"/>
      <c r="U221" s="140"/>
      <c r="V221" s="140"/>
      <c r="W221" s="140"/>
      <c r="X221" s="140"/>
      <c r="Y221" s="140"/>
      <c r="Z221" s="140"/>
      <c r="AA221" s="140"/>
      <c r="AB221" s="140"/>
      <c r="AC221" s="140"/>
      <c r="AD221" s="140"/>
      <c r="AE221" s="140"/>
      <c r="AF221" s="140"/>
      <c r="AG221" s="140"/>
      <c r="AH221" s="140"/>
      <c r="AI221" s="140"/>
      <c r="AJ221" s="140"/>
    </row>
    <row r="222" spans="1:36" ht="42" customHeight="1">
      <c r="A222" s="191"/>
      <c r="B222" s="191"/>
      <c r="C222" s="177"/>
      <c r="E222" s="192"/>
      <c r="F222" s="177"/>
      <c r="G222" s="192"/>
      <c r="H222" s="177"/>
      <c r="I222" s="192"/>
      <c r="J222" s="192"/>
      <c r="K222" s="192"/>
      <c r="L222" s="192"/>
      <c r="M222" s="192"/>
      <c r="N222" s="192"/>
      <c r="O222" s="192"/>
      <c r="P222" s="177"/>
      <c r="Q222" s="140"/>
      <c r="R222" s="140"/>
      <c r="S222" s="140"/>
      <c r="T222" s="140"/>
      <c r="U222" s="140"/>
      <c r="V222" s="140"/>
      <c r="W222" s="140"/>
      <c r="X222" s="140"/>
      <c r="Y222" s="140"/>
      <c r="Z222" s="140"/>
      <c r="AA222" s="140"/>
      <c r="AB222" s="140"/>
      <c r="AC222" s="140"/>
      <c r="AD222" s="140"/>
      <c r="AE222" s="140"/>
      <c r="AF222" s="140"/>
      <c r="AG222" s="140"/>
      <c r="AH222" s="140"/>
      <c r="AI222" s="140"/>
      <c r="AJ222" s="140"/>
    </row>
    <row r="223" spans="1:36" ht="42" customHeight="1">
      <c r="A223" s="191"/>
      <c r="B223" s="191"/>
      <c r="C223" s="177"/>
      <c r="E223" s="192"/>
      <c r="F223" s="177"/>
      <c r="G223" s="192"/>
      <c r="H223" s="177"/>
      <c r="I223" s="192"/>
      <c r="J223" s="192"/>
      <c r="K223" s="192"/>
      <c r="L223" s="192"/>
      <c r="M223" s="192"/>
      <c r="N223" s="192"/>
      <c r="O223" s="192"/>
      <c r="P223" s="177"/>
      <c r="Q223" s="140"/>
      <c r="R223" s="140"/>
      <c r="S223" s="140"/>
      <c r="T223" s="140"/>
      <c r="U223" s="140"/>
      <c r="V223" s="140"/>
      <c r="W223" s="140"/>
      <c r="X223" s="140"/>
      <c r="Y223" s="140"/>
      <c r="Z223" s="140"/>
      <c r="AA223" s="140"/>
      <c r="AB223" s="140"/>
      <c r="AC223" s="140"/>
      <c r="AD223" s="140"/>
      <c r="AE223" s="140"/>
      <c r="AF223" s="140"/>
      <c r="AG223" s="140"/>
      <c r="AH223" s="140"/>
      <c r="AI223" s="140"/>
      <c r="AJ223" s="140"/>
    </row>
    <row r="224" spans="1:36" ht="42" customHeight="1">
      <c r="A224" s="191"/>
      <c r="B224" s="191"/>
      <c r="C224" s="177"/>
      <c r="E224" s="192"/>
      <c r="F224" s="177"/>
      <c r="G224" s="192"/>
      <c r="H224" s="177"/>
      <c r="I224" s="192"/>
      <c r="J224" s="192"/>
      <c r="K224" s="192"/>
      <c r="L224" s="192"/>
      <c r="M224" s="192"/>
      <c r="N224" s="192"/>
      <c r="O224" s="192"/>
      <c r="P224" s="177"/>
      <c r="Q224" s="140"/>
      <c r="R224" s="140"/>
      <c r="S224" s="140"/>
      <c r="T224" s="140"/>
      <c r="U224" s="140"/>
      <c r="V224" s="140"/>
      <c r="W224" s="140"/>
      <c r="X224" s="140"/>
      <c r="Y224" s="140"/>
      <c r="Z224" s="140"/>
      <c r="AA224" s="140"/>
      <c r="AB224" s="140"/>
      <c r="AC224" s="140"/>
      <c r="AD224" s="140"/>
      <c r="AE224" s="140"/>
      <c r="AF224" s="140"/>
      <c r="AG224" s="140"/>
      <c r="AH224" s="140"/>
      <c r="AI224" s="140"/>
      <c r="AJ224" s="140"/>
    </row>
    <row r="225" spans="1:36" ht="42" customHeight="1">
      <c r="A225" s="191"/>
      <c r="B225" s="191"/>
      <c r="C225" s="177"/>
      <c r="E225" s="192"/>
      <c r="F225" s="177"/>
      <c r="G225" s="192"/>
      <c r="H225" s="177"/>
      <c r="I225" s="192"/>
      <c r="J225" s="192"/>
      <c r="K225" s="192"/>
      <c r="L225" s="192"/>
      <c r="M225" s="192"/>
      <c r="N225" s="192"/>
      <c r="O225" s="192"/>
      <c r="P225" s="177"/>
      <c r="Q225" s="140"/>
      <c r="R225" s="140"/>
      <c r="S225" s="140"/>
      <c r="T225" s="140"/>
      <c r="U225" s="140"/>
      <c r="V225" s="140"/>
      <c r="W225" s="140"/>
      <c r="X225" s="140"/>
      <c r="Y225" s="140"/>
      <c r="Z225" s="140"/>
      <c r="AA225" s="140"/>
      <c r="AB225" s="140"/>
      <c r="AC225" s="140"/>
      <c r="AD225" s="140"/>
      <c r="AE225" s="140"/>
      <c r="AF225" s="140"/>
      <c r="AG225" s="140"/>
      <c r="AH225" s="140"/>
      <c r="AI225" s="140"/>
      <c r="AJ225" s="140"/>
    </row>
    <row r="226" spans="1:36" ht="42" customHeight="1">
      <c r="A226" s="191"/>
      <c r="B226" s="191"/>
      <c r="C226" s="177"/>
      <c r="E226" s="192"/>
      <c r="F226" s="177"/>
      <c r="G226" s="192"/>
      <c r="H226" s="177"/>
      <c r="I226" s="192"/>
      <c r="J226" s="192"/>
      <c r="K226" s="192"/>
      <c r="L226" s="192"/>
      <c r="M226" s="192"/>
      <c r="N226" s="192"/>
      <c r="O226" s="192"/>
      <c r="P226" s="177"/>
      <c r="Q226" s="140"/>
      <c r="R226" s="140"/>
      <c r="S226" s="140"/>
      <c r="T226" s="140"/>
      <c r="U226" s="140"/>
      <c r="V226" s="140"/>
      <c r="W226" s="140"/>
      <c r="X226" s="140"/>
      <c r="Y226" s="140"/>
      <c r="Z226" s="140"/>
      <c r="AA226" s="140"/>
      <c r="AB226" s="140"/>
      <c r="AC226" s="140"/>
      <c r="AD226" s="140"/>
      <c r="AE226" s="140"/>
      <c r="AF226" s="140"/>
      <c r="AG226" s="140"/>
      <c r="AH226" s="140"/>
      <c r="AI226" s="140"/>
      <c r="AJ226" s="140"/>
    </row>
    <row r="227" spans="1:36" ht="42" customHeight="1">
      <c r="A227" s="191"/>
      <c r="B227" s="191"/>
      <c r="C227" s="177"/>
      <c r="E227" s="192"/>
      <c r="F227" s="177"/>
      <c r="G227" s="192"/>
      <c r="H227" s="177"/>
      <c r="I227" s="192"/>
      <c r="J227" s="192"/>
      <c r="K227" s="192"/>
      <c r="L227" s="192"/>
      <c r="M227" s="192"/>
      <c r="N227" s="192"/>
      <c r="O227" s="192"/>
      <c r="P227" s="177"/>
      <c r="Q227" s="140"/>
      <c r="R227" s="140"/>
      <c r="S227" s="140"/>
      <c r="T227" s="140"/>
      <c r="U227" s="140"/>
      <c r="V227" s="140"/>
      <c r="W227" s="140"/>
      <c r="X227" s="140"/>
      <c r="Y227" s="140"/>
      <c r="Z227" s="140"/>
      <c r="AA227" s="140"/>
      <c r="AB227" s="140"/>
      <c r="AC227" s="140"/>
      <c r="AD227" s="140"/>
      <c r="AE227" s="140"/>
      <c r="AF227" s="140"/>
      <c r="AG227" s="140"/>
      <c r="AH227" s="140"/>
      <c r="AI227" s="140"/>
      <c r="AJ227" s="140"/>
    </row>
    <row r="228" spans="1:36" ht="42" customHeight="1">
      <c r="A228" s="191"/>
      <c r="B228" s="191"/>
      <c r="C228" s="177"/>
      <c r="E228" s="192"/>
      <c r="F228" s="177"/>
      <c r="G228" s="192"/>
      <c r="H228" s="177"/>
      <c r="I228" s="192"/>
      <c r="J228" s="192"/>
      <c r="K228" s="192"/>
      <c r="L228" s="192"/>
      <c r="M228" s="192"/>
      <c r="N228" s="192"/>
      <c r="O228" s="192"/>
      <c r="P228" s="177"/>
      <c r="Q228" s="140"/>
      <c r="R228" s="140"/>
      <c r="S228" s="140"/>
      <c r="T228" s="140"/>
      <c r="U228" s="140"/>
      <c r="V228" s="140"/>
      <c r="W228" s="140"/>
      <c r="X228" s="140"/>
      <c r="Y228" s="140"/>
      <c r="Z228" s="140"/>
      <c r="AA228" s="140"/>
      <c r="AB228" s="140"/>
      <c r="AC228" s="140"/>
      <c r="AD228" s="140"/>
      <c r="AE228" s="140"/>
      <c r="AF228" s="140"/>
      <c r="AG228" s="140"/>
      <c r="AH228" s="140"/>
      <c r="AI228" s="140"/>
      <c r="AJ228" s="140"/>
    </row>
    <row r="229" spans="1:36" ht="42" customHeight="1">
      <c r="A229" s="191"/>
      <c r="B229" s="191"/>
      <c r="C229" s="177"/>
      <c r="E229" s="192"/>
      <c r="F229" s="177"/>
      <c r="G229" s="192"/>
      <c r="H229" s="177"/>
      <c r="I229" s="192"/>
      <c r="J229" s="192"/>
      <c r="K229" s="192"/>
      <c r="L229" s="192"/>
      <c r="M229" s="192"/>
      <c r="N229" s="192"/>
      <c r="O229" s="192"/>
      <c r="P229" s="177"/>
      <c r="Q229" s="140"/>
      <c r="R229" s="140"/>
      <c r="S229" s="140"/>
      <c r="T229" s="140"/>
      <c r="U229" s="140"/>
      <c r="V229" s="140"/>
      <c r="W229" s="140"/>
      <c r="X229" s="140"/>
      <c r="Y229" s="140"/>
      <c r="Z229" s="140"/>
      <c r="AA229" s="140"/>
      <c r="AB229" s="140"/>
      <c r="AC229" s="140"/>
      <c r="AD229" s="140"/>
      <c r="AE229" s="140"/>
      <c r="AF229" s="140"/>
      <c r="AG229" s="140"/>
      <c r="AH229" s="140"/>
      <c r="AI229" s="140"/>
      <c r="AJ229" s="140"/>
    </row>
    <row r="230" spans="1:36" ht="42" customHeight="1">
      <c r="A230" s="191"/>
      <c r="B230" s="191"/>
      <c r="C230" s="177"/>
      <c r="E230" s="192"/>
      <c r="F230" s="177"/>
      <c r="G230" s="192"/>
      <c r="H230" s="177"/>
      <c r="I230" s="192"/>
      <c r="J230" s="192"/>
      <c r="K230" s="192"/>
      <c r="L230" s="192"/>
      <c r="M230" s="192"/>
      <c r="N230" s="192"/>
      <c r="O230" s="192"/>
      <c r="P230" s="177"/>
      <c r="Q230" s="140"/>
      <c r="R230" s="140"/>
      <c r="S230" s="140"/>
      <c r="T230" s="140"/>
      <c r="U230" s="140"/>
      <c r="V230" s="140"/>
      <c r="W230" s="140"/>
      <c r="X230" s="140"/>
      <c r="Y230" s="140"/>
      <c r="Z230" s="140"/>
      <c r="AA230" s="140"/>
      <c r="AB230" s="140"/>
      <c r="AC230" s="140"/>
      <c r="AD230" s="140"/>
      <c r="AE230" s="140"/>
      <c r="AF230" s="140"/>
      <c r="AG230" s="140"/>
      <c r="AH230" s="140"/>
      <c r="AI230" s="140"/>
      <c r="AJ230" s="140"/>
    </row>
    <row r="231" spans="1:36" ht="42" customHeight="1">
      <c r="A231" s="191"/>
      <c r="B231" s="191"/>
      <c r="C231" s="177"/>
      <c r="E231" s="192"/>
      <c r="F231" s="177"/>
      <c r="G231" s="192"/>
      <c r="H231" s="177"/>
      <c r="I231" s="192"/>
      <c r="J231" s="192"/>
      <c r="K231" s="192"/>
      <c r="L231" s="192"/>
      <c r="M231" s="192"/>
      <c r="N231" s="192"/>
      <c r="O231" s="192"/>
      <c r="P231" s="177"/>
      <c r="Q231" s="140"/>
      <c r="R231" s="140"/>
      <c r="S231" s="140"/>
      <c r="T231" s="140"/>
      <c r="U231" s="140"/>
      <c r="V231" s="140"/>
      <c r="W231" s="140"/>
      <c r="X231" s="140"/>
      <c r="Y231" s="140"/>
      <c r="Z231" s="140"/>
      <c r="AA231" s="140"/>
      <c r="AB231" s="140"/>
      <c r="AC231" s="140"/>
      <c r="AD231" s="140"/>
      <c r="AE231" s="140"/>
      <c r="AF231" s="140"/>
      <c r="AG231" s="140"/>
      <c r="AH231" s="140"/>
      <c r="AI231" s="140"/>
      <c r="AJ231" s="140"/>
    </row>
    <row r="232" spans="1:36" ht="42" customHeight="1">
      <c r="A232" s="191"/>
      <c r="B232" s="191"/>
      <c r="C232" s="177"/>
      <c r="E232" s="192"/>
      <c r="F232" s="177"/>
      <c r="G232" s="192"/>
      <c r="H232" s="177"/>
      <c r="I232" s="192"/>
      <c r="J232" s="192"/>
      <c r="K232" s="192"/>
      <c r="L232" s="192"/>
      <c r="M232" s="192"/>
      <c r="N232" s="192"/>
      <c r="O232" s="192"/>
      <c r="P232" s="177"/>
      <c r="Q232" s="140"/>
      <c r="R232" s="140"/>
      <c r="S232" s="140"/>
      <c r="T232" s="140"/>
      <c r="U232" s="140"/>
      <c r="V232" s="140"/>
      <c r="W232" s="140"/>
      <c r="X232" s="140"/>
      <c r="Y232" s="140"/>
      <c r="Z232" s="140"/>
      <c r="AA232" s="140"/>
      <c r="AB232" s="140"/>
      <c r="AC232" s="140"/>
      <c r="AD232" s="140"/>
      <c r="AE232" s="140"/>
      <c r="AF232" s="140"/>
      <c r="AG232" s="140"/>
      <c r="AH232" s="140"/>
      <c r="AI232" s="140"/>
      <c r="AJ232" s="140"/>
    </row>
    <row r="233" spans="1:36" ht="42" customHeight="1">
      <c r="A233" s="191"/>
      <c r="B233" s="191"/>
      <c r="C233" s="177"/>
      <c r="E233" s="192"/>
      <c r="F233" s="177"/>
      <c r="G233" s="192"/>
      <c r="H233" s="177"/>
      <c r="I233" s="192"/>
      <c r="J233" s="192"/>
      <c r="K233" s="192"/>
      <c r="L233" s="192"/>
      <c r="M233" s="192"/>
      <c r="N233" s="192"/>
      <c r="O233" s="192"/>
      <c r="P233" s="177"/>
      <c r="Q233" s="140"/>
      <c r="R233" s="140"/>
      <c r="S233" s="140"/>
      <c r="T233" s="140"/>
      <c r="U233" s="140"/>
      <c r="V233" s="140"/>
      <c r="W233" s="140"/>
      <c r="X233" s="140"/>
      <c r="Y233" s="140"/>
      <c r="Z233" s="140"/>
      <c r="AA233" s="140"/>
      <c r="AB233" s="140"/>
      <c r="AC233" s="140"/>
      <c r="AD233" s="140"/>
      <c r="AE233" s="140"/>
      <c r="AF233" s="140"/>
      <c r="AG233" s="140"/>
      <c r="AH233" s="140"/>
      <c r="AI233" s="140"/>
      <c r="AJ233" s="140"/>
    </row>
    <row r="234" spans="1:36" ht="42" customHeight="1">
      <c r="A234" s="191"/>
      <c r="B234" s="191"/>
      <c r="C234" s="177"/>
      <c r="E234" s="192"/>
      <c r="F234" s="177"/>
      <c r="G234" s="192"/>
      <c r="H234" s="177"/>
      <c r="I234" s="192"/>
      <c r="J234" s="192"/>
      <c r="K234" s="192"/>
      <c r="L234" s="192"/>
      <c r="M234" s="192"/>
      <c r="N234" s="192"/>
      <c r="O234" s="192"/>
      <c r="P234" s="177"/>
      <c r="Q234" s="140"/>
      <c r="R234" s="140"/>
      <c r="S234" s="140"/>
      <c r="T234" s="140"/>
      <c r="U234" s="140"/>
      <c r="V234" s="140"/>
      <c r="W234" s="140"/>
      <c r="X234" s="140"/>
      <c r="Y234" s="140"/>
      <c r="Z234" s="140"/>
      <c r="AA234" s="140"/>
      <c r="AB234" s="140"/>
      <c r="AC234" s="140"/>
      <c r="AD234" s="140"/>
      <c r="AE234" s="140"/>
      <c r="AF234" s="140"/>
      <c r="AG234" s="140"/>
      <c r="AH234" s="140"/>
      <c r="AI234" s="140"/>
      <c r="AJ234" s="140"/>
    </row>
    <row r="235" spans="1:36" ht="42" customHeight="1">
      <c r="A235" s="191"/>
      <c r="B235" s="191"/>
      <c r="C235" s="177"/>
      <c r="E235" s="192"/>
      <c r="F235" s="177"/>
      <c r="G235" s="192"/>
      <c r="H235" s="177"/>
      <c r="I235" s="192"/>
      <c r="J235" s="192"/>
      <c r="K235" s="192"/>
      <c r="L235" s="192"/>
      <c r="M235" s="192"/>
      <c r="N235" s="192"/>
      <c r="O235" s="192"/>
      <c r="P235" s="177"/>
      <c r="Q235" s="140"/>
      <c r="R235" s="140"/>
      <c r="S235" s="140"/>
      <c r="T235" s="140"/>
      <c r="U235" s="140"/>
      <c r="V235" s="140"/>
      <c r="W235" s="140"/>
      <c r="X235" s="140"/>
      <c r="Y235" s="140"/>
      <c r="Z235" s="140"/>
      <c r="AA235" s="140"/>
      <c r="AB235" s="140"/>
      <c r="AC235" s="140"/>
      <c r="AD235" s="140"/>
      <c r="AE235" s="140"/>
      <c r="AF235" s="140"/>
      <c r="AG235" s="140"/>
      <c r="AH235" s="140"/>
      <c r="AI235" s="140"/>
      <c r="AJ235" s="140"/>
    </row>
    <row r="236" spans="1:36" ht="42" customHeight="1">
      <c r="A236" s="191"/>
      <c r="B236" s="191"/>
      <c r="C236" s="177"/>
      <c r="E236" s="192"/>
      <c r="F236" s="177"/>
      <c r="G236" s="192"/>
      <c r="H236" s="177"/>
      <c r="I236" s="192"/>
      <c r="J236" s="192"/>
      <c r="K236" s="192"/>
      <c r="L236" s="192"/>
      <c r="M236" s="192"/>
      <c r="N236" s="192"/>
      <c r="O236" s="192"/>
      <c r="P236" s="177"/>
      <c r="Q236" s="140"/>
      <c r="R236" s="140"/>
      <c r="S236" s="140"/>
      <c r="T236" s="140"/>
      <c r="U236" s="140"/>
      <c r="V236" s="140"/>
      <c r="W236" s="140"/>
      <c r="X236" s="140"/>
      <c r="Y236" s="140"/>
      <c r="Z236" s="140"/>
      <c r="AA236" s="140"/>
      <c r="AB236" s="140"/>
      <c r="AC236" s="140"/>
      <c r="AD236" s="140"/>
      <c r="AE236" s="140"/>
      <c r="AF236" s="140"/>
      <c r="AG236" s="140"/>
      <c r="AH236" s="140"/>
      <c r="AI236" s="140"/>
      <c r="AJ236" s="140"/>
    </row>
    <row r="237" spans="1:36" ht="42" customHeight="1">
      <c r="A237" s="191"/>
      <c r="B237" s="191"/>
      <c r="C237" s="177"/>
      <c r="E237" s="192"/>
      <c r="F237" s="177"/>
      <c r="G237" s="192"/>
      <c r="H237" s="177"/>
      <c r="I237" s="192"/>
      <c r="J237" s="192"/>
      <c r="K237" s="192"/>
      <c r="L237" s="192"/>
      <c r="M237" s="192"/>
      <c r="N237" s="192"/>
      <c r="O237" s="192"/>
      <c r="P237" s="177"/>
      <c r="Q237" s="140"/>
      <c r="R237" s="140"/>
      <c r="S237" s="140"/>
      <c r="T237" s="140"/>
      <c r="U237" s="140"/>
      <c r="V237" s="140"/>
      <c r="W237" s="140"/>
      <c r="X237" s="140"/>
      <c r="Y237" s="140"/>
      <c r="Z237" s="140"/>
      <c r="AA237" s="140"/>
      <c r="AB237" s="140"/>
      <c r="AC237" s="140"/>
      <c r="AD237" s="140"/>
      <c r="AE237" s="140"/>
      <c r="AF237" s="140"/>
      <c r="AG237" s="140"/>
      <c r="AH237" s="140"/>
      <c r="AI237" s="140"/>
      <c r="AJ237" s="140"/>
    </row>
    <row r="238" spans="1:36" ht="42" customHeight="1">
      <c r="A238" s="191"/>
      <c r="B238" s="191"/>
      <c r="C238" s="177"/>
      <c r="E238" s="192"/>
      <c r="F238" s="177"/>
      <c r="G238" s="192"/>
      <c r="H238" s="177"/>
      <c r="I238" s="192"/>
      <c r="J238" s="192"/>
      <c r="K238" s="192"/>
      <c r="L238" s="192"/>
      <c r="M238" s="192"/>
      <c r="N238" s="192"/>
      <c r="O238" s="192"/>
      <c r="P238" s="177"/>
      <c r="Q238" s="140"/>
      <c r="R238" s="140"/>
      <c r="S238" s="140"/>
      <c r="T238" s="140"/>
      <c r="U238" s="140"/>
      <c r="V238" s="140"/>
      <c r="W238" s="140"/>
      <c r="X238" s="140"/>
      <c r="Y238" s="140"/>
      <c r="Z238" s="140"/>
      <c r="AA238" s="140"/>
      <c r="AB238" s="140"/>
      <c r="AC238" s="140"/>
      <c r="AD238" s="140"/>
      <c r="AE238" s="140"/>
      <c r="AF238" s="140"/>
      <c r="AG238" s="140"/>
      <c r="AH238" s="140"/>
      <c r="AI238" s="140"/>
      <c r="AJ238" s="140"/>
    </row>
    <row r="239" spans="1:36" ht="42" customHeight="1">
      <c r="A239" s="191"/>
      <c r="B239" s="191"/>
      <c r="C239" s="177"/>
      <c r="E239" s="192"/>
      <c r="F239" s="177"/>
      <c r="G239" s="192"/>
      <c r="H239" s="177"/>
      <c r="I239" s="192"/>
      <c r="J239" s="192"/>
      <c r="K239" s="192"/>
      <c r="L239" s="192"/>
      <c r="M239" s="192"/>
      <c r="N239" s="192"/>
      <c r="O239" s="192"/>
      <c r="P239" s="177"/>
      <c r="Q239" s="140"/>
      <c r="R239" s="140"/>
      <c r="S239" s="140"/>
      <c r="T239" s="140"/>
      <c r="U239" s="140"/>
      <c r="V239" s="140"/>
      <c r="W239" s="140"/>
      <c r="X239" s="140"/>
      <c r="Y239" s="140"/>
      <c r="Z239" s="140"/>
      <c r="AA239" s="140"/>
      <c r="AB239" s="140"/>
      <c r="AC239" s="140"/>
      <c r="AD239" s="140"/>
      <c r="AE239" s="140"/>
      <c r="AF239" s="140"/>
      <c r="AG239" s="140"/>
      <c r="AH239" s="140"/>
      <c r="AI239" s="140"/>
      <c r="AJ239" s="140"/>
    </row>
    <row r="240" spans="1:36" ht="42" customHeight="1">
      <c r="A240" s="191"/>
      <c r="B240" s="191"/>
      <c r="C240" s="177"/>
      <c r="E240" s="192"/>
      <c r="F240" s="177"/>
      <c r="G240" s="192"/>
      <c r="H240" s="177"/>
      <c r="I240" s="192"/>
      <c r="J240" s="192"/>
      <c r="K240" s="192"/>
      <c r="L240" s="192"/>
      <c r="M240" s="192"/>
      <c r="N240" s="192"/>
      <c r="O240" s="192"/>
      <c r="P240" s="177"/>
      <c r="Q240" s="140"/>
      <c r="R240" s="140"/>
      <c r="S240" s="140"/>
      <c r="T240" s="140"/>
      <c r="U240" s="140"/>
      <c r="V240" s="140"/>
      <c r="W240" s="140"/>
      <c r="X240" s="140"/>
      <c r="Y240" s="140"/>
      <c r="Z240" s="140"/>
      <c r="AA240" s="140"/>
      <c r="AB240" s="140"/>
      <c r="AC240" s="140"/>
      <c r="AD240" s="140"/>
      <c r="AE240" s="140"/>
      <c r="AF240" s="140"/>
      <c r="AG240" s="140"/>
      <c r="AH240" s="140"/>
      <c r="AI240" s="140"/>
      <c r="AJ240" s="140"/>
    </row>
    <row r="241" spans="1:36" ht="42" customHeight="1">
      <c r="A241" s="191"/>
      <c r="B241" s="191"/>
      <c r="C241" s="177"/>
      <c r="E241" s="192"/>
      <c r="F241" s="177"/>
      <c r="G241" s="192"/>
      <c r="H241" s="177"/>
      <c r="I241" s="192"/>
      <c r="J241" s="192"/>
      <c r="K241" s="192"/>
      <c r="L241" s="192"/>
      <c r="M241" s="192"/>
      <c r="N241" s="192"/>
      <c r="O241" s="192"/>
      <c r="P241" s="177"/>
      <c r="Q241" s="140"/>
      <c r="R241" s="140"/>
      <c r="S241" s="140"/>
      <c r="T241" s="140"/>
      <c r="U241" s="140"/>
      <c r="V241" s="140"/>
      <c r="W241" s="140"/>
      <c r="X241" s="140"/>
      <c r="Y241" s="140"/>
      <c r="Z241" s="140"/>
      <c r="AA241" s="140"/>
      <c r="AB241" s="140"/>
      <c r="AC241" s="140"/>
      <c r="AD241" s="140"/>
      <c r="AE241" s="140"/>
      <c r="AF241" s="140"/>
      <c r="AG241" s="140"/>
      <c r="AH241" s="140"/>
      <c r="AI241" s="140"/>
      <c r="AJ241" s="140"/>
    </row>
    <row r="242" spans="1:36" ht="42" customHeight="1">
      <c r="A242" s="191"/>
      <c r="B242" s="191"/>
      <c r="C242" s="177"/>
      <c r="E242" s="192"/>
      <c r="F242" s="177"/>
      <c r="G242" s="192"/>
      <c r="H242" s="177"/>
      <c r="I242" s="192"/>
      <c r="J242" s="192"/>
      <c r="K242" s="192"/>
      <c r="L242" s="192"/>
      <c r="M242" s="192"/>
      <c r="N242" s="192"/>
      <c r="O242" s="192"/>
      <c r="P242" s="177"/>
      <c r="Q242" s="140"/>
      <c r="R242" s="140"/>
      <c r="S242" s="140"/>
      <c r="T242" s="140"/>
      <c r="U242" s="140"/>
      <c r="V242" s="140"/>
      <c r="W242" s="140"/>
      <c r="X242" s="140"/>
      <c r="Y242" s="140"/>
      <c r="Z242" s="140"/>
      <c r="AA242" s="140"/>
      <c r="AB242" s="140"/>
      <c r="AC242" s="140"/>
      <c r="AD242" s="140"/>
      <c r="AE242" s="140"/>
      <c r="AF242" s="140"/>
      <c r="AG242" s="140"/>
      <c r="AH242" s="140"/>
      <c r="AI242" s="140"/>
      <c r="AJ242" s="140"/>
    </row>
    <row r="243" spans="1:36" ht="42" customHeight="1">
      <c r="A243" s="191"/>
      <c r="B243" s="191"/>
      <c r="C243" s="177"/>
      <c r="E243" s="192"/>
      <c r="F243" s="177"/>
      <c r="G243" s="192"/>
      <c r="H243" s="177"/>
      <c r="I243" s="192"/>
      <c r="J243" s="192"/>
      <c r="K243" s="192"/>
      <c r="L243" s="192"/>
      <c r="M243" s="192"/>
      <c r="N243" s="192"/>
      <c r="O243" s="192"/>
      <c r="P243" s="177"/>
      <c r="Q243" s="140"/>
      <c r="R243" s="140"/>
      <c r="S243" s="140"/>
      <c r="T243" s="140"/>
      <c r="U243" s="140"/>
      <c r="V243" s="140"/>
      <c r="W243" s="140"/>
      <c r="X243" s="140"/>
      <c r="Y243" s="140"/>
      <c r="Z243" s="140"/>
      <c r="AA243" s="140"/>
      <c r="AB243" s="140"/>
      <c r="AC243" s="140"/>
      <c r="AD243" s="140"/>
      <c r="AE243" s="140"/>
      <c r="AF243" s="140"/>
      <c r="AG243" s="140"/>
      <c r="AH243" s="140"/>
      <c r="AI243" s="140"/>
      <c r="AJ243" s="140"/>
    </row>
    <row r="244" spans="1:36" ht="42" customHeight="1">
      <c r="A244" s="191"/>
      <c r="B244" s="191"/>
      <c r="C244" s="177"/>
      <c r="E244" s="192"/>
      <c r="F244" s="177"/>
      <c r="G244" s="192"/>
      <c r="H244" s="177"/>
      <c r="I244" s="192"/>
      <c r="J244" s="192"/>
      <c r="K244" s="192"/>
      <c r="L244" s="192"/>
      <c r="M244" s="192"/>
      <c r="N244" s="192"/>
      <c r="O244" s="192"/>
      <c r="P244" s="177"/>
      <c r="Q244" s="140"/>
      <c r="R244" s="140"/>
      <c r="S244" s="140"/>
      <c r="T244" s="140"/>
      <c r="U244" s="140"/>
      <c r="V244" s="140"/>
      <c r="W244" s="140"/>
      <c r="X244" s="140"/>
      <c r="Y244" s="140"/>
      <c r="Z244" s="140"/>
      <c r="AA244" s="140"/>
      <c r="AB244" s="140"/>
      <c r="AC244" s="140"/>
      <c r="AD244" s="140"/>
      <c r="AE244" s="140"/>
      <c r="AF244" s="140"/>
      <c r="AG244" s="140"/>
      <c r="AH244" s="140"/>
      <c r="AI244" s="140"/>
      <c r="AJ244" s="140"/>
    </row>
    <row r="245" spans="1:36" ht="42" customHeight="1">
      <c r="A245" s="191"/>
      <c r="B245" s="191"/>
      <c r="C245" s="177"/>
      <c r="E245" s="192"/>
      <c r="F245" s="177"/>
      <c r="G245" s="192"/>
      <c r="H245" s="177"/>
      <c r="I245" s="192"/>
      <c r="J245" s="192"/>
      <c r="K245" s="192"/>
      <c r="L245" s="192"/>
      <c r="M245" s="192"/>
      <c r="N245" s="192"/>
      <c r="O245" s="192"/>
      <c r="P245" s="177"/>
      <c r="Q245" s="140"/>
      <c r="R245" s="140"/>
      <c r="S245" s="140"/>
      <c r="T245" s="140"/>
      <c r="U245" s="140"/>
      <c r="V245" s="140"/>
      <c r="W245" s="140"/>
      <c r="X245" s="140"/>
      <c r="Y245" s="140"/>
      <c r="Z245" s="140"/>
      <c r="AA245" s="140"/>
      <c r="AB245" s="140"/>
      <c r="AC245" s="140"/>
      <c r="AD245" s="140"/>
      <c r="AE245" s="140"/>
      <c r="AF245" s="140"/>
      <c r="AG245" s="140"/>
      <c r="AH245" s="140"/>
      <c r="AI245" s="140"/>
      <c r="AJ245" s="140"/>
    </row>
    <row r="246" spans="1:36" ht="42" customHeight="1">
      <c r="A246" s="191"/>
      <c r="B246" s="191"/>
      <c r="C246" s="177"/>
      <c r="E246" s="192"/>
      <c r="F246" s="177"/>
      <c r="G246" s="192"/>
      <c r="H246" s="177"/>
      <c r="I246" s="192"/>
      <c r="J246" s="192"/>
      <c r="K246" s="192"/>
      <c r="L246" s="192"/>
      <c r="M246" s="192"/>
      <c r="N246" s="192"/>
      <c r="O246" s="192"/>
      <c r="P246" s="177"/>
      <c r="Q246" s="140"/>
      <c r="R246" s="140"/>
      <c r="S246" s="140"/>
      <c r="T246" s="140"/>
      <c r="U246" s="140"/>
      <c r="V246" s="140"/>
      <c r="W246" s="140"/>
      <c r="X246" s="140"/>
      <c r="Y246" s="140"/>
      <c r="Z246" s="140"/>
      <c r="AA246" s="140"/>
      <c r="AB246" s="140"/>
      <c r="AC246" s="140"/>
      <c r="AD246" s="140"/>
      <c r="AE246" s="140"/>
      <c r="AF246" s="140"/>
      <c r="AG246" s="140"/>
      <c r="AH246" s="140"/>
      <c r="AI246" s="140"/>
      <c r="AJ246" s="140"/>
    </row>
    <row r="247" spans="1:36" ht="42" customHeight="1">
      <c r="A247" s="191"/>
      <c r="B247" s="191"/>
      <c r="C247" s="177"/>
      <c r="E247" s="192"/>
      <c r="F247" s="177"/>
      <c r="G247" s="192"/>
      <c r="H247" s="177"/>
      <c r="I247" s="192"/>
      <c r="J247" s="192"/>
      <c r="K247" s="192"/>
      <c r="L247" s="192"/>
      <c r="M247" s="192"/>
      <c r="N247" s="192"/>
      <c r="O247" s="192"/>
      <c r="P247" s="177"/>
      <c r="Q247" s="140"/>
      <c r="R247" s="140"/>
      <c r="S247" s="140"/>
      <c r="T247" s="140"/>
      <c r="U247" s="140"/>
      <c r="V247" s="140"/>
      <c r="W247" s="140"/>
      <c r="X247" s="140"/>
      <c r="Y247" s="140"/>
      <c r="Z247" s="140"/>
      <c r="AA247" s="140"/>
      <c r="AB247" s="140"/>
      <c r="AC247" s="140"/>
      <c r="AD247" s="140"/>
      <c r="AE247" s="140"/>
      <c r="AF247" s="140"/>
      <c r="AG247" s="140"/>
      <c r="AH247" s="140"/>
      <c r="AI247" s="140"/>
      <c r="AJ247" s="140"/>
    </row>
    <row r="248" spans="1:36" ht="42" customHeight="1">
      <c r="A248" s="191"/>
      <c r="B248" s="191"/>
      <c r="C248" s="177"/>
      <c r="E248" s="192"/>
      <c r="F248" s="177"/>
      <c r="G248" s="192"/>
      <c r="H248" s="177"/>
      <c r="I248" s="192"/>
      <c r="J248" s="192"/>
      <c r="K248" s="192"/>
      <c r="L248" s="192"/>
      <c r="M248" s="192"/>
      <c r="N248" s="192"/>
      <c r="O248" s="192"/>
      <c r="P248" s="177"/>
      <c r="Q248" s="140"/>
      <c r="R248" s="140"/>
      <c r="S248" s="140"/>
      <c r="T248" s="140"/>
      <c r="U248" s="140"/>
      <c r="V248" s="140"/>
      <c r="W248" s="140"/>
      <c r="X248" s="140"/>
      <c r="Y248" s="140"/>
      <c r="Z248" s="140"/>
      <c r="AA248" s="140"/>
      <c r="AB248" s="140"/>
      <c r="AC248" s="140"/>
      <c r="AD248" s="140"/>
      <c r="AE248" s="140"/>
      <c r="AF248" s="140"/>
      <c r="AG248" s="140"/>
      <c r="AH248" s="140"/>
      <c r="AI248" s="140"/>
      <c r="AJ248" s="140"/>
    </row>
    <row r="249" spans="1:36" ht="42" customHeight="1">
      <c r="A249" s="191"/>
      <c r="B249" s="191"/>
      <c r="C249" s="177"/>
      <c r="E249" s="192"/>
      <c r="F249" s="177"/>
      <c r="G249" s="192"/>
      <c r="H249" s="177"/>
      <c r="I249" s="192"/>
      <c r="J249" s="192"/>
      <c r="K249" s="192"/>
      <c r="L249" s="192"/>
      <c r="M249" s="192"/>
      <c r="N249" s="192"/>
      <c r="O249" s="192"/>
      <c r="P249" s="177"/>
      <c r="Q249" s="140"/>
      <c r="R249" s="140"/>
      <c r="S249" s="140"/>
      <c r="T249" s="140"/>
      <c r="U249" s="140"/>
      <c r="V249" s="140"/>
      <c r="W249" s="140"/>
      <c r="X249" s="140"/>
      <c r="Y249" s="140"/>
      <c r="Z249" s="140"/>
      <c r="AA249" s="140"/>
      <c r="AB249" s="140"/>
      <c r="AC249" s="140"/>
      <c r="AD249" s="140"/>
      <c r="AE249" s="140"/>
      <c r="AF249" s="140"/>
      <c r="AG249" s="140"/>
      <c r="AH249" s="140"/>
      <c r="AI249" s="140"/>
      <c r="AJ249" s="140"/>
    </row>
    <row r="250" spans="1:36" ht="42" customHeight="1">
      <c r="A250" s="191"/>
      <c r="B250" s="191"/>
      <c r="C250" s="177"/>
      <c r="E250" s="192"/>
      <c r="F250" s="177"/>
      <c r="G250" s="192"/>
      <c r="H250" s="177"/>
      <c r="I250" s="192"/>
      <c r="J250" s="192"/>
      <c r="K250" s="192"/>
      <c r="L250" s="192"/>
      <c r="M250" s="192"/>
      <c r="N250" s="192"/>
      <c r="O250" s="192"/>
      <c r="P250" s="177"/>
      <c r="Q250" s="140"/>
      <c r="R250" s="140"/>
      <c r="S250" s="140"/>
      <c r="T250" s="140"/>
      <c r="U250" s="140"/>
      <c r="V250" s="140"/>
      <c r="W250" s="140"/>
      <c r="X250" s="140"/>
      <c r="Y250" s="140"/>
      <c r="Z250" s="140"/>
      <c r="AA250" s="140"/>
      <c r="AB250" s="140"/>
      <c r="AC250" s="140"/>
      <c r="AD250" s="140"/>
      <c r="AE250" s="140"/>
      <c r="AF250" s="140"/>
      <c r="AG250" s="140"/>
      <c r="AH250" s="140"/>
      <c r="AI250" s="140"/>
      <c r="AJ250" s="140"/>
    </row>
    <row r="251" spans="1:36" ht="42" customHeight="1">
      <c r="A251" s="191"/>
      <c r="B251" s="191"/>
      <c r="C251" s="177"/>
      <c r="E251" s="192"/>
      <c r="F251" s="177"/>
      <c r="G251" s="192"/>
      <c r="H251" s="177"/>
      <c r="I251" s="192"/>
      <c r="J251" s="192"/>
      <c r="K251" s="192"/>
      <c r="L251" s="192"/>
      <c r="M251" s="192"/>
      <c r="N251" s="192"/>
      <c r="O251" s="192"/>
      <c r="P251" s="177"/>
      <c r="Q251" s="140"/>
      <c r="R251" s="140"/>
      <c r="S251" s="140"/>
      <c r="T251" s="140"/>
      <c r="U251" s="140"/>
      <c r="V251" s="140"/>
      <c r="W251" s="140"/>
      <c r="X251" s="140"/>
      <c r="Y251" s="140"/>
      <c r="Z251" s="140"/>
      <c r="AA251" s="140"/>
      <c r="AB251" s="140"/>
      <c r="AC251" s="140"/>
      <c r="AD251" s="140"/>
      <c r="AE251" s="140"/>
      <c r="AF251" s="140"/>
      <c r="AG251" s="140"/>
      <c r="AH251" s="140"/>
      <c r="AI251" s="140"/>
      <c r="AJ251" s="140"/>
    </row>
    <row r="252" spans="1:36" ht="42" customHeight="1">
      <c r="A252" s="191"/>
      <c r="B252" s="191"/>
      <c r="C252" s="177"/>
      <c r="E252" s="192"/>
      <c r="F252" s="177"/>
      <c r="G252" s="192"/>
      <c r="H252" s="177"/>
      <c r="I252" s="192"/>
      <c r="J252" s="192"/>
      <c r="K252" s="192"/>
      <c r="L252" s="192"/>
      <c r="M252" s="192"/>
      <c r="N252" s="192"/>
      <c r="O252" s="192"/>
      <c r="P252" s="177"/>
      <c r="Q252" s="140"/>
      <c r="R252" s="140"/>
      <c r="S252" s="140"/>
      <c r="T252" s="140"/>
      <c r="U252" s="140"/>
      <c r="V252" s="140"/>
      <c r="W252" s="140"/>
      <c r="X252" s="140"/>
      <c r="Y252" s="140"/>
      <c r="Z252" s="140"/>
      <c r="AA252" s="140"/>
      <c r="AB252" s="140"/>
      <c r="AC252" s="140"/>
      <c r="AD252" s="140"/>
      <c r="AE252" s="140"/>
      <c r="AF252" s="140"/>
      <c r="AG252" s="140"/>
      <c r="AH252" s="140"/>
      <c r="AI252" s="140"/>
      <c r="AJ252" s="140"/>
    </row>
    <row r="253" spans="1:36" ht="42" customHeight="1">
      <c r="A253" s="191"/>
      <c r="B253" s="191"/>
      <c r="C253" s="177"/>
      <c r="E253" s="192"/>
      <c r="F253" s="177"/>
      <c r="G253" s="192"/>
      <c r="H253" s="177"/>
      <c r="I253" s="192"/>
      <c r="J253" s="192"/>
      <c r="K253" s="192"/>
      <c r="L253" s="192"/>
      <c r="M253" s="192"/>
      <c r="N253" s="192"/>
      <c r="O253" s="192"/>
      <c r="P253" s="177"/>
      <c r="Q253" s="140"/>
      <c r="R253" s="140"/>
      <c r="S253" s="140"/>
      <c r="T253" s="140"/>
      <c r="U253" s="140"/>
      <c r="V253" s="140"/>
      <c r="W253" s="140"/>
      <c r="X253" s="140"/>
      <c r="Y253" s="140"/>
      <c r="Z253" s="140"/>
      <c r="AA253" s="140"/>
      <c r="AB253" s="140"/>
      <c r="AC253" s="140"/>
      <c r="AD253" s="140"/>
      <c r="AE253" s="140"/>
      <c r="AF253" s="140"/>
      <c r="AG253" s="140"/>
      <c r="AH253" s="140"/>
      <c r="AI253" s="140"/>
      <c r="AJ253" s="140"/>
    </row>
    <row r="254" spans="1:36" ht="42" customHeight="1">
      <c r="A254" s="191"/>
      <c r="B254" s="191"/>
      <c r="C254" s="177"/>
      <c r="E254" s="192"/>
      <c r="F254" s="177"/>
      <c r="G254" s="192"/>
      <c r="H254" s="177"/>
      <c r="I254" s="192"/>
      <c r="J254" s="192"/>
      <c r="K254" s="192"/>
      <c r="L254" s="192"/>
      <c r="M254" s="192"/>
      <c r="N254" s="192"/>
      <c r="O254" s="192"/>
      <c r="P254" s="177"/>
      <c r="Q254" s="140"/>
      <c r="R254" s="140"/>
      <c r="S254" s="140"/>
      <c r="T254" s="140"/>
      <c r="U254" s="140"/>
      <c r="V254" s="140"/>
      <c r="W254" s="140"/>
      <c r="X254" s="140"/>
      <c r="Y254" s="140"/>
      <c r="Z254" s="140"/>
      <c r="AA254" s="140"/>
      <c r="AB254" s="140"/>
      <c r="AC254" s="140"/>
      <c r="AD254" s="140"/>
      <c r="AE254" s="140"/>
      <c r="AF254" s="140"/>
      <c r="AG254" s="140"/>
      <c r="AH254" s="140"/>
      <c r="AI254" s="140"/>
      <c r="AJ254" s="140"/>
    </row>
    <row r="255" spans="1:36" ht="42" customHeight="1">
      <c r="A255" s="191"/>
      <c r="B255" s="191"/>
      <c r="C255" s="177"/>
      <c r="E255" s="192"/>
      <c r="F255" s="177"/>
      <c r="G255" s="192"/>
      <c r="H255" s="177"/>
      <c r="I255" s="192"/>
      <c r="J255" s="192"/>
      <c r="K255" s="192"/>
      <c r="L255" s="192"/>
      <c r="M255" s="192"/>
      <c r="N255" s="192"/>
      <c r="O255" s="192"/>
      <c r="P255" s="177"/>
      <c r="Q255" s="140"/>
      <c r="R255" s="140"/>
      <c r="S255" s="140"/>
      <c r="T255" s="140"/>
      <c r="U255" s="140"/>
      <c r="V255" s="140"/>
      <c r="W255" s="140"/>
      <c r="X255" s="140"/>
      <c r="Y255" s="140"/>
      <c r="Z255" s="140"/>
      <c r="AA255" s="140"/>
      <c r="AB255" s="140"/>
      <c r="AC255" s="140"/>
      <c r="AD255" s="140"/>
      <c r="AE255" s="140"/>
      <c r="AF255" s="140"/>
      <c r="AG255" s="140"/>
      <c r="AH255" s="140"/>
      <c r="AI255" s="140"/>
      <c r="AJ255" s="140"/>
    </row>
    <row r="256" spans="1:36" ht="42" customHeight="1">
      <c r="A256" s="191"/>
      <c r="B256" s="191"/>
      <c r="C256" s="177"/>
      <c r="E256" s="192"/>
      <c r="F256" s="177"/>
      <c r="G256" s="192"/>
      <c r="H256" s="177"/>
      <c r="I256" s="192"/>
      <c r="J256" s="192"/>
      <c r="K256" s="192"/>
      <c r="L256" s="192"/>
      <c r="M256" s="192"/>
      <c r="N256" s="192"/>
      <c r="O256" s="192"/>
      <c r="P256" s="177"/>
      <c r="Q256" s="140"/>
      <c r="R256" s="140"/>
      <c r="S256" s="140"/>
      <c r="T256" s="140"/>
      <c r="U256" s="140"/>
      <c r="V256" s="140"/>
      <c r="W256" s="140"/>
      <c r="X256" s="140"/>
      <c r="Y256" s="140"/>
      <c r="Z256" s="140"/>
      <c r="AA256" s="140"/>
      <c r="AB256" s="140"/>
      <c r="AC256" s="140"/>
      <c r="AD256" s="140"/>
      <c r="AE256" s="140"/>
      <c r="AF256" s="140"/>
      <c r="AG256" s="140"/>
      <c r="AH256" s="140"/>
      <c r="AI256" s="140"/>
      <c r="AJ256" s="140"/>
    </row>
    <row r="257" spans="1:36" ht="42" customHeight="1">
      <c r="A257" s="191"/>
      <c r="B257" s="191"/>
      <c r="C257" s="177"/>
      <c r="E257" s="192"/>
      <c r="F257" s="177"/>
      <c r="G257" s="192"/>
      <c r="H257" s="177"/>
      <c r="I257" s="192"/>
      <c r="J257" s="192"/>
      <c r="K257" s="192"/>
      <c r="L257" s="192"/>
      <c r="M257" s="192"/>
      <c r="N257" s="192"/>
      <c r="O257" s="192"/>
      <c r="P257" s="177"/>
      <c r="Q257" s="140"/>
      <c r="R257" s="140"/>
      <c r="S257" s="140"/>
      <c r="T257" s="140"/>
      <c r="U257" s="140"/>
      <c r="V257" s="140"/>
      <c r="W257" s="140"/>
      <c r="X257" s="140"/>
      <c r="Y257" s="140"/>
      <c r="Z257" s="140"/>
      <c r="AA257" s="140"/>
      <c r="AB257" s="140"/>
      <c r="AC257" s="140"/>
      <c r="AD257" s="140"/>
      <c r="AE257" s="140"/>
      <c r="AF257" s="140"/>
      <c r="AG257" s="140"/>
      <c r="AH257" s="140"/>
      <c r="AI257" s="140"/>
      <c r="AJ257" s="140"/>
    </row>
    <row r="258" spans="1:36" ht="42" customHeight="1">
      <c r="A258" s="191"/>
      <c r="B258" s="191"/>
      <c r="C258" s="177"/>
      <c r="E258" s="192"/>
      <c r="F258" s="177"/>
      <c r="G258" s="192"/>
      <c r="H258" s="177"/>
      <c r="I258" s="192"/>
      <c r="J258" s="192"/>
      <c r="K258" s="192"/>
      <c r="L258" s="192"/>
      <c r="M258" s="192"/>
      <c r="N258" s="192"/>
      <c r="O258" s="192"/>
      <c r="P258" s="177"/>
      <c r="Q258" s="140"/>
      <c r="R258" s="140"/>
      <c r="S258" s="140"/>
      <c r="T258" s="140"/>
      <c r="U258" s="140"/>
      <c r="V258" s="140"/>
      <c r="W258" s="140"/>
      <c r="X258" s="140"/>
      <c r="Y258" s="140"/>
      <c r="Z258" s="140"/>
      <c r="AA258" s="140"/>
      <c r="AB258" s="140"/>
      <c r="AC258" s="140"/>
      <c r="AD258" s="140"/>
      <c r="AE258" s="140"/>
      <c r="AF258" s="140"/>
      <c r="AG258" s="140"/>
      <c r="AH258" s="140"/>
      <c r="AI258" s="140"/>
      <c r="AJ258" s="140"/>
    </row>
    <row r="259" spans="1:36" ht="42" customHeight="1">
      <c r="A259" s="191"/>
      <c r="B259" s="191"/>
      <c r="C259" s="177"/>
      <c r="E259" s="192"/>
      <c r="F259" s="177"/>
      <c r="G259" s="192"/>
      <c r="H259" s="177"/>
      <c r="I259" s="192"/>
      <c r="J259" s="192"/>
      <c r="K259" s="192"/>
      <c r="L259" s="192"/>
      <c r="M259" s="192"/>
      <c r="N259" s="192"/>
      <c r="O259" s="192"/>
      <c r="P259" s="177"/>
      <c r="Q259" s="140"/>
      <c r="R259" s="140"/>
      <c r="S259" s="140"/>
      <c r="T259" s="140"/>
      <c r="U259" s="140"/>
      <c r="V259" s="140"/>
      <c r="W259" s="140"/>
      <c r="X259" s="140"/>
      <c r="Y259" s="140"/>
      <c r="Z259" s="140"/>
      <c r="AA259" s="140"/>
      <c r="AB259" s="140"/>
      <c r="AC259" s="140"/>
      <c r="AD259" s="140"/>
      <c r="AE259" s="140"/>
      <c r="AF259" s="140"/>
      <c r="AG259" s="140"/>
      <c r="AH259" s="140"/>
      <c r="AI259" s="140"/>
      <c r="AJ259" s="140"/>
    </row>
    <row r="260" spans="1:36" ht="42" customHeight="1">
      <c r="A260" s="191"/>
      <c r="B260" s="191"/>
      <c r="C260" s="177"/>
      <c r="E260" s="192"/>
      <c r="F260" s="177"/>
      <c r="G260" s="192"/>
      <c r="H260" s="177"/>
      <c r="I260" s="192"/>
      <c r="J260" s="192"/>
      <c r="K260" s="192"/>
      <c r="L260" s="192"/>
      <c r="M260" s="192"/>
      <c r="N260" s="192"/>
      <c r="O260" s="192"/>
      <c r="P260" s="177"/>
      <c r="Q260" s="140"/>
      <c r="R260" s="140"/>
      <c r="S260" s="140"/>
      <c r="T260" s="140"/>
      <c r="U260" s="140"/>
      <c r="V260" s="140"/>
      <c r="W260" s="140"/>
      <c r="X260" s="140"/>
      <c r="Y260" s="140"/>
      <c r="Z260" s="140"/>
      <c r="AA260" s="140"/>
      <c r="AB260" s="140"/>
      <c r="AC260" s="140"/>
      <c r="AD260" s="140"/>
      <c r="AE260" s="140"/>
      <c r="AF260" s="140"/>
      <c r="AG260" s="140"/>
      <c r="AH260" s="140"/>
      <c r="AI260" s="140"/>
      <c r="AJ260" s="140"/>
    </row>
    <row r="261" spans="1:36" ht="42" customHeight="1">
      <c r="A261" s="191"/>
      <c r="B261" s="191"/>
      <c r="C261" s="177"/>
      <c r="E261" s="192"/>
      <c r="F261" s="177"/>
      <c r="G261" s="192"/>
      <c r="H261" s="177"/>
      <c r="I261" s="192"/>
      <c r="J261" s="192"/>
      <c r="K261" s="192"/>
      <c r="L261" s="192"/>
      <c r="M261" s="192"/>
      <c r="N261" s="192"/>
      <c r="O261" s="192"/>
      <c r="P261" s="177"/>
      <c r="Q261" s="140"/>
      <c r="R261" s="140"/>
      <c r="S261" s="140"/>
      <c r="T261" s="140"/>
      <c r="U261" s="140"/>
      <c r="V261" s="140"/>
      <c r="W261" s="140"/>
      <c r="X261" s="140"/>
      <c r="Y261" s="140"/>
      <c r="Z261" s="140"/>
      <c r="AA261" s="140"/>
      <c r="AB261" s="140"/>
      <c r="AC261" s="140"/>
      <c r="AD261" s="140"/>
      <c r="AE261" s="140"/>
      <c r="AF261" s="140"/>
      <c r="AG261" s="140"/>
      <c r="AH261" s="140"/>
      <c r="AI261" s="140"/>
      <c r="AJ261" s="140"/>
    </row>
    <row r="262" spans="1:36" ht="42" customHeight="1">
      <c r="A262" s="191"/>
      <c r="B262" s="191"/>
      <c r="C262" s="177"/>
      <c r="E262" s="192"/>
      <c r="F262" s="177"/>
      <c r="G262" s="192"/>
      <c r="H262" s="177"/>
      <c r="I262" s="192"/>
      <c r="J262" s="192"/>
      <c r="K262" s="192"/>
      <c r="L262" s="192"/>
      <c r="M262" s="192"/>
      <c r="N262" s="192"/>
      <c r="O262" s="192"/>
      <c r="P262" s="177"/>
      <c r="Q262" s="140"/>
      <c r="R262" s="140"/>
      <c r="S262" s="140"/>
      <c r="T262" s="140"/>
      <c r="U262" s="140"/>
      <c r="V262" s="140"/>
      <c r="W262" s="140"/>
      <c r="X262" s="140"/>
      <c r="Y262" s="140"/>
      <c r="Z262" s="140"/>
      <c r="AA262" s="140"/>
      <c r="AB262" s="140"/>
      <c r="AC262" s="140"/>
      <c r="AD262" s="140"/>
      <c r="AE262" s="140"/>
      <c r="AF262" s="140"/>
      <c r="AG262" s="140"/>
      <c r="AH262" s="140"/>
      <c r="AI262" s="140"/>
      <c r="AJ262" s="140"/>
    </row>
    <row r="263" spans="1:36" ht="42" customHeight="1">
      <c r="A263" s="191"/>
      <c r="B263" s="191"/>
      <c r="C263" s="177"/>
      <c r="E263" s="192"/>
      <c r="F263" s="177"/>
      <c r="G263" s="192"/>
      <c r="H263" s="177"/>
      <c r="I263" s="192"/>
      <c r="J263" s="192"/>
      <c r="K263" s="192"/>
      <c r="L263" s="192"/>
      <c r="M263" s="192"/>
      <c r="N263" s="192"/>
      <c r="O263" s="192"/>
      <c r="P263" s="177"/>
      <c r="Q263" s="140"/>
      <c r="R263" s="140"/>
      <c r="S263" s="140"/>
      <c r="T263" s="140"/>
      <c r="U263" s="140"/>
      <c r="V263" s="140"/>
      <c r="W263" s="140"/>
      <c r="X263" s="140"/>
      <c r="Y263" s="140"/>
      <c r="Z263" s="140"/>
      <c r="AA263" s="140"/>
      <c r="AB263" s="140"/>
      <c r="AC263" s="140"/>
      <c r="AD263" s="140"/>
      <c r="AE263" s="140"/>
      <c r="AF263" s="140"/>
      <c r="AG263" s="140"/>
      <c r="AH263" s="140"/>
      <c r="AI263" s="140"/>
      <c r="AJ263" s="140"/>
    </row>
    <row r="264" spans="1:36" ht="42" customHeight="1">
      <c r="A264" s="191"/>
      <c r="B264" s="191"/>
      <c r="C264" s="177"/>
      <c r="E264" s="192"/>
      <c r="F264" s="177"/>
      <c r="G264" s="192"/>
      <c r="H264" s="177"/>
      <c r="I264" s="192"/>
      <c r="J264" s="192"/>
      <c r="K264" s="192"/>
      <c r="L264" s="192"/>
      <c r="M264" s="192"/>
      <c r="N264" s="192"/>
      <c r="O264" s="192"/>
      <c r="P264" s="177"/>
      <c r="Q264" s="140"/>
      <c r="R264" s="140"/>
      <c r="S264" s="140"/>
      <c r="T264" s="140"/>
      <c r="U264" s="140"/>
      <c r="V264" s="140"/>
      <c r="W264" s="140"/>
      <c r="X264" s="140"/>
      <c r="Y264" s="140"/>
      <c r="Z264" s="140"/>
      <c r="AA264" s="140"/>
      <c r="AB264" s="140"/>
      <c r="AC264" s="140"/>
      <c r="AD264" s="140"/>
      <c r="AE264" s="140"/>
      <c r="AF264" s="140"/>
      <c r="AG264" s="140"/>
      <c r="AH264" s="140"/>
      <c r="AI264" s="140"/>
      <c r="AJ264" s="140"/>
    </row>
    <row r="265" spans="1:36" ht="42" customHeight="1">
      <c r="A265" s="191"/>
      <c r="B265" s="191"/>
      <c r="C265" s="177"/>
      <c r="E265" s="192"/>
      <c r="F265" s="177"/>
      <c r="G265" s="192"/>
      <c r="H265" s="177"/>
      <c r="I265" s="192"/>
      <c r="J265" s="192"/>
      <c r="K265" s="192"/>
      <c r="L265" s="192"/>
      <c r="M265" s="192"/>
      <c r="N265" s="192"/>
      <c r="O265" s="192"/>
      <c r="P265" s="177"/>
      <c r="Q265" s="140"/>
      <c r="R265" s="140"/>
      <c r="S265" s="140"/>
      <c r="T265" s="140"/>
      <c r="U265" s="140"/>
      <c r="V265" s="140"/>
      <c r="W265" s="140"/>
      <c r="X265" s="140"/>
      <c r="Y265" s="140"/>
      <c r="Z265" s="140"/>
      <c r="AA265" s="140"/>
      <c r="AB265" s="140"/>
      <c r="AC265" s="140"/>
      <c r="AD265" s="140"/>
      <c r="AE265" s="140"/>
      <c r="AF265" s="140"/>
      <c r="AG265" s="140"/>
      <c r="AH265" s="140"/>
      <c r="AI265" s="140"/>
      <c r="AJ265" s="140"/>
    </row>
    <row r="266" spans="1:36" ht="42" customHeight="1">
      <c r="A266" s="191"/>
      <c r="B266" s="191"/>
      <c r="C266" s="177"/>
      <c r="E266" s="192"/>
      <c r="F266" s="177"/>
      <c r="G266" s="192"/>
      <c r="H266" s="177"/>
      <c r="I266" s="192"/>
      <c r="J266" s="192"/>
      <c r="K266" s="192"/>
      <c r="L266" s="192"/>
      <c r="M266" s="192"/>
      <c r="N266" s="192"/>
      <c r="O266" s="192"/>
      <c r="P266" s="177"/>
      <c r="Q266" s="140"/>
      <c r="R266" s="140"/>
      <c r="S266" s="140"/>
      <c r="T266" s="140"/>
      <c r="U266" s="140"/>
      <c r="V266" s="140"/>
      <c r="W266" s="140"/>
      <c r="X266" s="140"/>
      <c r="Y266" s="140"/>
      <c r="Z266" s="140"/>
      <c r="AA266" s="140"/>
      <c r="AB266" s="140"/>
      <c r="AC266" s="140"/>
      <c r="AD266" s="140"/>
      <c r="AE266" s="140"/>
      <c r="AF266" s="140"/>
      <c r="AG266" s="140"/>
      <c r="AH266" s="140"/>
      <c r="AI266" s="140"/>
      <c r="AJ266" s="140"/>
    </row>
    <row r="267" spans="1:36" ht="42" customHeight="1">
      <c r="A267" s="191"/>
      <c r="B267" s="191"/>
      <c r="C267" s="177"/>
      <c r="E267" s="192"/>
      <c r="F267" s="177"/>
      <c r="G267" s="192"/>
      <c r="H267" s="177"/>
      <c r="I267" s="192"/>
      <c r="J267" s="192"/>
      <c r="K267" s="192"/>
      <c r="L267" s="192"/>
      <c r="M267" s="192"/>
      <c r="N267" s="192"/>
      <c r="O267" s="192"/>
      <c r="P267" s="177"/>
      <c r="Q267" s="140"/>
      <c r="R267" s="140"/>
      <c r="S267" s="140"/>
      <c r="T267" s="140"/>
      <c r="U267" s="140"/>
      <c r="V267" s="140"/>
      <c r="W267" s="140"/>
      <c r="X267" s="140"/>
      <c r="Y267" s="140"/>
      <c r="Z267" s="140"/>
      <c r="AA267" s="140"/>
      <c r="AB267" s="140"/>
      <c r="AC267" s="140"/>
      <c r="AD267" s="140"/>
      <c r="AE267" s="140"/>
      <c r="AF267" s="140"/>
      <c r="AG267" s="140"/>
      <c r="AH267" s="140"/>
      <c r="AI267" s="140"/>
      <c r="AJ267" s="140"/>
    </row>
    <row r="268" spans="1:36" ht="42" customHeight="1">
      <c r="A268" s="191"/>
      <c r="B268" s="191"/>
      <c r="C268" s="177"/>
      <c r="E268" s="192"/>
      <c r="F268" s="177"/>
      <c r="G268" s="192"/>
      <c r="H268" s="177"/>
      <c r="I268" s="192"/>
      <c r="J268" s="192"/>
      <c r="K268" s="192"/>
      <c r="L268" s="192"/>
      <c r="M268" s="192"/>
      <c r="N268" s="192"/>
      <c r="O268" s="192"/>
      <c r="P268" s="177"/>
      <c r="Q268" s="140"/>
      <c r="R268" s="140"/>
      <c r="S268" s="140"/>
      <c r="T268" s="140"/>
      <c r="U268" s="140"/>
      <c r="V268" s="140"/>
      <c r="W268" s="140"/>
      <c r="X268" s="140"/>
      <c r="Y268" s="140"/>
      <c r="Z268" s="140"/>
      <c r="AA268" s="140"/>
      <c r="AB268" s="140"/>
      <c r="AC268" s="140"/>
      <c r="AD268" s="140"/>
      <c r="AE268" s="140"/>
      <c r="AF268" s="140"/>
      <c r="AG268" s="140"/>
      <c r="AH268" s="140"/>
      <c r="AI268" s="140"/>
      <c r="AJ268" s="140"/>
    </row>
    <row r="269" spans="1:36" ht="42" customHeight="1">
      <c r="A269" s="191"/>
      <c r="B269" s="191"/>
      <c r="C269" s="177"/>
      <c r="E269" s="192"/>
      <c r="F269" s="177"/>
      <c r="G269" s="192"/>
      <c r="H269" s="177"/>
      <c r="I269" s="192"/>
      <c r="J269" s="192"/>
      <c r="K269" s="192"/>
      <c r="L269" s="192"/>
      <c r="M269" s="192"/>
      <c r="N269" s="192"/>
      <c r="O269" s="192"/>
      <c r="P269" s="177"/>
      <c r="Q269" s="140"/>
      <c r="R269" s="140"/>
      <c r="S269" s="140"/>
      <c r="T269" s="140"/>
      <c r="U269" s="140"/>
      <c r="V269" s="140"/>
      <c r="W269" s="140"/>
      <c r="X269" s="140"/>
      <c r="Y269" s="140"/>
      <c r="Z269" s="140"/>
      <c r="AA269" s="140"/>
      <c r="AB269" s="140"/>
      <c r="AC269" s="140"/>
      <c r="AD269" s="140"/>
      <c r="AE269" s="140"/>
      <c r="AF269" s="140"/>
      <c r="AG269" s="140"/>
      <c r="AH269" s="140"/>
      <c r="AI269" s="140"/>
      <c r="AJ269" s="140"/>
    </row>
    <row r="270" spans="1:36" ht="42" customHeight="1">
      <c r="A270" s="191"/>
      <c r="B270" s="191"/>
      <c r="C270" s="177"/>
      <c r="E270" s="192"/>
      <c r="F270" s="177"/>
      <c r="G270" s="192"/>
      <c r="H270" s="177"/>
      <c r="I270" s="192"/>
      <c r="J270" s="192"/>
      <c r="K270" s="192"/>
      <c r="L270" s="192"/>
      <c r="M270" s="192"/>
      <c r="N270" s="192"/>
      <c r="O270" s="192"/>
      <c r="P270" s="177"/>
      <c r="Q270" s="140"/>
      <c r="R270" s="140"/>
      <c r="S270" s="140"/>
      <c r="T270" s="140"/>
      <c r="U270" s="140"/>
      <c r="V270" s="140"/>
      <c r="W270" s="140"/>
      <c r="X270" s="140"/>
      <c r="Y270" s="140"/>
      <c r="Z270" s="140"/>
      <c r="AA270" s="140"/>
      <c r="AB270" s="140"/>
      <c r="AC270" s="140"/>
      <c r="AD270" s="140"/>
      <c r="AE270" s="140"/>
      <c r="AF270" s="140"/>
      <c r="AG270" s="140"/>
      <c r="AH270" s="140"/>
      <c r="AI270" s="140"/>
      <c r="AJ270" s="140"/>
    </row>
    <row r="271" spans="1:36" ht="42" customHeight="1">
      <c r="A271" s="191"/>
      <c r="B271" s="191"/>
      <c r="C271" s="177"/>
      <c r="E271" s="192"/>
      <c r="F271" s="177"/>
      <c r="G271" s="192"/>
      <c r="H271" s="177"/>
      <c r="I271" s="192"/>
      <c r="J271" s="192"/>
      <c r="K271" s="192"/>
      <c r="L271" s="192"/>
      <c r="M271" s="192"/>
      <c r="N271" s="192"/>
      <c r="O271" s="192"/>
      <c r="P271" s="177"/>
      <c r="Q271" s="140"/>
      <c r="R271" s="140"/>
      <c r="S271" s="140"/>
      <c r="T271" s="140"/>
      <c r="U271" s="140"/>
      <c r="V271" s="140"/>
      <c r="W271" s="140"/>
      <c r="X271" s="140"/>
      <c r="Y271" s="140"/>
      <c r="Z271" s="140"/>
      <c r="AA271" s="140"/>
      <c r="AB271" s="140"/>
      <c r="AC271" s="140"/>
      <c r="AD271" s="140"/>
      <c r="AE271" s="140"/>
      <c r="AF271" s="140"/>
      <c r="AG271" s="140"/>
      <c r="AH271" s="140"/>
      <c r="AI271" s="140"/>
      <c r="AJ271" s="140"/>
    </row>
    <row r="272" spans="1:36" ht="42" customHeight="1">
      <c r="A272" s="191"/>
      <c r="B272" s="191"/>
      <c r="C272" s="177"/>
      <c r="E272" s="192"/>
      <c r="F272" s="177"/>
      <c r="G272" s="192"/>
      <c r="H272" s="177"/>
      <c r="I272" s="192"/>
      <c r="J272" s="192"/>
      <c r="K272" s="192"/>
      <c r="L272" s="192"/>
      <c r="M272" s="192"/>
      <c r="N272" s="192"/>
      <c r="O272" s="192"/>
      <c r="P272" s="177"/>
      <c r="Q272" s="140"/>
      <c r="R272" s="140"/>
      <c r="S272" s="140"/>
      <c r="T272" s="140"/>
      <c r="U272" s="140"/>
      <c r="V272" s="140"/>
      <c r="W272" s="140"/>
      <c r="X272" s="140"/>
      <c r="Y272" s="140"/>
      <c r="Z272" s="140"/>
      <c r="AA272" s="140"/>
      <c r="AB272" s="140"/>
      <c r="AC272" s="140"/>
      <c r="AD272" s="140"/>
      <c r="AE272" s="140"/>
      <c r="AF272" s="140"/>
      <c r="AG272" s="140"/>
      <c r="AH272" s="140"/>
      <c r="AI272" s="140"/>
      <c r="AJ272" s="140"/>
    </row>
    <row r="273" spans="1:36" ht="42" customHeight="1">
      <c r="A273" s="191"/>
      <c r="B273" s="191"/>
      <c r="C273" s="177"/>
      <c r="E273" s="192"/>
      <c r="F273" s="177"/>
      <c r="G273" s="192"/>
      <c r="H273" s="177"/>
      <c r="I273" s="192"/>
      <c r="J273" s="192"/>
      <c r="K273" s="192"/>
      <c r="L273" s="192"/>
      <c r="M273" s="192"/>
      <c r="N273" s="192"/>
      <c r="O273" s="192"/>
      <c r="P273" s="177"/>
      <c r="Q273" s="140"/>
      <c r="R273" s="140"/>
      <c r="S273" s="140"/>
      <c r="T273" s="140"/>
      <c r="U273" s="140"/>
      <c r="V273" s="140"/>
      <c r="W273" s="140"/>
      <c r="X273" s="140"/>
      <c r="Y273" s="140"/>
      <c r="Z273" s="140"/>
      <c r="AA273" s="140"/>
      <c r="AB273" s="140"/>
      <c r="AC273" s="140"/>
      <c r="AD273" s="140"/>
      <c r="AE273" s="140"/>
      <c r="AF273" s="140"/>
      <c r="AG273" s="140"/>
      <c r="AH273" s="140"/>
      <c r="AI273" s="140"/>
      <c r="AJ273" s="140"/>
    </row>
    <row r="274" spans="1:36" ht="42" customHeight="1">
      <c r="A274" s="191"/>
      <c r="B274" s="191"/>
      <c r="C274" s="177"/>
      <c r="E274" s="192"/>
      <c r="F274" s="177"/>
      <c r="G274" s="192"/>
      <c r="H274" s="177"/>
      <c r="I274" s="192"/>
      <c r="J274" s="192"/>
      <c r="K274" s="192"/>
      <c r="L274" s="192"/>
      <c r="M274" s="192"/>
      <c r="N274" s="192"/>
      <c r="O274" s="192"/>
      <c r="P274" s="177"/>
      <c r="Q274" s="140"/>
      <c r="R274" s="140"/>
      <c r="S274" s="140"/>
      <c r="T274" s="140"/>
      <c r="U274" s="140"/>
      <c r="V274" s="140"/>
      <c r="W274" s="140"/>
      <c r="X274" s="140"/>
      <c r="Y274" s="140"/>
      <c r="Z274" s="140"/>
      <c r="AA274" s="140"/>
      <c r="AB274" s="140"/>
      <c r="AC274" s="140"/>
      <c r="AD274" s="140"/>
      <c r="AE274" s="140"/>
      <c r="AF274" s="140"/>
      <c r="AG274" s="140"/>
      <c r="AH274" s="140"/>
      <c r="AI274" s="140"/>
      <c r="AJ274" s="140"/>
    </row>
    <row r="275" spans="1:36" ht="42" customHeight="1">
      <c r="A275" s="191"/>
      <c r="B275" s="191"/>
      <c r="C275" s="177"/>
      <c r="E275" s="192"/>
      <c r="F275" s="177"/>
      <c r="G275" s="192"/>
      <c r="H275" s="177"/>
      <c r="I275" s="192"/>
      <c r="J275" s="192"/>
      <c r="K275" s="192"/>
      <c r="L275" s="192"/>
      <c r="M275" s="192"/>
      <c r="N275" s="192"/>
      <c r="O275" s="192"/>
      <c r="P275" s="177"/>
      <c r="Q275" s="140"/>
      <c r="R275" s="140"/>
      <c r="S275" s="140"/>
      <c r="T275" s="140"/>
      <c r="U275" s="140"/>
      <c r="V275" s="140"/>
      <c r="W275" s="140"/>
      <c r="X275" s="140"/>
      <c r="Y275" s="140"/>
      <c r="Z275" s="140"/>
      <c r="AA275" s="140"/>
      <c r="AB275" s="140"/>
      <c r="AC275" s="140"/>
      <c r="AD275" s="140"/>
      <c r="AE275" s="140"/>
      <c r="AF275" s="140"/>
      <c r="AG275" s="140"/>
      <c r="AH275" s="140"/>
      <c r="AI275" s="140"/>
      <c r="AJ275" s="140"/>
    </row>
    <row r="276" spans="1:36" ht="42" customHeight="1">
      <c r="A276" s="191"/>
      <c r="B276" s="191"/>
      <c r="C276" s="177"/>
      <c r="E276" s="192"/>
      <c r="F276" s="177"/>
      <c r="G276" s="192"/>
      <c r="H276" s="177"/>
      <c r="I276" s="192"/>
      <c r="J276" s="192"/>
      <c r="K276" s="192"/>
      <c r="L276" s="192"/>
      <c r="M276" s="192"/>
      <c r="N276" s="192"/>
      <c r="O276" s="192"/>
      <c r="P276" s="177"/>
      <c r="Q276" s="140"/>
      <c r="R276" s="140"/>
      <c r="S276" s="140"/>
      <c r="T276" s="140"/>
      <c r="U276" s="140"/>
      <c r="V276" s="140"/>
      <c r="W276" s="140"/>
      <c r="X276" s="140"/>
      <c r="Y276" s="140"/>
      <c r="Z276" s="140"/>
      <c r="AA276" s="140"/>
      <c r="AB276" s="140"/>
      <c r="AC276" s="140"/>
      <c r="AD276" s="140"/>
      <c r="AE276" s="140"/>
      <c r="AF276" s="140"/>
      <c r="AG276" s="140"/>
      <c r="AH276" s="140"/>
      <c r="AI276" s="140"/>
      <c r="AJ276" s="140"/>
    </row>
    <row r="277" spans="1:36" ht="42" customHeight="1">
      <c r="A277" s="191"/>
      <c r="B277" s="191"/>
      <c r="C277" s="177"/>
      <c r="E277" s="192"/>
      <c r="F277" s="177"/>
      <c r="G277" s="192"/>
      <c r="H277" s="177"/>
      <c r="I277" s="192"/>
      <c r="J277" s="192"/>
      <c r="K277" s="192"/>
      <c r="L277" s="192"/>
      <c r="M277" s="192"/>
      <c r="N277" s="192"/>
      <c r="O277" s="192"/>
      <c r="P277" s="177"/>
      <c r="Q277" s="140"/>
      <c r="R277" s="140"/>
      <c r="S277" s="140"/>
      <c r="T277" s="140"/>
      <c r="U277" s="140"/>
      <c r="V277" s="140"/>
      <c r="W277" s="140"/>
      <c r="X277" s="140"/>
      <c r="Y277" s="140"/>
      <c r="Z277" s="140"/>
      <c r="AA277" s="140"/>
      <c r="AB277" s="140"/>
      <c r="AC277" s="140"/>
      <c r="AD277" s="140"/>
      <c r="AE277" s="140"/>
      <c r="AF277" s="140"/>
      <c r="AG277" s="140"/>
      <c r="AH277" s="140"/>
      <c r="AI277" s="140"/>
      <c r="AJ277" s="140"/>
    </row>
    <row r="278" spans="1:36" ht="42" customHeight="1">
      <c r="A278" s="191"/>
      <c r="B278" s="191"/>
      <c r="C278" s="177"/>
      <c r="E278" s="192"/>
      <c r="F278" s="177"/>
      <c r="G278" s="192"/>
      <c r="H278" s="177"/>
      <c r="I278" s="192"/>
      <c r="J278" s="192"/>
      <c r="K278" s="192"/>
      <c r="L278" s="192"/>
      <c r="M278" s="192"/>
      <c r="N278" s="192"/>
      <c r="O278" s="192"/>
      <c r="P278" s="177"/>
      <c r="Q278" s="140"/>
      <c r="R278" s="140"/>
      <c r="S278" s="140"/>
      <c r="T278" s="140"/>
      <c r="U278" s="140"/>
      <c r="V278" s="140"/>
      <c r="W278" s="140"/>
      <c r="X278" s="140"/>
      <c r="Y278" s="140"/>
      <c r="Z278" s="140"/>
      <c r="AA278" s="140"/>
      <c r="AB278" s="140"/>
      <c r="AC278" s="140"/>
      <c r="AD278" s="140"/>
      <c r="AE278" s="140"/>
      <c r="AF278" s="140"/>
      <c r="AG278" s="140"/>
      <c r="AH278" s="140"/>
      <c r="AI278" s="140"/>
      <c r="AJ278" s="140"/>
    </row>
    <row r="279" spans="1:36" ht="42" customHeight="1">
      <c r="A279" s="191"/>
      <c r="B279" s="191"/>
      <c r="C279" s="177"/>
      <c r="E279" s="192"/>
      <c r="F279" s="177"/>
      <c r="G279" s="192"/>
      <c r="H279" s="177"/>
      <c r="I279" s="192"/>
      <c r="J279" s="192"/>
      <c r="K279" s="192"/>
      <c r="L279" s="192"/>
      <c r="M279" s="192"/>
      <c r="N279" s="192"/>
      <c r="O279" s="192"/>
      <c r="P279" s="177"/>
      <c r="Q279" s="140"/>
      <c r="R279" s="140"/>
      <c r="S279" s="140"/>
      <c r="T279" s="140"/>
      <c r="U279" s="140"/>
      <c r="V279" s="140"/>
      <c r="W279" s="140"/>
      <c r="X279" s="140"/>
      <c r="Y279" s="140"/>
      <c r="Z279" s="140"/>
      <c r="AA279" s="140"/>
      <c r="AB279" s="140"/>
      <c r="AC279" s="140"/>
      <c r="AD279" s="140"/>
      <c r="AE279" s="140"/>
      <c r="AF279" s="140"/>
      <c r="AG279" s="140"/>
      <c r="AH279" s="140"/>
      <c r="AI279" s="140"/>
      <c r="AJ279" s="140"/>
    </row>
    <row r="280" spans="1:36" ht="42" customHeight="1">
      <c r="A280" s="191"/>
      <c r="B280" s="191"/>
      <c r="C280" s="177"/>
      <c r="E280" s="192"/>
      <c r="F280" s="177"/>
      <c r="G280" s="192"/>
      <c r="H280" s="177"/>
      <c r="I280" s="192"/>
      <c r="J280" s="192"/>
      <c r="K280" s="192"/>
      <c r="L280" s="192"/>
      <c r="M280" s="192"/>
      <c r="N280" s="192"/>
      <c r="O280" s="192"/>
      <c r="P280" s="177"/>
      <c r="Q280" s="140"/>
      <c r="R280" s="140"/>
      <c r="S280" s="140"/>
      <c r="T280" s="140"/>
      <c r="U280" s="140"/>
      <c r="V280" s="140"/>
      <c r="W280" s="140"/>
      <c r="X280" s="140"/>
      <c r="Y280" s="140"/>
      <c r="Z280" s="140"/>
      <c r="AA280" s="140"/>
      <c r="AB280" s="140"/>
      <c r="AC280" s="140"/>
      <c r="AD280" s="140"/>
      <c r="AE280" s="140"/>
      <c r="AF280" s="140"/>
      <c r="AG280" s="140"/>
      <c r="AH280" s="140"/>
      <c r="AI280" s="140"/>
      <c r="AJ280" s="140"/>
    </row>
    <row r="281" spans="1:36" ht="42" customHeight="1">
      <c r="A281" s="191"/>
      <c r="B281" s="191"/>
      <c r="C281" s="177"/>
      <c r="E281" s="192"/>
      <c r="F281" s="177"/>
      <c r="G281" s="192"/>
      <c r="H281" s="177"/>
      <c r="I281" s="192"/>
      <c r="J281" s="192"/>
      <c r="K281" s="192"/>
      <c r="L281" s="192"/>
      <c r="M281" s="192"/>
      <c r="N281" s="192"/>
      <c r="O281" s="192"/>
      <c r="P281" s="177"/>
      <c r="Q281" s="140"/>
      <c r="R281" s="140"/>
      <c r="S281" s="140"/>
      <c r="T281" s="140"/>
      <c r="U281" s="140"/>
      <c r="V281" s="140"/>
      <c r="W281" s="140"/>
      <c r="X281" s="140"/>
      <c r="Y281" s="140"/>
      <c r="Z281" s="140"/>
      <c r="AA281" s="140"/>
      <c r="AB281" s="140"/>
      <c r="AC281" s="140"/>
      <c r="AD281" s="140"/>
      <c r="AE281" s="140"/>
      <c r="AF281" s="140"/>
      <c r="AG281" s="140"/>
      <c r="AH281" s="140"/>
      <c r="AI281" s="140"/>
      <c r="AJ281" s="140"/>
    </row>
    <row r="282" spans="1:36" ht="42" customHeight="1">
      <c r="A282" s="191"/>
      <c r="B282" s="191"/>
      <c r="C282" s="177"/>
      <c r="E282" s="192"/>
      <c r="F282" s="177"/>
      <c r="G282" s="192"/>
      <c r="H282" s="177"/>
      <c r="I282" s="192"/>
      <c r="J282" s="192"/>
      <c r="K282" s="192"/>
      <c r="L282" s="192"/>
      <c r="M282" s="192"/>
      <c r="N282" s="192"/>
      <c r="O282" s="192"/>
      <c r="P282" s="177"/>
      <c r="Q282" s="140"/>
      <c r="R282" s="140"/>
      <c r="S282" s="140"/>
      <c r="T282" s="140"/>
      <c r="U282" s="140"/>
      <c r="V282" s="140"/>
      <c r="W282" s="140"/>
      <c r="X282" s="140"/>
      <c r="Y282" s="140"/>
      <c r="Z282" s="140"/>
      <c r="AA282" s="140"/>
      <c r="AB282" s="140"/>
      <c r="AC282" s="140"/>
      <c r="AD282" s="140"/>
      <c r="AE282" s="140"/>
      <c r="AF282" s="140"/>
      <c r="AG282" s="140"/>
      <c r="AH282" s="140"/>
      <c r="AI282" s="140"/>
      <c r="AJ282" s="140"/>
    </row>
    <row r="283" spans="1:36" ht="42" customHeight="1">
      <c r="A283" s="191"/>
      <c r="B283" s="191"/>
      <c r="C283" s="177"/>
      <c r="E283" s="192"/>
      <c r="F283" s="177"/>
      <c r="G283" s="192"/>
      <c r="H283" s="177"/>
      <c r="I283" s="192"/>
      <c r="J283" s="192"/>
      <c r="K283" s="192"/>
      <c r="L283" s="192"/>
      <c r="M283" s="192"/>
      <c r="N283" s="192"/>
      <c r="O283" s="192"/>
      <c r="P283" s="177"/>
      <c r="Q283" s="140"/>
      <c r="R283" s="140"/>
      <c r="S283" s="140"/>
      <c r="T283" s="140"/>
      <c r="U283" s="140"/>
      <c r="V283" s="140"/>
      <c r="W283" s="140"/>
      <c r="X283" s="140"/>
      <c r="Y283" s="140"/>
      <c r="Z283" s="140"/>
      <c r="AA283" s="140"/>
      <c r="AB283" s="140"/>
      <c r="AC283" s="140"/>
      <c r="AD283" s="140"/>
      <c r="AE283" s="140"/>
      <c r="AF283" s="140"/>
      <c r="AG283" s="140"/>
      <c r="AH283" s="140"/>
      <c r="AI283" s="140"/>
      <c r="AJ283" s="140"/>
    </row>
    <row r="284" spans="1:36" ht="42" customHeight="1">
      <c r="A284" s="191"/>
      <c r="B284" s="191"/>
      <c r="C284" s="177"/>
      <c r="E284" s="192"/>
      <c r="F284" s="177"/>
      <c r="G284" s="192"/>
      <c r="H284" s="177"/>
      <c r="I284" s="192"/>
      <c r="J284" s="192"/>
      <c r="K284" s="192"/>
      <c r="L284" s="192"/>
      <c r="M284" s="192"/>
      <c r="N284" s="192"/>
      <c r="O284" s="192"/>
      <c r="P284" s="177"/>
      <c r="Q284" s="140"/>
      <c r="R284" s="140"/>
      <c r="S284" s="140"/>
      <c r="T284" s="140"/>
      <c r="U284" s="140"/>
      <c r="V284" s="140"/>
      <c r="W284" s="140"/>
      <c r="X284" s="140"/>
      <c r="Y284" s="140"/>
      <c r="Z284" s="140"/>
      <c r="AA284" s="140"/>
      <c r="AB284" s="140"/>
      <c r="AC284" s="140"/>
      <c r="AD284" s="140"/>
      <c r="AE284" s="140"/>
      <c r="AF284" s="140"/>
      <c r="AG284" s="140"/>
      <c r="AH284" s="140"/>
      <c r="AI284" s="140"/>
      <c r="AJ284" s="140"/>
    </row>
    <row r="285" spans="1:36" ht="42" customHeight="1">
      <c r="A285" s="191"/>
      <c r="B285" s="191"/>
      <c r="C285" s="177"/>
      <c r="E285" s="192"/>
      <c r="F285" s="177"/>
      <c r="G285" s="192"/>
      <c r="H285" s="177"/>
      <c r="I285" s="192"/>
      <c r="J285" s="192"/>
      <c r="K285" s="192"/>
      <c r="L285" s="192"/>
      <c r="M285" s="192"/>
      <c r="N285" s="192"/>
      <c r="O285" s="192"/>
      <c r="P285" s="177"/>
      <c r="Q285" s="140"/>
      <c r="R285" s="140"/>
      <c r="S285" s="140"/>
      <c r="T285" s="140"/>
      <c r="U285" s="140"/>
      <c r="V285" s="140"/>
      <c r="W285" s="140"/>
      <c r="X285" s="140"/>
      <c r="Y285" s="140"/>
      <c r="Z285" s="140"/>
      <c r="AA285" s="140"/>
      <c r="AB285" s="140"/>
      <c r="AC285" s="140"/>
      <c r="AD285" s="140"/>
      <c r="AE285" s="140"/>
      <c r="AF285" s="140"/>
      <c r="AG285" s="140"/>
      <c r="AH285" s="140"/>
      <c r="AI285" s="140"/>
      <c r="AJ285" s="140"/>
    </row>
    <row r="286" spans="1:36" ht="42" customHeight="1">
      <c r="A286" s="191"/>
      <c r="B286" s="191"/>
      <c r="C286" s="177"/>
      <c r="E286" s="192"/>
      <c r="F286" s="177"/>
      <c r="G286" s="192"/>
      <c r="H286" s="177"/>
      <c r="I286" s="192"/>
      <c r="J286" s="192"/>
      <c r="K286" s="192"/>
      <c r="L286" s="192"/>
      <c r="M286" s="192"/>
      <c r="N286" s="192"/>
      <c r="O286" s="192"/>
      <c r="P286" s="177"/>
      <c r="Q286" s="140"/>
      <c r="R286" s="140"/>
      <c r="S286" s="140"/>
      <c r="T286" s="140"/>
      <c r="U286" s="140"/>
      <c r="V286" s="140"/>
      <c r="W286" s="140"/>
      <c r="X286" s="140"/>
      <c r="Y286" s="140"/>
      <c r="Z286" s="140"/>
      <c r="AA286" s="140"/>
      <c r="AB286" s="140"/>
      <c r="AC286" s="140"/>
      <c r="AD286" s="140"/>
      <c r="AE286" s="140"/>
      <c r="AF286" s="140"/>
      <c r="AG286" s="140"/>
      <c r="AH286" s="140"/>
      <c r="AI286" s="140"/>
      <c r="AJ286" s="140"/>
    </row>
    <row r="287" spans="1:36" ht="42" customHeight="1">
      <c r="A287" s="191"/>
      <c r="B287" s="191"/>
      <c r="C287" s="177"/>
      <c r="E287" s="192"/>
      <c r="F287" s="177"/>
      <c r="G287" s="192"/>
      <c r="H287" s="177"/>
      <c r="I287" s="192"/>
      <c r="J287" s="192"/>
      <c r="K287" s="192"/>
      <c r="L287" s="192"/>
      <c r="M287" s="192"/>
      <c r="N287" s="192"/>
      <c r="O287" s="192"/>
      <c r="P287" s="177"/>
      <c r="Q287" s="140"/>
      <c r="R287" s="140"/>
      <c r="S287" s="140"/>
      <c r="T287" s="140"/>
      <c r="U287" s="140"/>
      <c r="V287" s="140"/>
      <c r="W287" s="140"/>
      <c r="X287" s="140"/>
      <c r="Y287" s="140"/>
      <c r="Z287" s="140"/>
      <c r="AA287" s="140"/>
      <c r="AB287" s="140"/>
      <c r="AC287" s="140"/>
      <c r="AD287" s="140"/>
      <c r="AE287" s="140"/>
      <c r="AF287" s="140"/>
      <c r="AG287" s="140"/>
      <c r="AH287" s="140"/>
      <c r="AI287" s="140"/>
      <c r="AJ287" s="140"/>
    </row>
    <row r="288" spans="1:36" ht="42" customHeight="1">
      <c r="A288" s="191"/>
      <c r="B288" s="191"/>
      <c r="C288" s="177"/>
      <c r="E288" s="192"/>
      <c r="F288" s="177"/>
      <c r="G288" s="192"/>
      <c r="H288" s="177"/>
      <c r="I288" s="192"/>
      <c r="J288" s="192"/>
      <c r="K288" s="192"/>
      <c r="L288" s="192"/>
      <c r="M288" s="192"/>
      <c r="N288" s="192"/>
      <c r="O288" s="192"/>
      <c r="P288" s="177"/>
      <c r="Q288" s="140"/>
      <c r="R288" s="140"/>
      <c r="S288" s="140"/>
      <c r="T288" s="140"/>
      <c r="U288" s="140"/>
      <c r="V288" s="140"/>
      <c r="W288" s="140"/>
      <c r="X288" s="140"/>
      <c r="Y288" s="140"/>
      <c r="Z288" s="140"/>
      <c r="AA288" s="140"/>
      <c r="AB288" s="140"/>
      <c r="AC288" s="140"/>
      <c r="AD288" s="140"/>
      <c r="AE288" s="140"/>
      <c r="AF288" s="140"/>
      <c r="AG288" s="140"/>
      <c r="AH288" s="140"/>
      <c r="AI288" s="140"/>
      <c r="AJ288" s="140"/>
    </row>
    <row r="289" spans="1:36" ht="42" customHeight="1">
      <c r="A289" s="191"/>
      <c r="B289" s="191"/>
      <c r="C289" s="177"/>
      <c r="E289" s="192"/>
      <c r="F289" s="177"/>
      <c r="G289" s="192"/>
      <c r="H289" s="177"/>
      <c r="I289" s="192"/>
      <c r="J289" s="192"/>
      <c r="K289" s="192"/>
      <c r="L289" s="192"/>
      <c r="M289" s="192"/>
      <c r="N289" s="192"/>
      <c r="O289" s="192"/>
      <c r="P289" s="177"/>
      <c r="Q289" s="140"/>
      <c r="R289" s="140"/>
      <c r="S289" s="140"/>
      <c r="T289" s="140"/>
      <c r="U289" s="140"/>
      <c r="V289" s="140"/>
      <c r="W289" s="140"/>
      <c r="X289" s="140"/>
      <c r="Y289" s="140"/>
      <c r="Z289" s="140"/>
      <c r="AA289" s="140"/>
      <c r="AB289" s="140"/>
      <c r="AC289" s="140"/>
      <c r="AD289" s="140"/>
      <c r="AE289" s="140"/>
      <c r="AF289" s="140"/>
      <c r="AG289" s="140"/>
      <c r="AH289" s="140"/>
      <c r="AI289" s="140"/>
      <c r="AJ289" s="140"/>
    </row>
    <row r="290" spans="1:36" ht="42" customHeight="1">
      <c r="A290" s="191"/>
      <c r="B290" s="191"/>
      <c r="C290" s="177"/>
      <c r="E290" s="192"/>
      <c r="F290" s="177"/>
      <c r="G290" s="192"/>
      <c r="H290" s="177"/>
      <c r="I290" s="192"/>
      <c r="J290" s="192"/>
      <c r="K290" s="192"/>
      <c r="L290" s="192"/>
      <c r="M290" s="192"/>
      <c r="N290" s="192"/>
      <c r="O290" s="192"/>
      <c r="P290" s="177"/>
      <c r="Q290" s="140"/>
      <c r="R290" s="140"/>
      <c r="S290" s="140"/>
      <c r="T290" s="140"/>
      <c r="U290" s="140"/>
      <c r="V290" s="140"/>
      <c r="W290" s="140"/>
      <c r="X290" s="140"/>
      <c r="Y290" s="140"/>
      <c r="Z290" s="140"/>
      <c r="AA290" s="140"/>
      <c r="AB290" s="140"/>
      <c r="AC290" s="140"/>
      <c r="AD290" s="140"/>
      <c r="AE290" s="140"/>
      <c r="AF290" s="140"/>
      <c r="AG290" s="140"/>
      <c r="AH290" s="140"/>
      <c r="AI290" s="140"/>
      <c r="AJ290" s="140"/>
    </row>
    <row r="291" spans="1:36" ht="42" customHeight="1">
      <c r="A291" s="191"/>
      <c r="B291" s="191"/>
      <c r="C291" s="177"/>
      <c r="E291" s="192"/>
      <c r="F291" s="177"/>
      <c r="G291" s="192"/>
      <c r="H291" s="177"/>
      <c r="I291" s="192"/>
      <c r="J291" s="192"/>
      <c r="K291" s="192"/>
      <c r="L291" s="192"/>
      <c r="M291" s="192"/>
      <c r="N291" s="192"/>
      <c r="O291" s="192"/>
      <c r="P291" s="177"/>
      <c r="Q291" s="140"/>
      <c r="R291" s="140"/>
      <c r="S291" s="140"/>
      <c r="T291" s="140"/>
      <c r="U291" s="140"/>
      <c r="V291" s="140"/>
      <c r="W291" s="140"/>
      <c r="X291" s="140"/>
      <c r="Y291" s="140"/>
      <c r="Z291" s="140"/>
      <c r="AA291" s="140"/>
      <c r="AB291" s="140"/>
      <c r="AC291" s="140"/>
      <c r="AD291" s="140"/>
      <c r="AE291" s="140"/>
      <c r="AF291" s="140"/>
      <c r="AG291" s="140"/>
      <c r="AH291" s="140"/>
      <c r="AI291" s="140"/>
      <c r="AJ291" s="140"/>
    </row>
    <row r="292" spans="1:36" ht="42" customHeight="1">
      <c r="A292" s="191"/>
      <c r="B292" s="191"/>
      <c r="C292" s="177"/>
      <c r="E292" s="192"/>
      <c r="F292" s="177"/>
      <c r="G292" s="192"/>
      <c r="H292" s="177"/>
      <c r="I292" s="192"/>
      <c r="J292" s="192"/>
      <c r="K292" s="192"/>
      <c r="L292" s="192"/>
      <c r="M292" s="192"/>
      <c r="N292" s="192"/>
      <c r="O292" s="192"/>
      <c r="P292" s="177"/>
      <c r="Q292" s="140"/>
      <c r="R292" s="140"/>
      <c r="S292" s="140"/>
      <c r="T292" s="140"/>
      <c r="U292" s="140"/>
      <c r="V292" s="140"/>
      <c r="W292" s="140"/>
      <c r="X292" s="140"/>
      <c r="Y292" s="140"/>
      <c r="Z292" s="140"/>
      <c r="AA292" s="140"/>
      <c r="AB292" s="140"/>
      <c r="AC292" s="140"/>
      <c r="AD292" s="140"/>
      <c r="AE292" s="140"/>
      <c r="AF292" s="140"/>
      <c r="AG292" s="140"/>
      <c r="AH292" s="140"/>
      <c r="AI292" s="140"/>
      <c r="AJ292" s="140"/>
    </row>
    <row r="293" spans="1:36" ht="42" customHeight="1">
      <c r="A293" s="191"/>
      <c r="B293" s="191"/>
      <c r="C293" s="177"/>
      <c r="E293" s="192"/>
      <c r="F293" s="177"/>
      <c r="G293" s="192"/>
      <c r="H293" s="177"/>
      <c r="I293" s="192"/>
      <c r="J293" s="192"/>
      <c r="K293" s="192"/>
      <c r="L293" s="192"/>
      <c r="M293" s="192"/>
      <c r="N293" s="192"/>
      <c r="O293" s="192"/>
      <c r="P293" s="177"/>
      <c r="Q293" s="140"/>
      <c r="R293" s="140"/>
      <c r="S293" s="140"/>
      <c r="T293" s="140"/>
      <c r="U293" s="140"/>
      <c r="V293" s="140"/>
      <c r="W293" s="140"/>
      <c r="X293" s="140"/>
      <c r="Y293" s="140"/>
      <c r="Z293" s="140"/>
      <c r="AA293" s="140"/>
      <c r="AB293" s="140"/>
      <c r="AC293" s="140"/>
      <c r="AD293" s="140"/>
      <c r="AE293" s="140"/>
      <c r="AF293" s="140"/>
      <c r="AG293" s="140"/>
      <c r="AH293" s="140"/>
      <c r="AI293" s="140"/>
      <c r="AJ293" s="140"/>
    </row>
    <row r="294" spans="1:36" ht="42" customHeight="1">
      <c r="A294" s="191"/>
      <c r="B294" s="191"/>
      <c r="C294" s="177"/>
      <c r="E294" s="192"/>
      <c r="F294" s="177"/>
      <c r="G294" s="192"/>
      <c r="H294" s="177"/>
      <c r="I294" s="192"/>
      <c r="J294" s="192"/>
      <c r="K294" s="192"/>
      <c r="L294" s="192"/>
      <c r="M294" s="192"/>
      <c r="N294" s="192"/>
      <c r="O294" s="192"/>
      <c r="P294" s="177"/>
      <c r="Q294" s="140"/>
      <c r="R294" s="140"/>
      <c r="S294" s="140"/>
      <c r="T294" s="140"/>
      <c r="U294" s="140"/>
      <c r="V294" s="140"/>
      <c r="W294" s="140"/>
      <c r="X294" s="140"/>
      <c r="Y294" s="140"/>
      <c r="Z294" s="140"/>
      <c r="AA294" s="140"/>
      <c r="AB294" s="140"/>
      <c r="AC294" s="140"/>
      <c r="AD294" s="140"/>
      <c r="AE294" s="140"/>
      <c r="AF294" s="140"/>
      <c r="AG294" s="140"/>
      <c r="AH294" s="140"/>
      <c r="AI294" s="140"/>
      <c r="AJ294" s="140"/>
    </row>
    <row r="295" spans="1:36" ht="42" customHeight="1">
      <c r="A295" s="191"/>
      <c r="B295" s="191"/>
      <c r="C295" s="177"/>
      <c r="E295" s="192"/>
      <c r="F295" s="177"/>
      <c r="G295" s="192"/>
      <c r="H295" s="177"/>
      <c r="I295" s="192"/>
      <c r="J295" s="192"/>
      <c r="K295" s="192"/>
      <c r="L295" s="192"/>
      <c r="M295" s="192"/>
      <c r="N295" s="192"/>
      <c r="O295" s="192"/>
      <c r="P295" s="177"/>
      <c r="Q295" s="140"/>
      <c r="R295" s="140"/>
      <c r="S295" s="140"/>
      <c r="T295" s="140"/>
      <c r="U295" s="140"/>
      <c r="V295" s="140"/>
      <c r="W295" s="140"/>
      <c r="X295" s="140"/>
      <c r="Y295" s="140"/>
      <c r="Z295" s="140"/>
      <c r="AA295" s="140"/>
      <c r="AB295" s="140"/>
      <c r="AC295" s="140"/>
      <c r="AD295" s="140"/>
      <c r="AE295" s="140"/>
      <c r="AF295" s="140"/>
      <c r="AG295" s="140"/>
      <c r="AH295" s="140"/>
      <c r="AI295" s="140"/>
      <c r="AJ295" s="140"/>
    </row>
    <row r="296" spans="1:36" ht="42" customHeight="1">
      <c r="A296" s="191"/>
      <c r="B296" s="191"/>
      <c r="C296" s="177"/>
      <c r="E296" s="192"/>
      <c r="F296" s="177"/>
      <c r="G296" s="192"/>
      <c r="H296" s="177"/>
      <c r="I296" s="192"/>
      <c r="J296" s="192"/>
      <c r="K296" s="192"/>
      <c r="L296" s="192"/>
      <c r="M296" s="192"/>
      <c r="N296" s="192"/>
      <c r="O296" s="192"/>
      <c r="P296" s="177"/>
      <c r="Q296" s="140"/>
      <c r="R296" s="140"/>
      <c r="S296" s="140"/>
      <c r="T296" s="140"/>
      <c r="U296" s="140"/>
      <c r="V296" s="140"/>
      <c r="W296" s="140"/>
      <c r="X296" s="140"/>
      <c r="Y296" s="140"/>
      <c r="Z296" s="140"/>
      <c r="AA296" s="140"/>
      <c r="AB296" s="140"/>
      <c r="AC296" s="140"/>
      <c r="AD296" s="140"/>
      <c r="AE296" s="140"/>
      <c r="AF296" s="140"/>
      <c r="AG296" s="140"/>
      <c r="AH296" s="140"/>
      <c r="AI296" s="140"/>
      <c r="AJ296" s="140"/>
    </row>
    <row r="297" spans="1:36" ht="42" customHeight="1">
      <c r="A297" s="191"/>
      <c r="B297" s="191"/>
      <c r="C297" s="177"/>
      <c r="E297" s="192"/>
      <c r="F297" s="177"/>
      <c r="G297" s="192"/>
      <c r="H297" s="177"/>
      <c r="I297" s="192"/>
      <c r="J297" s="192"/>
      <c r="K297" s="192"/>
      <c r="L297" s="192"/>
      <c r="M297" s="192"/>
      <c r="N297" s="192"/>
      <c r="O297" s="192"/>
      <c r="P297" s="177"/>
      <c r="Q297" s="140"/>
      <c r="R297" s="140"/>
      <c r="S297" s="140"/>
      <c r="T297" s="140"/>
      <c r="U297" s="140"/>
      <c r="V297" s="140"/>
      <c r="W297" s="140"/>
      <c r="X297" s="140"/>
      <c r="Y297" s="140"/>
      <c r="Z297" s="140"/>
      <c r="AA297" s="140"/>
      <c r="AB297" s="140"/>
      <c r="AC297" s="140"/>
      <c r="AD297" s="140"/>
      <c r="AE297" s="140"/>
      <c r="AF297" s="140"/>
      <c r="AG297" s="140"/>
      <c r="AH297" s="140"/>
      <c r="AI297" s="140"/>
      <c r="AJ297" s="140"/>
    </row>
    <row r="298" spans="1:36" ht="42" customHeight="1">
      <c r="A298" s="191"/>
      <c r="B298" s="191"/>
      <c r="C298" s="177"/>
      <c r="E298" s="192"/>
      <c r="F298" s="177"/>
      <c r="G298" s="192"/>
      <c r="H298" s="177"/>
      <c r="I298" s="192"/>
      <c r="J298" s="192"/>
      <c r="K298" s="192"/>
      <c r="L298" s="192"/>
      <c r="M298" s="192"/>
      <c r="N298" s="192"/>
      <c r="O298" s="192"/>
      <c r="P298" s="177"/>
      <c r="Q298" s="140"/>
      <c r="R298" s="140"/>
      <c r="S298" s="140"/>
      <c r="T298" s="140"/>
      <c r="U298" s="140"/>
      <c r="V298" s="140"/>
      <c r="W298" s="140"/>
      <c r="X298" s="140"/>
      <c r="Y298" s="140"/>
      <c r="Z298" s="140"/>
      <c r="AA298" s="140"/>
      <c r="AB298" s="140"/>
      <c r="AC298" s="140"/>
      <c r="AD298" s="140"/>
      <c r="AE298" s="140"/>
      <c r="AF298" s="140"/>
      <c r="AG298" s="140"/>
      <c r="AH298" s="140"/>
      <c r="AI298" s="140"/>
      <c r="AJ298" s="140"/>
    </row>
    <row r="299" spans="1:36" ht="42" customHeight="1">
      <c r="A299" s="191"/>
      <c r="B299" s="191"/>
      <c r="C299" s="177"/>
      <c r="E299" s="192"/>
      <c r="F299" s="177"/>
      <c r="G299" s="192"/>
      <c r="H299" s="177"/>
      <c r="I299" s="192"/>
      <c r="J299" s="192"/>
      <c r="K299" s="192"/>
      <c r="L299" s="192"/>
      <c r="M299" s="192"/>
      <c r="N299" s="192"/>
      <c r="O299" s="192"/>
      <c r="P299" s="177"/>
      <c r="Q299" s="140"/>
      <c r="R299" s="140"/>
      <c r="S299" s="140"/>
      <c r="T299" s="140"/>
      <c r="U299" s="140"/>
      <c r="V299" s="140"/>
      <c r="W299" s="140"/>
      <c r="X299" s="140"/>
      <c r="Y299" s="140"/>
      <c r="Z299" s="140"/>
      <c r="AA299" s="140"/>
      <c r="AB299" s="140"/>
      <c r="AC299" s="140"/>
      <c r="AD299" s="140"/>
      <c r="AE299" s="140"/>
      <c r="AF299" s="140"/>
      <c r="AG299" s="140"/>
      <c r="AH299" s="140"/>
      <c r="AI299" s="140"/>
      <c r="AJ299" s="140"/>
    </row>
    <row r="300" spans="1:36" ht="42" customHeight="1">
      <c r="A300" s="191"/>
      <c r="B300" s="191"/>
      <c r="C300" s="177"/>
      <c r="E300" s="192"/>
      <c r="F300" s="177"/>
      <c r="G300" s="192"/>
      <c r="H300" s="177"/>
      <c r="I300" s="192"/>
      <c r="J300" s="192"/>
      <c r="K300" s="192"/>
      <c r="L300" s="192"/>
      <c r="M300" s="192"/>
      <c r="N300" s="192"/>
      <c r="O300" s="192"/>
      <c r="P300" s="177"/>
      <c r="Q300" s="140"/>
      <c r="R300" s="140"/>
      <c r="S300" s="140"/>
      <c r="T300" s="140"/>
      <c r="U300" s="140"/>
      <c r="V300" s="140"/>
      <c r="W300" s="140"/>
      <c r="X300" s="140"/>
      <c r="Y300" s="140"/>
      <c r="Z300" s="140"/>
      <c r="AA300" s="140"/>
      <c r="AB300" s="140"/>
      <c r="AC300" s="140"/>
      <c r="AD300" s="140"/>
      <c r="AE300" s="140"/>
      <c r="AF300" s="140"/>
      <c r="AG300" s="140"/>
      <c r="AH300" s="140"/>
      <c r="AI300" s="140"/>
      <c r="AJ300" s="140"/>
    </row>
    <row r="301" spans="1:36" ht="42" customHeight="1">
      <c r="A301" s="191"/>
      <c r="B301" s="191"/>
      <c r="C301" s="177"/>
      <c r="E301" s="192"/>
      <c r="F301" s="177"/>
      <c r="G301" s="192"/>
      <c r="H301" s="177"/>
      <c r="I301" s="192"/>
      <c r="J301" s="192"/>
      <c r="K301" s="192"/>
      <c r="L301" s="192"/>
      <c r="M301" s="192"/>
      <c r="N301" s="192"/>
      <c r="O301" s="192"/>
      <c r="P301" s="177"/>
      <c r="Q301" s="140"/>
      <c r="R301" s="140"/>
      <c r="S301" s="140"/>
      <c r="T301" s="140"/>
      <c r="U301" s="140"/>
      <c r="V301" s="140"/>
      <c r="W301" s="140"/>
      <c r="X301" s="140"/>
      <c r="Y301" s="140"/>
      <c r="Z301" s="140"/>
      <c r="AA301" s="140"/>
      <c r="AB301" s="140"/>
      <c r="AC301" s="140"/>
      <c r="AD301" s="140"/>
      <c r="AE301" s="140"/>
      <c r="AF301" s="140"/>
      <c r="AG301" s="140"/>
      <c r="AH301" s="140"/>
      <c r="AI301" s="140"/>
      <c r="AJ301" s="140"/>
    </row>
    <row r="302" spans="1:36" ht="42" customHeight="1">
      <c r="A302" s="191"/>
      <c r="B302" s="191"/>
      <c r="C302" s="177"/>
      <c r="E302" s="192"/>
      <c r="F302" s="177"/>
      <c r="G302" s="192"/>
      <c r="H302" s="177"/>
      <c r="I302" s="192"/>
      <c r="J302" s="192"/>
      <c r="K302" s="192"/>
      <c r="L302" s="192"/>
      <c r="M302" s="192"/>
      <c r="N302" s="192"/>
      <c r="O302" s="192"/>
      <c r="P302" s="177"/>
      <c r="Q302" s="140"/>
      <c r="R302" s="140"/>
      <c r="S302" s="140"/>
      <c r="T302" s="140"/>
      <c r="U302" s="140"/>
      <c r="V302" s="140"/>
      <c r="W302" s="140"/>
      <c r="X302" s="140"/>
      <c r="Y302" s="140"/>
      <c r="Z302" s="140"/>
      <c r="AA302" s="140"/>
      <c r="AB302" s="140"/>
      <c r="AC302" s="140"/>
      <c r="AD302" s="140"/>
      <c r="AE302" s="140"/>
      <c r="AF302" s="140"/>
      <c r="AG302" s="140"/>
      <c r="AH302" s="140"/>
      <c r="AI302" s="140"/>
      <c r="AJ302" s="140"/>
    </row>
    <row r="303" spans="1:36" ht="42" customHeight="1">
      <c r="A303" s="191"/>
      <c r="B303" s="191"/>
      <c r="C303" s="177"/>
      <c r="E303" s="192"/>
      <c r="F303" s="177"/>
      <c r="G303" s="192"/>
      <c r="H303" s="177"/>
      <c r="I303" s="192"/>
      <c r="J303" s="192"/>
      <c r="K303" s="192"/>
      <c r="L303" s="192"/>
      <c r="M303" s="192"/>
      <c r="N303" s="192"/>
      <c r="O303" s="192"/>
      <c r="P303" s="177"/>
      <c r="Q303" s="140"/>
      <c r="R303" s="140"/>
      <c r="S303" s="140"/>
      <c r="T303" s="140"/>
      <c r="U303" s="140"/>
      <c r="V303" s="140"/>
      <c r="W303" s="140"/>
      <c r="X303" s="140"/>
      <c r="Y303" s="140"/>
      <c r="Z303" s="140"/>
      <c r="AA303" s="140"/>
      <c r="AB303" s="140"/>
      <c r="AC303" s="140"/>
      <c r="AD303" s="140"/>
      <c r="AE303" s="140"/>
      <c r="AF303" s="140"/>
      <c r="AG303" s="140"/>
      <c r="AH303" s="140"/>
      <c r="AI303" s="140"/>
      <c r="AJ303" s="140"/>
    </row>
    <row r="304" spans="1:36" ht="42" customHeight="1">
      <c r="A304" s="191"/>
      <c r="B304" s="191"/>
      <c r="C304" s="177"/>
      <c r="E304" s="192"/>
      <c r="F304" s="177"/>
      <c r="G304" s="192"/>
      <c r="H304" s="177"/>
      <c r="I304" s="192"/>
      <c r="J304" s="192"/>
      <c r="K304" s="192"/>
      <c r="L304" s="192"/>
      <c r="M304" s="192"/>
      <c r="N304" s="192"/>
      <c r="O304" s="192"/>
      <c r="P304" s="177"/>
      <c r="Q304" s="140"/>
      <c r="R304" s="140"/>
      <c r="S304" s="140"/>
      <c r="T304" s="140"/>
      <c r="U304" s="140"/>
      <c r="V304" s="140"/>
      <c r="W304" s="140"/>
      <c r="X304" s="140"/>
      <c r="Y304" s="140"/>
      <c r="Z304" s="140"/>
      <c r="AA304" s="140"/>
      <c r="AB304" s="140"/>
      <c r="AC304" s="140"/>
      <c r="AD304" s="140"/>
      <c r="AE304" s="140"/>
      <c r="AF304" s="140"/>
      <c r="AG304" s="140"/>
      <c r="AH304" s="140"/>
      <c r="AI304" s="140"/>
      <c r="AJ304" s="140"/>
    </row>
    <row r="305" spans="1:36" ht="42" customHeight="1">
      <c r="A305" s="191"/>
      <c r="B305" s="191"/>
      <c r="C305" s="177"/>
      <c r="E305" s="192"/>
      <c r="F305" s="177"/>
      <c r="G305" s="192"/>
      <c r="H305" s="177"/>
      <c r="I305" s="192"/>
      <c r="J305" s="192"/>
      <c r="K305" s="192"/>
      <c r="L305" s="192"/>
      <c r="M305" s="192"/>
      <c r="N305" s="192"/>
      <c r="O305" s="192"/>
      <c r="P305" s="177"/>
      <c r="Q305" s="140"/>
      <c r="R305" s="140"/>
      <c r="S305" s="140"/>
      <c r="T305" s="140"/>
      <c r="U305" s="140"/>
      <c r="V305" s="140"/>
      <c r="W305" s="140"/>
      <c r="X305" s="140"/>
      <c r="Y305" s="140"/>
      <c r="Z305" s="140"/>
      <c r="AA305" s="140"/>
      <c r="AB305" s="140"/>
      <c r="AC305" s="140"/>
      <c r="AD305" s="140"/>
      <c r="AE305" s="140"/>
      <c r="AF305" s="140"/>
      <c r="AG305" s="140"/>
      <c r="AH305" s="140"/>
      <c r="AI305" s="140"/>
      <c r="AJ305" s="140"/>
    </row>
    <row r="306" spans="1:36" ht="42" customHeight="1">
      <c r="A306" s="191"/>
      <c r="B306" s="191"/>
      <c r="C306" s="177"/>
      <c r="E306" s="192"/>
      <c r="F306" s="177"/>
      <c r="G306" s="192"/>
      <c r="H306" s="177"/>
      <c r="I306" s="192"/>
      <c r="J306" s="192"/>
      <c r="K306" s="192"/>
      <c r="L306" s="192"/>
      <c r="M306" s="192"/>
      <c r="N306" s="192"/>
      <c r="O306" s="192"/>
      <c r="P306" s="177"/>
      <c r="Q306" s="140"/>
      <c r="R306" s="140"/>
      <c r="S306" s="140"/>
      <c r="T306" s="140"/>
      <c r="U306" s="140"/>
      <c r="V306" s="140"/>
      <c r="W306" s="140"/>
      <c r="X306" s="140"/>
      <c r="Y306" s="140"/>
      <c r="Z306" s="140"/>
      <c r="AA306" s="140"/>
      <c r="AB306" s="140"/>
      <c r="AC306" s="140"/>
      <c r="AD306" s="140"/>
      <c r="AE306" s="140"/>
      <c r="AF306" s="140"/>
      <c r="AG306" s="140"/>
      <c r="AH306" s="140"/>
      <c r="AI306" s="140"/>
      <c r="AJ306" s="140"/>
    </row>
    <row r="307" spans="1:36" ht="42" customHeight="1">
      <c r="A307" s="191"/>
      <c r="B307" s="191"/>
      <c r="C307" s="177"/>
      <c r="E307" s="192"/>
      <c r="F307" s="177"/>
      <c r="G307" s="192"/>
      <c r="H307" s="177"/>
      <c r="I307" s="192"/>
      <c r="J307" s="192"/>
      <c r="K307" s="192"/>
      <c r="L307" s="192"/>
      <c r="M307" s="192"/>
      <c r="N307" s="192"/>
      <c r="O307" s="192"/>
      <c r="P307" s="177"/>
      <c r="Q307" s="140"/>
      <c r="R307" s="140"/>
      <c r="S307" s="140"/>
      <c r="T307" s="140"/>
      <c r="U307" s="140"/>
      <c r="V307" s="140"/>
      <c r="W307" s="140"/>
      <c r="X307" s="140"/>
      <c r="Y307" s="140"/>
      <c r="Z307" s="140"/>
      <c r="AA307" s="140"/>
      <c r="AB307" s="140"/>
      <c r="AC307" s="140"/>
      <c r="AD307" s="140"/>
      <c r="AE307" s="140"/>
      <c r="AF307" s="140"/>
      <c r="AG307" s="140"/>
      <c r="AH307" s="140"/>
      <c r="AI307" s="140"/>
      <c r="AJ307" s="140"/>
    </row>
    <row r="308" spans="1:36" ht="42" customHeight="1">
      <c r="A308" s="191"/>
      <c r="B308" s="191"/>
      <c r="C308" s="177"/>
      <c r="E308" s="192"/>
      <c r="F308" s="177"/>
      <c r="G308" s="192"/>
      <c r="H308" s="177"/>
      <c r="I308" s="192"/>
      <c r="J308" s="192"/>
      <c r="K308" s="192"/>
      <c r="L308" s="192"/>
      <c r="M308" s="192"/>
      <c r="N308" s="192"/>
      <c r="O308" s="192"/>
      <c r="P308" s="177"/>
      <c r="Q308" s="140"/>
      <c r="R308" s="140"/>
      <c r="S308" s="140"/>
      <c r="T308" s="140"/>
      <c r="U308" s="140"/>
      <c r="V308" s="140"/>
      <c r="W308" s="140"/>
      <c r="X308" s="140"/>
      <c r="Y308" s="140"/>
      <c r="Z308" s="140"/>
      <c r="AA308" s="140"/>
      <c r="AB308" s="140"/>
      <c r="AC308" s="140"/>
      <c r="AD308" s="140"/>
      <c r="AE308" s="140"/>
      <c r="AF308" s="140"/>
      <c r="AG308" s="140"/>
      <c r="AH308" s="140"/>
      <c r="AI308" s="140"/>
      <c r="AJ308" s="140"/>
    </row>
    <row r="309" spans="1:36" ht="42" customHeight="1">
      <c r="A309" s="191"/>
      <c r="B309" s="191"/>
      <c r="C309" s="177"/>
      <c r="E309" s="192"/>
      <c r="F309" s="177"/>
      <c r="G309" s="192"/>
      <c r="H309" s="177"/>
      <c r="I309" s="192"/>
      <c r="J309" s="192"/>
      <c r="K309" s="192"/>
      <c r="L309" s="192"/>
      <c r="M309" s="192"/>
      <c r="N309" s="192"/>
      <c r="O309" s="192"/>
      <c r="P309" s="177"/>
      <c r="Q309" s="140"/>
      <c r="R309" s="140"/>
      <c r="S309" s="140"/>
      <c r="T309" s="140"/>
      <c r="U309" s="140"/>
      <c r="V309" s="140"/>
      <c r="W309" s="140"/>
      <c r="X309" s="140"/>
      <c r="Y309" s="140"/>
      <c r="Z309" s="140"/>
      <c r="AA309" s="140"/>
      <c r="AB309" s="140"/>
      <c r="AC309" s="140"/>
      <c r="AD309" s="140"/>
      <c r="AE309" s="140"/>
      <c r="AF309" s="140"/>
      <c r="AG309" s="140"/>
      <c r="AH309" s="140"/>
      <c r="AI309" s="140"/>
      <c r="AJ309" s="140"/>
    </row>
    <row r="310" spans="1:36" ht="42" customHeight="1">
      <c r="A310" s="191"/>
      <c r="B310" s="191"/>
      <c r="C310" s="177"/>
      <c r="E310" s="192"/>
      <c r="F310" s="177"/>
      <c r="G310" s="192"/>
      <c r="H310" s="177"/>
      <c r="I310" s="192"/>
      <c r="J310" s="192"/>
      <c r="K310" s="192"/>
      <c r="L310" s="192"/>
      <c r="M310" s="192"/>
      <c r="N310" s="192"/>
      <c r="O310" s="192"/>
      <c r="P310" s="177"/>
      <c r="Q310" s="140"/>
      <c r="R310" s="140"/>
      <c r="S310" s="140"/>
      <c r="T310" s="140"/>
      <c r="U310" s="140"/>
      <c r="V310" s="140"/>
      <c r="W310" s="140"/>
      <c r="X310" s="140"/>
      <c r="Y310" s="140"/>
      <c r="Z310" s="140"/>
      <c r="AA310" s="140"/>
      <c r="AB310" s="140"/>
      <c r="AC310" s="140"/>
      <c r="AD310" s="140"/>
      <c r="AE310" s="140"/>
      <c r="AF310" s="140"/>
      <c r="AG310" s="140"/>
      <c r="AH310" s="140"/>
      <c r="AI310" s="140"/>
      <c r="AJ310" s="140"/>
    </row>
    <row r="311" spans="1:36" ht="42" customHeight="1">
      <c r="A311" s="191"/>
      <c r="B311" s="191"/>
      <c r="C311" s="177"/>
      <c r="E311" s="192"/>
      <c r="F311" s="177"/>
      <c r="G311" s="192"/>
      <c r="H311" s="177"/>
      <c r="I311" s="192"/>
      <c r="J311" s="192"/>
      <c r="K311" s="192"/>
      <c r="L311" s="192"/>
      <c r="M311" s="192"/>
      <c r="N311" s="192"/>
      <c r="O311" s="192"/>
      <c r="P311" s="177"/>
      <c r="Q311" s="140"/>
      <c r="R311" s="140"/>
      <c r="S311" s="140"/>
      <c r="T311" s="140"/>
      <c r="U311" s="140"/>
      <c r="V311" s="140"/>
      <c r="W311" s="140"/>
      <c r="X311" s="140"/>
      <c r="Y311" s="140"/>
      <c r="Z311" s="140"/>
      <c r="AA311" s="140"/>
      <c r="AB311" s="140"/>
      <c r="AC311" s="140"/>
      <c r="AD311" s="140"/>
      <c r="AE311" s="140"/>
      <c r="AF311" s="140"/>
      <c r="AG311" s="140"/>
      <c r="AH311" s="140"/>
      <c r="AI311" s="140"/>
      <c r="AJ311" s="140"/>
    </row>
    <row r="312" spans="1:36" ht="42" customHeight="1">
      <c r="A312" s="191"/>
      <c r="B312" s="191"/>
      <c r="C312" s="177"/>
      <c r="E312" s="192"/>
      <c r="F312" s="177"/>
      <c r="G312" s="192"/>
      <c r="H312" s="177"/>
      <c r="I312" s="192"/>
      <c r="J312" s="192"/>
      <c r="K312" s="192"/>
      <c r="L312" s="192"/>
      <c r="M312" s="192"/>
      <c r="N312" s="192"/>
      <c r="O312" s="192"/>
      <c r="P312" s="177"/>
      <c r="Q312" s="140"/>
      <c r="R312" s="140"/>
      <c r="S312" s="140"/>
      <c r="T312" s="140"/>
      <c r="U312" s="140"/>
      <c r="V312" s="140"/>
      <c r="W312" s="140"/>
      <c r="X312" s="140"/>
      <c r="Y312" s="140"/>
      <c r="Z312" s="140"/>
      <c r="AA312" s="140"/>
      <c r="AB312" s="140"/>
      <c r="AC312" s="140"/>
      <c r="AD312" s="140"/>
      <c r="AE312" s="140"/>
      <c r="AF312" s="140"/>
      <c r="AG312" s="140"/>
      <c r="AH312" s="140"/>
      <c r="AI312" s="140"/>
      <c r="AJ312" s="140"/>
    </row>
    <row r="313" spans="1:36" ht="42" customHeight="1">
      <c r="A313" s="191"/>
      <c r="B313" s="191"/>
      <c r="C313" s="177"/>
      <c r="E313" s="192"/>
      <c r="F313" s="177"/>
      <c r="G313" s="192"/>
      <c r="H313" s="177"/>
      <c r="I313" s="192"/>
      <c r="J313" s="192"/>
      <c r="K313" s="192"/>
      <c r="L313" s="192"/>
      <c r="M313" s="192"/>
      <c r="N313" s="192"/>
      <c r="O313" s="192"/>
      <c r="P313" s="177"/>
      <c r="Q313" s="140"/>
      <c r="R313" s="140"/>
      <c r="S313" s="140"/>
      <c r="T313" s="140"/>
      <c r="U313" s="140"/>
      <c r="V313" s="140"/>
      <c r="W313" s="140"/>
      <c r="X313" s="140"/>
      <c r="Y313" s="140"/>
      <c r="Z313" s="140"/>
      <c r="AA313" s="140"/>
      <c r="AB313" s="140"/>
      <c r="AC313" s="140"/>
      <c r="AD313" s="140"/>
      <c r="AE313" s="140"/>
      <c r="AF313" s="140"/>
      <c r="AG313" s="140"/>
      <c r="AH313" s="140"/>
      <c r="AI313" s="140"/>
      <c r="AJ313" s="140"/>
    </row>
    <row r="314" spans="1:36" ht="42" customHeight="1">
      <c r="A314" s="191"/>
      <c r="B314" s="191"/>
      <c r="C314" s="177"/>
      <c r="E314" s="192"/>
      <c r="F314" s="177"/>
      <c r="G314" s="192"/>
      <c r="H314" s="177"/>
      <c r="I314" s="192"/>
      <c r="J314" s="192"/>
      <c r="K314" s="192"/>
      <c r="L314" s="192"/>
      <c r="M314" s="192"/>
      <c r="N314" s="192"/>
      <c r="O314" s="192"/>
      <c r="P314" s="177"/>
      <c r="Q314" s="140"/>
      <c r="R314" s="140"/>
      <c r="S314" s="140"/>
      <c r="T314" s="140"/>
      <c r="U314" s="140"/>
      <c r="V314" s="140"/>
      <c r="W314" s="140"/>
      <c r="X314" s="140"/>
      <c r="Y314" s="140"/>
      <c r="Z314" s="140"/>
      <c r="AA314" s="140"/>
      <c r="AB314" s="140"/>
      <c r="AC314" s="140"/>
      <c r="AD314" s="140"/>
      <c r="AE314" s="140"/>
      <c r="AF314" s="140"/>
      <c r="AG314" s="140"/>
      <c r="AH314" s="140"/>
      <c r="AI314" s="140"/>
      <c r="AJ314" s="140"/>
    </row>
    <row r="315" spans="1:36" ht="42" customHeight="1">
      <c r="A315" s="191"/>
      <c r="B315" s="191"/>
      <c r="C315" s="177"/>
      <c r="E315" s="192"/>
      <c r="F315" s="177"/>
      <c r="G315" s="192"/>
      <c r="H315" s="177"/>
      <c r="I315" s="192"/>
      <c r="J315" s="192"/>
      <c r="K315" s="192"/>
      <c r="L315" s="192"/>
      <c r="M315" s="192"/>
      <c r="N315" s="192"/>
      <c r="O315" s="192"/>
      <c r="P315" s="177"/>
      <c r="Q315" s="140"/>
      <c r="R315" s="140"/>
      <c r="S315" s="140"/>
      <c r="T315" s="140"/>
      <c r="U315" s="140"/>
      <c r="V315" s="140"/>
      <c r="W315" s="140"/>
      <c r="X315" s="140"/>
      <c r="Y315" s="140"/>
      <c r="Z315" s="140"/>
      <c r="AA315" s="140"/>
      <c r="AB315" s="140"/>
      <c r="AC315" s="140"/>
      <c r="AD315" s="140"/>
      <c r="AE315" s="140"/>
      <c r="AF315" s="140"/>
      <c r="AG315" s="140"/>
      <c r="AH315" s="140"/>
      <c r="AI315" s="140"/>
      <c r="AJ315" s="140"/>
    </row>
    <row r="316" spans="1:36" ht="42" customHeight="1">
      <c r="A316" s="191"/>
      <c r="B316" s="191"/>
      <c r="C316" s="177"/>
      <c r="E316" s="192"/>
      <c r="F316" s="177"/>
      <c r="G316" s="192"/>
      <c r="H316" s="177"/>
      <c r="I316" s="192"/>
      <c r="J316" s="192"/>
      <c r="K316" s="192"/>
      <c r="L316" s="192"/>
      <c r="M316" s="192"/>
      <c r="N316" s="192"/>
      <c r="O316" s="192"/>
      <c r="P316" s="177"/>
      <c r="Q316" s="140"/>
      <c r="R316" s="140"/>
      <c r="S316" s="140"/>
      <c r="T316" s="140"/>
      <c r="U316" s="140"/>
      <c r="V316" s="140"/>
      <c r="W316" s="140"/>
      <c r="X316" s="140"/>
      <c r="Y316" s="140"/>
      <c r="Z316" s="140"/>
      <c r="AA316" s="140"/>
      <c r="AB316" s="140"/>
      <c r="AC316" s="140"/>
      <c r="AD316" s="140"/>
      <c r="AE316" s="140"/>
      <c r="AF316" s="140"/>
      <c r="AG316" s="140"/>
      <c r="AH316" s="140"/>
      <c r="AI316" s="140"/>
      <c r="AJ316" s="140"/>
    </row>
    <row r="317" spans="1:36" ht="42" customHeight="1">
      <c r="A317" s="191"/>
      <c r="B317" s="191"/>
      <c r="C317" s="177"/>
      <c r="E317" s="192"/>
      <c r="F317" s="177"/>
      <c r="G317" s="192"/>
      <c r="H317" s="177"/>
      <c r="I317" s="192"/>
      <c r="J317" s="192"/>
      <c r="K317" s="192"/>
      <c r="L317" s="192"/>
      <c r="M317" s="192"/>
      <c r="N317" s="192"/>
      <c r="O317" s="192"/>
      <c r="P317" s="177"/>
      <c r="Q317" s="140"/>
      <c r="R317" s="140"/>
      <c r="S317" s="140"/>
      <c r="T317" s="140"/>
      <c r="U317" s="140"/>
      <c r="V317" s="140"/>
      <c r="W317" s="140"/>
      <c r="X317" s="140"/>
      <c r="Y317" s="140"/>
      <c r="Z317" s="140"/>
      <c r="AA317" s="140"/>
      <c r="AB317" s="140"/>
      <c r="AC317" s="140"/>
      <c r="AD317" s="140"/>
      <c r="AE317" s="140"/>
      <c r="AF317" s="140"/>
      <c r="AG317" s="140"/>
      <c r="AH317" s="140"/>
      <c r="AI317" s="140"/>
      <c r="AJ317" s="140"/>
    </row>
    <row r="318" spans="1:36" ht="42" customHeight="1">
      <c r="A318" s="191"/>
      <c r="B318" s="191"/>
      <c r="C318" s="177"/>
      <c r="E318" s="192"/>
      <c r="F318" s="177"/>
      <c r="G318" s="192"/>
      <c r="H318" s="177"/>
      <c r="I318" s="192"/>
      <c r="J318" s="192"/>
      <c r="K318" s="192"/>
      <c r="L318" s="192"/>
      <c r="M318" s="192"/>
      <c r="N318" s="192"/>
      <c r="O318" s="192"/>
      <c r="P318" s="177"/>
      <c r="Q318" s="140"/>
      <c r="R318" s="140"/>
      <c r="S318" s="140"/>
      <c r="T318" s="140"/>
      <c r="U318" s="140"/>
      <c r="V318" s="140"/>
      <c r="W318" s="140"/>
      <c r="X318" s="140"/>
      <c r="Y318" s="140"/>
      <c r="Z318" s="140"/>
      <c r="AA318" s="140"/>
      <c r="AB318" s="140"/>
      <c r="AC318" s="140"/>
      <c r="AD318" s="140"/>
      <c r="AE318" s="140"/>
      <c r="AF318" s="140"/>
      <c r="AG318" s="140"/>
      <c r="AH318" s="140"/>
      <c r="AI318" s="140"/>
      <c r="AJ318" s="140"/>
    </row>
    <row r="319" spans="1:36" ht="42" customHeight="1">
      <c r="A319" s="191"/>
      <c r="B319" s="191"/>
      <c r="C319" s="177"/>
      <c r="E319" s="192"/>
      <c r="F319" s="177"/>
      <c r="G319" s="192"/>
      <c r="H319" s="177"/>
      <c r="I319" s="192"/>
      <c r="J319" s="192"/>
      <c r="K319" s="192"/>
      <c r="L319" s="192"/>
      <c r="M319" s="192"/>
      <c r="N319" s="192"/>
      <c r="O319" s="192"/>
      <c r="P319" s="177"/>
      <c r="Q319" s="140"/>
      <c r="R319" s="140"/>
      <c r="S319" s="140"/>
      <c r="T319" s="140"/>
      <c r="U319" s="140"/>
      <c r="V319" s="140"/>
      <c r="W319" s="140"/>
      <c r="X319" s="140"/>
      <c r="Y319" s="140"/>
      <c r="Z319" s="140"/>
      <c r="AA319" s="140"/>
      <c r="AB319" s="140"/>
      <c r="AC319" s="140"/>
      <c r="AD319" s="140"/>
      <c r="AE319" s="140"/>
      <c r="AF319" s="140"/>
      <c r="AG319" s="140"/>
      <c r="AH319" s="140"/>
      <c r="AI319" s="140"/>
      <c r="AJ319" s="140"/>
    </row>
    <row r="320" spans="1:36" ht="42" customHeight="1">
      <c r="A320" s="191"/>
      <c r="B320" s="191"/>
      <c r="C320" s="177"/>
      <c r="E320" s="192"/>
      <c r="F320" s="177"/>
      <c r="G320" s="192"/>
      <c r="H320" s="177"/>
      <c r="I320" s="192"/>
      <c r="J320" s="192"/>
      <c r="K320" s="192"/>
      <c r="L320" s="192"/>
      <c r="M320" s="192"/>
      <c r="N320" s="192"/>
      <c r="O320" s="192"/>
      <c r="P320" s="177"/>
      <c r="Q320" s="140"/>
      <c r="R320" s="140"/>
      <c r="S320" s="140"/>
      <c r="T320" s="140"/>
      <c r="U320" s="140"/>
      <c r="V320" s="140"/>
      <c r="W320" s="140"/>
      <c r="X320" s="140"/>
      <c r="Y320" s="140"/>
      <c r="Z320" s="140"/>
      <c r="AA320" s="140"/>
      <c r="AB320" s="140"/>
      <c r="AC320" s="140"/>
      <c r="AD320" s="140"/>
      <c r="AE320" s="140"/>
      <c r="AF320" s="140"/>
      <c r="AG320" s="140"/>
      <c r="AH320" s="140"/>
      <c r="AI320" s="140"/>
      <c r="AJ320" s="140"/>
    </row>
    <row r="321" spans="1:36" ht="42" customHeight="1">
      <c r="A321" s="191"/>
      <c r="B321" s="191"/>
      <c r="C321" s="177"/>
      <c r="E321" s="192"/>
      <c r="F321" s="177"/>
      <c r="G321" s="192"/>
      <c r="H321" s="177"/>
      <c r="I321" s="192"/>
      <c r="J321" s="192"/>
      <c r="K321" s="192"/>
      <c r="L321" s="192"/>
      <c r="M321" s="192"/>
      <c r="N321" s="192"/>
      <c r="O321" s="192"/>
      <c r="P321" s="177"/>
      <c r="Q321" s="140"/>
      <c r="R321" s="140"/>
      <c r="S321" s="140"/>
      <c r="T321" s="140"/>
      <c r="U321" s="140"/>
      <c r="V321" s="140"/>
      <c r="W321" s="140"/>
      <c r="X321" s="140"/>
      <c r="Y321" s="140"/>
      <c r="Z321" s="140"/>
      <c r="AA321" s="140"/>
      <c r="AB321" s="140"/>
      <c r="AC321" s="140"/>
      <c r="AD321" s="140"/>
      <c r="AE321" s="140"/>
      <c r="AF321" s="140"/>
      <c r="AG321" s="140"/>
      <c r="AH321" s="140"/>
      <c r="AI321" s="140"/>
      <c r="AJ321" s="140"/>
    </row>
    <row r="322" spans="1:36" ht="42" customHeight="1">
      <c r="A322" s="191"/>
      <c r="B322" s="191"/>
      <c r="C322" s="177"/>
      <c r="E322" s="192"/>
      <c r="F322" s="177"/>
      <c r="G322" s="192"/>
      <c r="H322" s="177"/>
      <c r="I322" s="192"/>
      <c r="J322" s="192"/>
      <c r="K322" s="192"/>
      <c r="L322" s="192"/>
      <c r="M322" s="192"/>
      <c r="N322" s="192"/>
      <c r="O322" s="192"/>
      <c r="P322" s="177"/>
      <c r="Q322" s="140"/>
      <c r="R322" s="140"/>
      <c r="S322" s="140"/>
      <c r="T322" s="140"/>
      <c r="U322" s="140"/>
      <c r="V322" s="140"/>
      <c r="W322" s="140"/>
      <c r="X322" s="140"/>
      <c r="Y322" s="140"/>
      <c r="Z322" s="140"/>
      <c r="AA322" s="140"/>
      <c r="AB322" s="140"/>
      <c r="AC322" s="140"/>
      <c r="AD322" s="140"/>
      <c r="AE322" s="140"/>
      <c r="AF322" s="140"/>
      <c r="AG322" s="140"/>
      <c r="AH322" s="140"/>
      <c r="AI322" s="140"/>
      <c r="AJ322" s="140"/>
    </row>
    <row r="323" spans="1:36" ht="42" customHeight="1">
      <c r="A323" s="191"/>
      <c r="B323" s="191"/>
      <c r="C323" s="177"/>
      <c r="E323" s="192"/>
      <c r="F323" s="177"/>
      <c r="G323" s="192"/>
      <c r="H323" s="177"/>
      <c r="I323" s="192"/>
      <c r="J323" s="192"/>
      <c r="K323" s="192"/>
      <c r="L323" s="192"/>
      <c r="M323" s="192"/>
      <c r="N323" s="192"/>
      <c r="O323" s="192"/>
      <c r="P323" s="177"/>
      <c r="Q323" s="140"/>
      <c r="R323" s="140"/>
      <c r="S323" s="140"/>
      <c r="T323" s="140"/>
      <c r="U323" s="140"/>
      <c r="V323" s="140"/>
      <c r="W323" s="140"/>
      <c r="X323" s="140"/>
      <c r="Y323" s="140"/>
      <c r="Z323" s="140"/>
      <c r="AA323" s="140"/>
      <c r="AB323" s="140"/>
      <c r="AC323" s="140"/>
      <c r="AD323" s="140"/>
      <c r="AE323" s="140"/>
      <c r="AF323" s="140"/>
      <c r="AG323" s="140"/>
      <c r="AH323" s="140"/>
      <c r="AI323" s="140"/>
      <c r="AJ323" s="140"/>
    </row>
    <row r="324" spans="1:36" ht="42" customHeight="1">
      <c r="A324" s="191"/>
      <c r="B324" s="191"/>
      <c r="C324" s="177"/>
      <c r="E324" s="192"/>
      <c r="F324" s="177"/>
      <c r="G324" s="192"/>
      <c r="H324" s="177"/>
      <c r="I324" s="192"/>
      <c r="J324" s="192"/>
      <c r="K324" s="192"/>
      <c r="L324" s="192"/>
      <c r="M324" s="192"/>
      <c r="N324" s="192"/>
      <c r="O324" s="192"/>
      <c r="P324" s="177"/>
      <c r="Q324" s="140"/>
      <c r="R324" s="140"/>
      <c r="S324" s="140"/>
      <c r="T324" s="140"/>
      <c r="U324" s="140"/>
      <c r="V324" s="140"/>
      <c r="W324" s="140"/>
      <c r="X324" s="140"/>
      <c r="Y324" s="140"/>
      <c r="Z324" s="140"/>
      <c r="AA324" s="140"/>
      <c r="AB324" s="140"/>
      <c r="AC324" s="140"/>
      <c r="AD324" s="140"/>
      <c r="AE324" s="140"/>
      <c r="AF324" s="140"/>
      <c r="AG324" s="140"/>
      <c r="AH324" s="140"/>
      <c r="AI324" s="140"/>
      <c r="AJ324" s="140"/>
    </row>
    <row r="325" spans="1:36" ht="42" customHeight="1">
      <c r="A325" s="191"/>
      <c r="B325" s="191"/>
      <c r="C325" s="177"/>
      <c r="E325" s="192"/>
      <c r="F325" s="177"/>
      <c r="G325" s="192"/>
      <c r="H325" s="177"/>
      <c r="I325" s="192"/>
      <c r="J325" s="192"/>
      <c r="K325" s="192"/>
      <c r="L325" s="192"/>
      <c r="M325" s="192"/>
      <c r="N325" s="192"/>
      <c r="O325" s="192"/>
      <c r="P325" s="177"/>
      <c r="Q325" s="140"/>
      <c r="R325" s="140"/>
      <c r="S325" s="140"/>
      <c r="T325" s="140"/>
      <c r="U325" s="140"/>
      <c r="V325" s="140"/>
      <c r="W325" s="140"/>
      <c r="X325" s="140"/>
      <c r="Y325" s="140"/>
      <c r="Z325" s="140"/>
      <c r="AA325" s="140"/>
      <c r="AB325" s="140"/>
      <c r="AC325" s="140"/>
      <c r="AD325" s="140"/>
      <c r="AE325" s="140"/>
      <c r="AF325" s="140"/>
      <c r="AG325" s="140"/>
      <c r="AH325" s="140"/>
      <c r="AI325" s="140"/>
      <c r="AJ325" s="140"/>
    </row>
    <row r="326" spans="1:36" ht="42" customHeight="1">
      <c r="A326" s="191"/>
      <c r="B326" s="191"/>
      <c r="C326" s="177"/>
      <c r="E326" s="192"/>
      <c r="F326" s="177"/>
      <c r="G326" s="192"/>
      <c r="H326" s="177"/>
      <c r="I326" s="192"/>
      <c r="J326" s="192"/>
      <c r="K326" s="192"/>
      <c r="L326" s="192"/>
      <c r="M326" s="192"/>
      <c r="N326" s="192"/>
      <c r="O326" s="192"/>
      <c r="P326" s="177"/>
      <c r="Q326" s="140"/>
      <c r="R326" s="140"/>
      <c r="S326" s="140"/>
      <c r="T326" s="140"/>
      <c r="U326" s="140"/>
      <c r="V326" s="140"/>
      <c r="W326" s="140"/>
      <c r="X326" s="140"/>
      <c r="Y326" s="140"/>
      <c r="Z326" s="140"/>
      <c r="AA326" s="140"/>
      <c r="AB326" s="140"/>
      <c r="AC326" s="140"/>
      <c r="AD326" s="140"/>
      <c r="AE326" s="140"/>
      <c r="AF326" s="140"/>
      <c r="AG326" s="140"/>
      <c r="AH326" s="140"/>
      <c r="AI326" s="140"/>
      <c r="AJ326" s="140"/>
    </row>
    <row r="327" spans="1:36" ht="42" customHeight="1">
      <c r="A327" s="191"/>
      <c r="B327" s="191"/>
      <c r="C327" s="177"/>
      <c r="E327" s="192"/>
      <c r="F327" s="177"/>
      <c r="G327" s="192"/>
      <c r="H327" s="177"/>
      <c r="I327" s="192"/>
      <c r="J327" s="192"/>
      <c r="K327" s="192"/>
      <c r="L327" s="192"/>
      <c r="M327" s="192"/>
      <c r="N327" s="192"/>
      <c r="O327" s="192"/>
      <c r="P327" s="177"/>
      <c r="Q327" s="140"/>
      <c r="R327" s="140"/>
      <c r="S327" s="140"/>
      <c r="T327" s="140"/>
      <c r="U327" s="140"/>
      <c r="V327" s="140"/>
      <c r="W327" s="140"/>
      <c r="X327" s="140"/>
      <c r="Y327" s="140"/>
      <c r="Z327" s="140"/>
      <c r="AA327" s="140"/>
      <c r="AB327" s="140"/>
      <c r="AC327" s="140"/>
      <c r="AD327" s="140"/>
      <c r="AE327" s="140"/>
      <c r="AF327" s="140"/>
      <c r="AG327" s="140"/>
      <c r="AH327" s="140"/>
      <c r="AI327" s="140"/>
      <c r="AJ327" s="140"/>
    </row>
    <row r="328" spans="1:36" ht="42" customHeight="1">
      <c r="A328" s="191"/>
      <c r="B328" s="191"/>
      <c r="C328" s="177"/>
      <c r="E328" s="192"/>
      <c r="F328" s="177"/>
      <c r="G328" s="192"/>
      <c r="H328" s="177"/>
      <c r="I328" s="192"/>
      <c r="J328" s="192"/>
      <c r="K328" s="192"/>
      <c r="L328" s="192"/>
      <c r="M328" s="192"/>
      <c r="N328" s="192"/>
      <c r="O328" s="192"/>
      <c r="P328" s="177"/>
      <c r="Q328" s="140"/>
      <c r="R328" s="140"/>
      <c r="S328" s="140"/>
      <c r="T328" s="140"/>
      <c r="U328" s="140"/>
      <c r="V328" s="140"/>
      <c r="W328" s="140"/>
      <c r="X328" s="140"/>
      <c r="Y328" s="140"/>
      <c r="Z328" s="140"/>
      <c r="AA328" s="140"/>
      <c r="AB328" s="140"/>
      <c r="AC328" s="140"/>
      <c r="AD328" s="140"/>
      <c r="AE328" s="140"/>
      <c r="AF328" s="140"/>
      <c r="AG328" s="140"/>
      <c r="AH328" s="140"/>
      <c r="AI328" s="140"/>
      <c r="AJ328" s="140"/>
    </row>
    <row r="329" spans="1:36" ht="42" customHeight="1">
      <c r="A329" s="191"/>
      <c r="B329" s="191"/>
      <c r="C329" s="177"/>
      <c r="E329" s="192"/>
      <c r="F329" s="177"/>
      <c r="G329" s="192"/>
      <c r="H329" s="177"/>
      <c r="I329" s="192"/>
      <c r="J329" s="192"/>
      <c r="K329" s="192"/>
      <c r="L329" s="192"/>
      <c r="M329" s="192"/>
      <c r="N329" s="192"/>
      <c r="O329" s="192"/>
      <c r="P329" s="177"/>
      <c r="Q329" s="140"/>
      <c r="R329" s="140"/>
      <c r="S329" s="140"/>
      <c r="T329" s="140"/>
      <c r="U329" s="140"/>
      <c r="V329" s="140"/>
      <c r="W329" s="140"/>
      <c r="X329" s="140"/>
      <c r="Y329" s="140"/>
      <c r="Z329" s="140"/>
      <c r="AA329" s="140"/>
      <c r="AB329" s="140"/>
      <c r="AC329" s="140"/>
      <c r="AD329" s="140"/>
      <c r="AE329" s="140"/>
      <c r="AF329" s="140"/>
      <c r="AG329" s="140"/>
      <c r="AH329" s="140"/>
      <c r="AI329" s="140"/>
      <c r="AJ329" s="140"/>
    </row>
    <row r="330" spans="1:36" ht="42" customHeight="1">
      <c r="A330" s="191"/>
      <c r="B330" s="191"/>
      <c r="C330" s="177"/>
      <c r="E330" s="192"/>
      <c r="F330" s="177"/>
      <c r="G330" s="192"/>
      <c r="H330" s="177"/>
      <c r="I330" s="192"/>
      <c r="J330" s="192"/>
      <c r="K330" s="192"/>
      <c r="L330" s="192"/>
      <c r="M330" s="192"/>
      <c r="N330" s="192"/>
      <c r="O330" s="192"/>
      <c r="P330" s="177"/>
      <c r="Q330" s="140"/>
      <c r="R330" s="140"/>
      <c r="S330" s="140"/>
      <c r="T330" s="140"/>
      <c r="U330" s="140"/>
      <c r="V330" s="140"/>
      <c r="W330" s="140"/>
      <c r="X330" s="140"/>
      <c r="Y330" s="140"/>
      <c r="Z330" s="140"/>
      <c r="AA330" s="140"/>
      <c r="AB330" s="140"/>
      <c r="AC330" s="140"/>
      <c r="AD330" s="140"/>
      <c r="AE330" s="140"/>
      <c r="AF330" s="140"/>
      <c r="AG330" s="140"/>
      <c r="AH330" s="140"/>
      <c r="AI330" s="140"/>
      <c r="AJ330" s="140"/>
    </row>
    <row r="331" spans="1:36" ht="42" customHeight="1">
      <c r="A331" s="191"/>
      <c r="B331" s="191"/>
      <c r="C331" s="177"/>
      <c r="E331" s="192"/>
      <c r="F331" s="177"/>
      <c r="G331" s="192"/>
      <c r="H331" s="177"/>
      <c r="I331" s="192"/>
      <c r="J331" s="192"/>
      <c r="K331" s="192"/>
      <c r="L331" s="192"/>
      <c r="M331" s="192"/>
      <c r="N331" s="192"/>
      <c r="O331" s="192"/>
      <c r="P331" s="177"/>
      <c r="Q331" s="140"/>
      <c r="R331" s="140"/>
      <c r="S331" s="140"/>
      <c r="T331" s="140"/>
      <c r="U331" s="140"/>
      <c r="V331" s="140"/>
      <c r="W331" s="140"/>
      <c r="X331" s="140"/>
      <c r="Y331" s="140"/>
      <c r="Z331" s="140"/>
      <c r="AA331" s="140"/>
      <c r="AB331" s="140"/>
      <c r="AC331" s="140"/>
      <c r="AD331" s="140"/>
      <c r="AE331" s="140"/>
      <c r="AF331" s="140"/>
      <c r="AG331" s="140"/>
      <c r="AH331" s="140"/>
      <c r="AI331" s="140"/>
      <c r="AJ331" s="140"/>
    </row>
    <row r="332" spans="1:36" ht="42" customHeight="1">
      <c r="A332" s="191"/>
      <c r="B332" s="191"/>
      <c r="C332" s="177"/>
      <c r="E332" s="192"/>
      <c r="F332" s="177"/>
      <c r="G332" s="192"/>
      <c r="H332" s="177"/>
      <c r="I332" s="192"/>
      <c r="J332" s="192"/>
      <c r="K332" s="192"/>
      <c r="L332" s="192"/>
      <c r="M332" s="192"/>
      <c r="N332" s="192"/>
      <c r="O332" s="192"/>
      <c r="P332" s="177"/>
      <c r="Q332" s="140"/>
      <c r="R332" s="140"/>
      <c r="S332" s="140"/>
      <c r="T332" s="140"/>
      <c r="U332" s="140"/>
      <c r="V332" s="140"/>
      <c r="W332" s="140"/>
      <c r="X332" s="140"/>
      <c r="Y332" s="140"/>
      <c r="Z332" s="140"/>
      <c r="AA332" s="140"/>
      <c r="AB332" s="140"/>
      <c r="AC332" s="140"/>
      <c r="AD332" s="140"/>
      <c r="AE332" s="140"/>
      <c r="AF332" s="140"/>
      <c r="AG332" s="140"/>
      <c r="AH332" s="140"/>
      <c r="AI332" s="140"/>
      <c r="AJ332" s="140"/>
    </row>
    <row r="333" spans="1:36" ht="42" customHeight="1">
      <c r="A333" s="191"/>
      <c r="B333" s="191"/>
      <c r="C333" s="177"/>
      <c r="E333" s="192"/>
      <c r="F333" s="177"/>
      <c r="G333" s="192"/>
      <c r="H333" s="177"/>
      <c r="I333" s="192"/>
      <c r="J333" s="192"/>
      <c r="K333" s="192"/>
      <c r="L333" s="192"/>
      <c r="M333" s="192"/>
      <c r="N333" s="192"/>
      <c r="O333" s="192"/>
      <c r="P333" s="177"/>
      <c r="Q333" s="140"/>
      <c r="R333" s="140"/>
      <c r="S333" s="140"/>
      <c r="T333" s="140"/>
      <c r="U333" s="140"/>
      <c r="V333" s="140"/>
      <c r="W333" s="140"/>
      <c r="X333" s="140"/>
      <c r="Y333" s="140"/>
      <c r="Z333" s="140"/>
      <c r="AA333" s="140"/>
      <c r="AB333" s="140"/>
      <c r="AC333" s="140"/>
      <c r="AD333" s="140"/>
      <c r="AE333" s="140"/>
      <c r="AF333" s="140"/>
      <c r="AG333" s="140"/>
      <c r="AH333" s="140"/>
      <c r="AI333" s="140"/>
      <c r="AJ333" s="140"/>
    </row>
    <row r="334" spans="1:36" ht="42" customHeight="1">
      <c r="A334" s="191"/>
      <c r="B334" s="191"/>
      <c r="C334" s="177"/>
      <c r="E334" s="192"/>
      <c r="F334" s="177"/>
      <c r="G334" s="192"/>
      <c r="H334" s="177"/>
      <c r="I334" s="192"/>
      <c r="J334" s="192"/>
      <c r="K334" s="192"/>
      <c r="L334" s="192"/>
      <c r="M334" s="192"/>
      <c r="N334" s="192"/>
      <c r="O334" s="192"/>
      <c r="P334" s="177"/>
      <c r="Q334" s="140"/>
      <c r="R334" s="140"/>
      <c r="S334" s="140"/>
      <c r="T334" s="140"/>
      <c r="U334" s="140"/>
      <c r="V334" s="140"/>
      <c r="W334" s="140"/>
      <c r="X334" s="140"/>
      <c r="Y334" s="140"/>
      <c r="Z334" s="140"/>
      <c r="AA334" s="140"/>
      <c r="AB334" s="140"/>
      <c r="AC334" s="140"/>
      <c r="AD334" s="140"/>
      <c r="AE334" s="140"/>
      <c r="AF334" s="140"/>
      <c r="AG334" s="140"/>
      <c r="AH334" s="140"/>
      <c r="AI334" s="140"/>
      <c r="AJ334" s="140"/>
    </row>
    <row r="335" spans="1:36" ht="42" customHeight="1">
      <c r="A335" s="191"/>
      <c r="B335" s="191"/>
      <c r="C335" s="177"/>
      <c r="E335" s="192"/>
      <c r="F335" s="177"/>
      <c r="G335" s="192"/>
      <c r="H335" s="177"/>
      <c r="I335" s="192"/>
      <c r="J335" s="192"/>
      <c r="K335" s="192"/>
      <c r="L335" s="192"/>
      <c r="M335" s="192"/>
      <c r="N335" s="192"/>
      <c r="O335" s="192"/>
      <c r="P335" s="177"/>
      <c r="Q335" s="140"/>
      <c r="R335" s="140"/>
      <c r="S335" s="140"/>
      <c r="T335" s="140"/>
      <c r="U335" s="140"/>
      <c r="V335" s="140"/>
      <c r="W335" s="140"/>
      <c r="X335" s="140"/>
      <c r="Y335" s="140"/>
      <c r="Z335" s="140"/>
      <c r="AA335" s="140"/>
      <c r="AB335" s="140"/>
      <c r="AC335" s="140"/>
      <c r="AD335" s="140"/>
      <c r="AE335" s="140"/>
      <c r="AF335" s="140"/>
      <c r="AG335" s="140"/>
      <c r="AH335" s="140"/>
      <c r="AI335" s="140"/>
      <c r="AJ335" s="140"/>
    </row>
    <row r="336" spans="1:36" ht="42" customHeight="1">
      <c r="A336" s="191"/>
      <c r="B336" s="191"/>
      <c r="C336" s="177"/>
      <c r="E336" s="192"/>
      <c r="F336" s="177"/>
      <c r="G336" s="192"/>
      <c r="H336" s="177"/>
      <c r="I336" s="192"/>
      <c r="J336" s="192"/>
      <c r="K336" s="192"/>
      <c r="L336" s="192"/>
      <c r="M336" s="192"/>
      <c r="N336" s="192"/>
      <c r="O336" s="192"/>
      <c r="P336" s="177"/>
      <c r="Q336" s="140"/>
      <c r="R336" s="140"/>
      <c r="S336" s="140"/>
      <c r="T336" s="140"/>
      <c r="U336" s="140"/>
      <c r="V336" s="140"/>
      <c r="W336" s="140"/>
      <c r="X336" s="140"/>
      <c r="Y336" s="140"/>
      <c r="Z336" s="140"/>
      <c r="AA336" s="140"/>
      <c r="AB336" s="140"/>
      <c r="AC336" s="140"/>
      <c r="AD336" s="140"/>
      <c r="AE336" s="140"/>
      <c r="AF336" s="140"/>
      <c r="AG336" s="140"/>
      <c r="AH336" s="140"/>
      <c r="AI336" s="140"/>
      <c r="AJ336" s="140"/>
    </row>
    <row r="337" spans="1:36" ht="42" customHeight="1">
      <c r="A337" s="191"/>
      <c r="B337" s="191"/>
      <c r="C337" s="177"/>
      <c r="E337" s="192"/>
      <c r="F337" s="177"/>
      <c r="G337" s="192"/>
      <c r="H337" s="177"/>
      <c r="I337" s="192"/>
      <c r="J337" s="192"/>
      <c r="K337" s="192"/>
      <c r="L337" s="192"/>
      <c r="M337" s="192"/>
      <c r="N337" s="192"/>
      <c r="O337" s="192"/>
      <c r="P337" s="177"/>
      <c r="Q337" s="140"/>
      <c r="R337" s="140"/>
      <c r="S337" s="140"/>
      <c r="T337" s="140"/>
      <c r="U337" s="140"/>
      <c r="V337" s="140"/>
      <c r="W337" s="140"/>
      <c r="X337" s="140"/>
      <c r="Y337" s="140"/>
      <c r="Z337" s="140"/>
      <c r="AA337" s="140"/>
      <c r="AB337" s="140"/>
      <c r="AC337" s="140"/>
      <c r="AD337" s="140"/>
      <c r="AE337" s="140"/>
      <c r="AF337" s="140"/>
      <c r="AG337" s="140"/>
      <c r="AH337" s="140"/>
      <c r="AI337" s="140"/>
      <c r="AJ337" s="140"/>
    </row>
    <row r="338" spans="1:36" ht="42" customHeight="1">
      <c r="A338" s="191"/>
      <c r="B338" s="191"/>
      <c r="C338" s="177"/>
      <c r="E338" s="192"/>
      <c r="F338" s="177"/>
      <c r="G338" s="192"/>
      <c r="H338" s="177"/>
      <c r="I338" s="192"/>
      <c r="J338" s="192"/>
      <c r="K338" s="192"/>
      <c r="L338" s="192"/>
      <c r="M338" s="192"/>
      <c r="N338" s="192"/>
      <c r="O338" s="192"/>
      <c r="P338" s="177"/>
      <c r="Q338" s="140"/>
      <c r="R338" s="140"/>
      <c r="S338" s="140"/>
      <c r="T338" s="140"/>
      <c r="U338" s="140"/>
      <c r="V338" s="140"/>
      <c r="W338" s="140"/>
      <c r="X338" s="140"/>
      <c r="Y338" s="140"/>
      <c r="Z338" s="140"/>
      <c r="AA338" s="140"/>
      <c r="AB338" s="140"/>
      <c r="AC338" s="140"/>
      <c r="AD338" s="140"/>
      <c r="AE338" s="140"/>
      <c r="AF338" s="140"/>
      <c r="AG338" s="140"/>
      <c r="AH338" s="140"/>
      <c r="AI338" s="140"/>
      <c r="AJ338" s="140"/>
    </row>
    <row r="339" spans="1:36" ht="42" customHeight="1">
      <c r="A339" s="191"/>
      <c r="B339" s="191"/>
      <c r="C339" s="177"/>
      <c r="E339" s="192"/>
      <c r="F339" s="177"/>
      <c r="G339" s="192"/>
      <c r="H339" s="177"/>
      <c r="I339" s="192"/>
      <c r="J339" s="192"/>
      <c r="K339" s="192"/>
      <c r="L339" s="192"/>
      <c r="M339" s="192"/>
      <c r="N339" s="192"/>
      <c r="O339" s="192"/>
      <c r="P339" s="177"/>
      <c r="Q339" s="140"/>
      <c r="R339" s="140"/>
      <c r="S339" s="140"/>
      <c r="T339" s="140"/>
      <c r="U339" s="140"/>
      <c r="V339" s="140"/>
      <c r="W339" s="140"/>
      <c r="X339" s="140"/>
      <c r="Y339" s="140"/>
      <c r="Z339" s="140"/>
      <c r="AA339" s="140"/>
      <c r="AB339" s="140"/>
      <c r="AC339" s="140"/>
      <c r="AD339" s="140"/>
      <c r="AE339" s="140"/>
      <c r="AF339" s="140"/>
      <c r="AG339" s="140"/>
      <c r="AH339" s="140"/>
      <c r="AI339" s="140"/>
      <c r="AJ339" s="140"/>
    </row>
    <row r="340" spans="1:36" ht="42" customHeight="1">
      <c r="A340" s="191"/>
      <c r="B340" s="191"/>
      <c r="C340" s="177"/>
      <c r="E340" s="192"/>
      <c r="F340" s="177"/>
      <c r="G340" s="192"/>
      <c r="H340" s="177"/>
      <c r="I340" s="192"/>
      <c r="J340" s="192"/>
      <c r="K340" s="192"/>
      <c r="L340" s="192"/>
      <c r="M340" s="192"/>
      <c r="N340" s="192"/>
      <c r="O340" s="192"/>
      <c r="P340" s="177"/>
      <c r="Q340" s="140"/>
      <c r="R340" s="140"/>
      <c r="S340" s="140"/>
      <c r="T340" s="140"/>
      <c r="U340" s="140"/>
      <c r="V340" s="140"/>
      <c r="W340" s="140"/>
      <c r="X340" s="140"/>
      <c r="Y340" s="140"/>
      <c r="Z340" s="140"/>
      <c r="AA340" s="140"/>
      <c r="AB340" s="140"/>
      <c r="AC340" s="140"/>
      <c r="AD340" s="140"/>
      <c r="AE340" s="140"/>
      <c r="AF340" s="140"/>
      <c r="AG340" s="140"/>
      <c r="AH340" s="140"/>
      <c r="AI340" s="140"/>
      <c r="AJ340" s="140"/>
    </row>
    <row r="341" spans="1:36" ht="42" customHeight="1">
      <c r="A341" s="191"/>
      <c r="B341" s="191"/>
      <c r="C341" s="177"/>
      <c r="E341" s="192"/>
      <c r="F341" s="177"/>
      <c r="G341" s="192"/>
      <c r="H341" s="177"/>
      <c r="I341" s="192"/>
      <c r="J341" s="192"/>
      <c r="K341" s="192"/>
      <c r="L341" s="192"/>
      <c r="M341" s="192"/>
      <c r="N341" s="192"/>
      <c r="O341" s="192"/>
      <c r="P341" s="177"/>
      <c r="Q341" s="140"/>
      <c r="R341" s="140"/>
      <c r="S341" s="140"/>
      <c r="T341" s="140"/>
      <c r="U341" s="140"/>
      <c r="V341" s="140"/>
      <c r="W341" s="140"/>
      <c r="X341" s="140"/>
      <c r="Y341" s="140"/>
      <c r="Z341" s="140"/>
      <c r="AA341" s="140"/>
      <c r="AB341" s="140"/>
      <c r="AC341" s="140"/>
      <c r="AD341" s="140"/>
      <c r="AE341" s="140"/>
      <c r="AF341" s="140"/>
      <c r="AG341" s="140"/>
      <c r="AH341" s="140"/>
      <c r="AI341" s="140"/>
      <c r="AJ341" s="140"/>
    </row>
    <row r="342" spans="1:36" ht="42" customHeight="1">
      <c r="A342" s="191"/>
      <c r="B342" s="191"/>
      <c r="C342" s="177"/>
      <c r="E342" s="192"/>
      <c r="F342" s="177"/>
      <c r="G342" s="192"/>
      <c r="H342" s="177"/>
      <c r="I342" s="192"/>
      <c r="J342" s="192"/>
      <c r="K342" s="192"/>
      <c r="L342" s="192"/>
      <c r="M342" s="192"/>
      <c r="N342" s="192"/>
      <c r="O342" s="192"/>
      <c r="P342" s="177"/>
      <c r="Q342" s="140"/>
      <c r="R342" s="140"/>
      <c r="S342" s="140"/>
      <c r="T342" s="140"/>
      <c r="U342" s="140"/>
      <c r="V342" s="140"/>
      <c r="W342" s="140"/>
      <c r="X342" s="140"/>
      <c r="Y342" s="140"/>
      <c r="Z342" s="140"/>
      <c r="AA342" s="140"/>
      <c r="AB342" s="140"/>
      <c r="AC342" s="140"/>
      <c r="AD342" s="140"/>
      <c r="AE342" s="140"/>
      <c r="AF342" s="140"/>
      <c r="AG342" s="140"/>
      <c r="AH342" s="140"/>
      <c r="AI342" s="140"/>
      <c r="AJ342" s="140"/>
    </row>
    <row r="343" spans="1:36" ht="42" customHeight="1">
      <c r="A343" s="191"/>
      <c r="B343" s="191"/>
      <c r="C343" s="177"/>
      <c r="E343" s="192"/>
      <c r="F343" s="177"/>
      <c r="G343" s="192"/>
      <c r="H343" s="177"/>
      <c r="I343" s="192"/>
      <c r="J343" s="192"/>
      <c r="K343" s="192"/>
      <c r="L343" s="192"/>
      <c r="M343" s="192"/>
      <c r="N343" s="192"/>
      <c r="O343" s="192"/>
      <c r="P343" s="177"/>
      <c r="Q343" s="140"/>
      <c r="R343" s="140"/>
      <c r="S343" s="140"/>
      <c r="T343" s="140"/>
      <c r="U343" s="140"/>
      <c r="V343" s="140"/>
      <c r="W343" s="140"/>
      <c r="X343" s="140"/>
      <c r="Y343" s="140"/>
      <c r="Z343" s="140"/>
      <c r="AA343" s="140"/>
      <c r="AB343" s="140"/>
      <c r="AC343" s="140"/>
      <c r="AD343" s="140"/>
      <c r="AE343" s="140"/>
      <c r="AF343" s="140"/>
      <c r="AG343" s="140"/>
      <c r="AH343" s="140"/>
      <c r="AI343" s="140"/>
      <c r="AJ343" s="140"/>
    </row>
    <row r="344" spans="1:36" ht="42" customHeight="1">
      <c r="A344" s="191"/>
      <c r="B344" s="191"/>
      <c r="C344" s="177"/>
      <c r="E344" s="192"/>
      <c r="F344" s="177"/>
      <c r="G344" s="192"/>
      <c r="H344" s="177"/>
      <c r="I344" s="192"/>
      <c r="J344" s="192"/>
      <c r="K344" s="192"/>
      <c r="L344" s="192"/>
      <c r="M344" s="192"/>
      <c r="N344" s="192"/>
      <c r="O344" s="192"/>
      <c r="P344" s="177"/>
      <c r="Q344" s="140"/>
      <c r="R344" s="140"/>
      <c r="S344" s="140"/>
      <c r="T344" s="140"/>
      <c r="U344" s="140"/>
      <c r="V344" s="140"/>
      <c r="W344" s="140"/>
      <c r="X344" s="140"/>
      <c r="Y344" s="140"/>
      <c r="Z344" s="140"/>
      <c r="AA344" s="140"/>
      <c r="AB344" s="140"/>
      <c r="AC344" s="140"/>
      <c r="AD344" s="140"/>
      <c r="AE344" s="140"/>
      <c r="AF344" s="140"/>
      <c r="AG344" s="140"/>
      <c r="AH344" s="140"/>
      <c r="AI344" s="140"/>
      <c r="AJ344" s="140"/>
    </row>
    <row r="345" spans="1:36" ht="42" customHeight="1">
      <c r="A345" s="191"/>
      <c r="B345" s="191"/>
      <c r="C345" s="177"/>
      <c r="E345" s="192"/>
      <c r="F345" s="177"/>
      <c r="G345" s="192"/>
      <c r="H345" s="177"/>
      <c r="I345" s="192"/>
      <c r="J345" s="192"/>
      <c r="K345" s="192"/>
      <c r="L345" s="192"/>
      <c r="M345" s="192"/>
      <c r="N345" s="192"/>
      <c r="O345" s="192"/>
      <c r="P345" s="177"/>
      <c r="Q345" s="140"/>
      <c r="R345" s="140"/>
      <c r="S345" s="140"/>
      <c r="T345" s="140"/>
      <c r="U345" s="140"/>
      <c r="V345" s="140"/>
      <c r="W345" s="140"/>
      <c r="X345" s="140"/>
      <c r="Y345" s="140"/>
      <c r="Z345" s="140"/>
      <c r="AA345" s="140"/>
      <c r="AB345" s="140"/>
      <c r="AC345" s="140"/>
      <c r="AD345" s="140"/>
      <c r="AE345" s="140"/>
      <c r="AF345" s="140"/>
      <c r="AG345" s="140"/>
      <c r="AH345" s="140"/>
      <c r="AI345" s="140"/>
      <c r="AJ345" s="140"/>
    </row>
    <row r="346" spans="1:36" ht="42" customHeight="1">
      <c r="A346" s="191"/>
      <c r="B346" s="191"/>
      <c r="C346" s="177"/>
      <c r="E346" s="192"/>
      <c r="F346" s="177"/>
      <c r="G346" s="192"/>
      <c r="H346" s="177"/>
      <c r="I346" s="192"/>
      <c r="J346" s="192"/>
      <c r="K346" s="192"/>
      <c r="L346" s="192"/>
      <c r="M346" s="192"/>
      <c r="N346" s="192"/>
      <c r="O346" s="192"/>
      <c r="P346" s="177"/>
      <c r="Q346" s="140"/>
      <c r="R346" s="140"/>
      <c r="S346" s="140"/>
      <c r="T346" s="140"/>
      <c r="U346" s="140"/>
      <c r="V346" s="140"/>
      <c r="W346" s="140"/>
      <c r="X346" s="140"/>
      <c r="Y346" s="140"/>
      <c r="Z346" s="140"/>
      <c r="AA346" s="140"/>
      <c r="AB346" s="140"/>
      <c r="AC346" s="140"/>
      <c r="AD346" s="140"/>
      <c r="AE346" s="140"/>
      <c r="AF346" s="140"/>
      <c r="AG346" s="140"/>
      <c r="AH346" s="140"/>
      <c r="AI346" s="140"/>
      <c r="AJ346" s="140"/>
    </row>
    <row r="347" spans="1:36" ht="42" customHeight="1">
      <c r="A347" s="191"/>
      <c r="B347" s="191"/>
      <c r="C347" s="177"/>
      <c r="E347" s="192"/>
      <c r="F347" s="177"/>
      <c r="G347" s="192"/>
      <c r="H347" s="177"/>
      <c r="I347" s="192"/>
      <c r="J347" s="192"/>
      <c r="K347" s="192"/>
      <c r="L347" s="192"/>
      <c r="M347" s="192"/>
      <c r="N347" s="192"/>
      <c r="O347" s="192"/>
      <c r="P347" s="177"/>
      <c r="Q347" s="140"/>
      <c r="R347" s="140"/>
      <c r="S347" s="140"/>
      <c r="T347" s="140"/>
      <c r="U347" s="140"/>
      <c r="V347" s="140"/>
      <c r="W347" s="140"/>
      <c r="X347" s="140"/>
      <c r="Y347" s="140"/>
      <c r="Z347" s="140"/>
      <c r="AA347" s="140"/>
      <c r="AB347" s="140"/>
      <c r="AC347" s="140"/>
      <c r="AD347" s="140"/>
      <c r="AE347" s="140"/>
      <c r="AF347" s="140"/>
      <c r="AG347" s="140"/>
      <c r="AH347" s="140"/>
      <c r="AI347" s="140"/>
      <c r="AJ347" s="140"/>
    </row>
    <row r="348" spans="1:36" ht="42" customHeight="1">
      <c r="A348" s="191"/>
      <c r="B348" s="191"/>
      <c r="C348" s="177"/>
      <c r="E348" s="192"/>
      <c r="F348" s="177"/>
      <c r="G348" s="192"/>
      <c r="H348" s="177"/>
      <c r="I348" s="192"/>
      <c r="J348" s="192"/>
      <c r="K348" s="192"/>
      <c r="L348" s="192"/>
      <c r="M348" s="192"/>
      <c r="N348" s="192"/>
      <c r="O348" s="192"/>
      <c r="P348" s="177"/>
      <c r="Q348" s="140"/>
      <c r="R348" s="140"/>
      <c r="S348" s="140"/>
      <c r="T348" s="140"/>
      <c r="U348" s="140"/>
      <c r="V348" s="140"/>
      <c r="W348" s="140"/>
      <c r="X348" s="140"/>
      <c r="Y348" s="140"/>
      <c r="Z348" s="140"/>
      <c r="AA348" s="140"/>
      <c r="AB348" s="140"/>
      <c r="AC348" s="140"/>
      <c r="AD348" s="140"/>
      <c r="AE348" s="140"/>
      <c r="AF348" s="140"/>
      <c r="AG348" s="140"/>
      <c r="AH348" s="140"/>
      <c r="AI348" s="140"/>
      <c r="AJ348" s="140"/>
    </row>
    <row r="349" spans="1:36" ht="42" customHeight="1">
      <c r="A349" s="191"/>
      <c r="B349" s="191"/>
      <c r="C349" s="177"/>
      <c r="E349" s="192"/>
      <c r="F349" s="177"/>
      <c r="G349" s="192"/>
      <c r="H349" s="177"/>
      <c r="I349" s="192"/>
      <c r="J349" s="192"/>
      <c r="K349" s="192"/>
      <c r="L349" s="192"/>
      <c r="M349" s="192"/>
      <c r="N349" s="192"/>
      <c r="O349" s="192"/>
      <c r="P349" s="177"/>
      <c r="Q349" s="140"/>
      <c r="R349" s="140"/>
      <c r="S349" s="140"/>
      <c r="T349" s="140"/>
      <c r="U349" s="140"/>
      <c r="V349" s="140"/>
      <c r="W349" s="140"/>
      <c r="X349" s="140"/>
      <c r="Y349" s="140"/>
      <c r="Z349" s="140"/>
      <c r="AA349" s="140"/>
      <c r="AB349" s="140"/>
      <c r="AC349" s="140"/>
      <c r="AD349" s="140"/>
      <c r="AE349" s="140"/>
      <c r="AF349" s="140"/>
      <c r="AG349" s="140"/>
      <c r="AH349" s="140"/>
      <c r="AI349" s="140"/>
      <c r="AJ349" s="140"/>
    </row>
    <row r="350" spans="1:36" ht="42" customHeight="1">
      <c r="A350" s="191"/>
      <c r="B350" s="191"/>
      <c r="C350" s="177"/>
      <c r="E350" s="192"/>
      <c r="F350" s="177"/>
      <c r="G350" s="192"/>
      <c r="H350" s="177"/>
      <c r="I350" s="192"/>
      <c r="J350" s="192"/>
      <c r="K350" s="192"/>
      <c r="L350" s="192"/>
      <c r="M350" s="192"/>
      <c r="N350" s="192"/>
      <c r="O350" s="192"/>
      <c r="P350" s="177"/>
      <c r="Q350" s="140"/>
      <c r="R350" s="140"/>
      <c r="S350" s="140"/>
      <c r="T350" s="140"/>
      <c r="U350" s="140"/>
      <c r="V350" s="140"/>
      <c r="W350" s="140"/>
      <c r="X350" s="140"/>
      <c r="Y350" s="140"/>
      <c r="Z350" s="140"/>
      <c r="AA350" s="140"/>
      <c r="AB350" s="140"/>
      <c r="AC350" s="140"/>
      <c r="AD350" s="140"/>
      <c r="AE350" s="140"/>
      <c r="AF350" s="140"/>
      <c r="AG350" s="140"/>
      <c r="AH350" s="140"/>
      <c r="AI350" s="140"/>
      <c r="AJ350" s="140"/>
    </row>
    <row r="351" spans="1:36" ht="42" customHeight="1">
      <c r="A351" s="191"/>
      <c r="B351" s="191"/>
      <c r="C351" s="177"/>
      <c r="E351" s="192"/>
      <c r="F351" s="177"/>
      <c r="G351" s="192"/>
      <c r="H351" s="177"/>
      <c r="I351" s="192"/>
      <c r="J351" s="192"/>
      <c r="K351" s="192"/>
      <c r="L351" s="192"/>
      <c r="M351" s="192"/>
      <c r="N351" s="192"/>
      <c r="O351" s="192"/>
      <c r="P351" s="177"/>
      <c r="Q351" s="140"/>
      <c r="R351" s="140"/>
      <c r="S351" s="140"/>
      <c r="T351" s="140"/>
      <c r="U351" s="140"/>
      <c r="V351" s="140"/>
      <c r="W351" s="140"/>
      <c r="X351" s="140"/>
      <c r="Y351" s="140"/>
      <c r="Z351" s="140"/>
      <c r="AA351" s="140"/>
      <c r="AB351" s="140"/>
      <c r="AC351" s="140"/>
      <c r="AD351" s="140"/>
      <c r="AE351" s="140"/>
      <c r="AF351" s="140"/>
      <c r="AG351" s="140"/>
      <c r="AH351" s="140"/>
      <c r="AI351" s="140"/>
      <c r="AJ351" s="140"/>
    </row>
    <row r="352" spans="1:36" ht="42" customHeight="1">
      <c r="A352" s="191"/>
      <c r="B352" s="191"/>
      <c r="C352" s="177"/>
      <c r="E352" s="192"/>
      <c r="F352" s="177"/>
      <c r="G352" s="192"/>
      <c r="H352" s="177"/>
      <c r="I352" s="192"/>
      <c r="J352" s="192"/>
      <c r="K352" s="192"/>
      <c r="L352" s="192"/>
      <c r="M352" s="192"/>
      <c r="N352" s="192"/>
      <c r="O352" s="192"/>
      <c r="P352" s="177"/>
      <c r="Q352" s="140"/>
      <c r="R352" s="140"/>
      <c r="S352" s="140"/>
      <c r="T352" s="140"/>
      <c r="U352" s="140"/>
      <c r="V352" s="140"/>
      <c r="W352" s="140"/>
      <c r="X352" s="140"/>
      <c r="Y352" s="140"/>
      <c r="Z352" s="140"/>
      <c r="AA352" s="140"/>
      <c r="AB352" s="140"/>
      <c r="AC352" s="140"/>
      <c r="AD352" s="140"/>
      <c r="AE352" s="140"/>
      <c r="AF352" s="140"/>
      <c r="AG352" s="140"/>
      <c r="AH352" s="140"/>
      <c r="AI352" s="140"/>
      <c r="AJ352" s="140"/>
    </row>
    <row r="353" spans="1:36" ht="42" customHeight="1">
      <c r="A353" s="191"/>
      <c r="B353" s="191"/>
      <c r="C353" s="177"/>
      <c r="E353" s="192"/>
      <c r="F353" s="177"/>
      <c r="G353" s="192"/>
      <c r="H353" s="177"/>
      <c r="I353" s="192"/>
      <c r="J353" s="192"/>
      <c r="K353" s="192"/>
      <c r="L353" s="192"/>
      <c r="M353" s="192"/>
      <c r="N353" s="192"/>
      <c r="O353" s="192"/>
      <c r="P353" s="177"/>
      <c r="Q353" s="140"/>
      <c r="R353" s="140"/>
      <c r="S353" s="140"/>
      <c r="T353" s="140"/>
      <c r="U353" s="140"/>
      <c r="V353" s="140"/>
      <c r="W353" s="140"/>
      <c r="X353" s="140"/>
      <c r="Y353" s="140"/>
      <c r="Z353" s="140"/>
      <c r="AA353" s="140"/>
      <c r="AB353" s="140"/>
      <c r="AC353" s="140"/>
      <c r="AD353" s="140"/>
      <c r="AE353" s="140"/>
      <c r="AF353" s="140"/>
      <c r="AG353" s="140"/>
      <c r="AH353" s="140"/>
      <c r="AI353" s="140"/>
      <c r="AJ353" s="140"/>
    </row>
    <row r="354" spans="1:36" ht="42" customHeight="1">
      <c r="A354" s="191"/>
      <c r="B354" s="191"/>
      <c r="C354" s="177"/>
      <c r="E354" s="192"/>
      <c r="F354" s="177"/>
      <c r="G354" s="192"/>
      <c r="H354" s="177"/>
      <c r="I354" s="192"/>
      <c r="J354" s="192"/>
      <c r="K354" s="192"/>
      <c r="L354" s="192"/>
      <c r="M354" s="192"/>
      <c r="N354" s="192"/>
      <c r="O354" s="192"/>
      <c r="P354" s="177"/>
      <c r="Q354" s="140"/>
      <c r="R354" s="140"/>
      <c r="S354" s="140"/>
      <c r="T354" s="140"/>
      <c r="U354" s="140"/>
      <c r="V354" s="140"/>
      <c r="W354" s="140"/>
      <c r="X354" s="140"/>
      <c r="Y354" s="140"/>
      <c r="Z354" s="140"/>
      <c r="AA354" s="140"/>
      <c r="AB354" s="140"/>
      <c r="AC354" s="140"/>
      <c r="AD354" s="140"/>
      <c r="AE354" s="140"/>
      <c r="AF354" s="140"/>
      <c r="AG354" s="140"/>
      <c r="AH354" s="140"/>
      <c r="AI354" s="140"/>
      <c r="AJ354" s="140"/>
    </row>
    <row r="355" spans="1:36" ht="42" customHeight="1">
      <c r="A355" s="191"/>
      <c r="B355" s="191"/>
      <c r="C355" s="177"/>
      <c r="E355" s="192"/>
      <c r="F355" s="177"/>
      <c r="G355" s="192"/>
      <c r="H355" s="177"/>
      <c r="I355" s="192"/>
      <c r="J355" s="192"/>
      <c r="K355" s="192"/>
      <c r="L355" s="192"/>
      <c r="M355" s="192"/>
      <c r="N355" s="192"/>
      <c r="O355" s="192"/>
      <c r="P355" s="177"/>
      <c r="Q355" s="140"/>
      <c r="R355" s="140"/>
      <c r="S355" s="140"/>
      <c r="T355" s="140"/>
      <c r="U355" s="140"/>
      <c r="V355" s="140"/>
      <c r="W355" s="140"/>
      <c r="X355" s="140"/>
      <c r="Y355" s="140"/>
      <c r="Z355" s="140"/>
      <c r="AA355" s="140"/>
      <c r="AB355" s="140"/>
      <c r="AC355" s="140"/>
      <c r="AD355" s="140"/>
      <c r="AE355" s="140"/>
      <c r="AF355" s="140"/>
      <c r="AG355" s="140"/>
      <c r="AH355" s="140"/>
      <c r="AI355" s="140"/>
      <c r="AJ355" s="140"/>
    </row>
    <row r="356" spans="1:36" ht="42" customHeight="1">
      <c r="A356" s="191"/>
      <c r="B356" s="191"/>
      <c r="C356" s="177"/>
      <c r="E356" s="192"/>
      <c r="F356" s="177"/>
      <c r="G356" s="192"/>
      <c r="H356" s="177"/>
      <c r="I356" s="192"/>
      <c r="J356" s="192"/>
      <c r="K356" s="192"/>
      <c r="L356" s="192"/>
      <c r="M356" s="192"/>
      <c r="N356" s="192"/>
      <c r="O356" s="192"/>
      <c r="P356" s="177"/>
      <c r="Q356" s="140"/>
      <c r="R356" s="140"/>
      <c r="S356" s="140"/>
      <c r="T356" s="140"/>
      <c r="U356" s="140"/>
      <c r="V356" s="140"/>
      <c r="W356" s="140"/>
      <c r="X356" s="140"/>
      <c r="Y356" s="140"/>
      <c r="Z356" s="140"/>
      <c r="AA356" s="140"/>
      <c r="AB356" s="140"/>
      <c r="AC356" s="140"/>
      <c r="AD356" s="140"/>
      <c r="AE356" s="140"/>
      <c r="AF356" s="140"/>
      <c r="AG356" s="140"/>
      <c r="AH356" s="140"/>
      <c r="AI356" s="140"/>
      <c r="AJ356" s="140"/>
    </row>
    <row r="357" spans="1:36" ht="42" customHeight="1">
      <c r="A357" s="191"/>
      <c r="B357" s="191"/>
      <c r="C357" s="177"/>
      <c r="E357" s="192"/>
      <c r="F357" s="177"/>
      <c r="G357" s="192"/>
      <c r="H357" s="177"/>
      <c r="I357" s="192"/>
      <c r="J357" s="192"/>
      <c r="K357" s="192"/>
      <c r="L357" s="192"/>
      <c r="M357" s="192"/>
      <c r="N357" s="192"/>
      <c r="O357" s="192"/>
      <c r="P357" s="177"/>
      <c r="Q357" s="140"/>
      <c r="R357" s="140"/>
      <c r="S357" s="140"/>
      <c r="T357" s="140"/>
      <c r="U357" s="140"/>
      <c r="V357" s="140"/>
      <c r="W357" s="140"/>
      <c r="X357" s="140"/>
      <c r="Y357" s="140"/>
      <c r="Z357" s="140"/>
      <c r="AA357" s="140"/>
      <c r="AB357" s="140"/>
      <c r="AC357" s="140"/>
      <c r="AD357" s="140"/>
      <c r="AE357" s="140"/>
      <c r="AF357" s="140"/>
      <c r="AG357" s="140"/>
      <c r="AH357" s="140"/>
      <c r="AI357" s="140"/>
      <c r="AJ357" s="140"/>
    </row>
    <row r="358" spans="1:36" ht="42" customHeight="1">
      <c r="A358" s="191"/>
      <c r="B358" s="191"/>
      <c r="C358" s="177"/>
      <c r="E358" s="192"/>
      <c r="F358" s="177"/>
      <c r="G358" s="192"/>
      <c r="H358" s="177"/>
      <c r="I358" s="192"/>
      <c r="J358" s="192"/>
      <c r="K358" s="192"/>
      <c r="L358" s="192"/>
      <c r="M358" s="192"/>
      <c r="N358" s="192"/>
      <c r="O358" s="192"/>
      <c r="P358" s="177"/>
      <c r="Q358" s="140"/>
      <c r="R358" s="140"/>
      <c r="S358" s="140"/>
      <c r="T358" s="140"/>
      <c r="U358" s="140"/>
      <c r="V358" s="140"/>
      <c r="W358" s="140"/>
      <c r="X358" s="140"/>
      <c r="Y358" s="140"/>
      <c r="Z358" s="140"/>
      <c r="AA358" s="140"/>
      <c r="AB358" s="140"/>
      <c r="AC358" s="140"/>
      <c r="AD358" s="140"/>
      <c r="AE358" s="140"/>
      <c r="AF358" s="140"/>
      <c r="AG358" s="140"/>
      <c r="AH358" s="140"/>
      <c r="AI358" s="140"/>
      <c r="AJ358" s="140"/>
    </row>
    <row r="359" spans="1:36" ht="42" customHeight="1">
      <c r="A359" s="191"/>
      <c r="B359" s="191"/>
      <c r="C359" s="177"/>
      <c r="E359" s="192"/>
      <c r="F359" s="177"/>
      <c r="G359" s="192"/>
      <c r="H359" s="177"/>
      <c r="I359" s="192"/>
      <c r="J359" s="192"/>
      <c r="K359" s="192"/>
      <c r="L359" s="192"/>
      <c r="M359" s="192"/>
      <c r="N359" s="192"/>
      <c r="O359" s="192"/>
      <c r="P359" s="177"/>
      <c r="Q359" s="140"/>
      <c r="R359" s="140"/>
      <c r="S359" s="140"/>
      <c r="T359" s="140"/>
      <c r="U359" s="140"/>
      <c r="V359" s="140"/>
      <c r="W359" s="140"/>
      <c r="X359" s="140"/>
      <c r="Y359" s="140"/>
      <c r="Z359" s="140"/>
      <c r="AA359" s="140"/>
      <c r="AB359" s="140"/>
      <c r="AC359" s="140"/>
      <c r="AD359" s="140"/>
      <c r="AE359" s="140"/>
      <c r="AF359" s="140"/>
      <c r="AG359" s="140"/>
      <c r="AH359" s="140"/>
      <c r="AI359" s="140"/>
      <c r="AJ359" s="140"/>
    </row>
    <row r="360" spans="1:36" ht="42" customHeight="1">
      <c r="A360" s="191"/>
      <c r="B360" s="191"/>
      <c r="C360" s="177"/>
      <c r="E360" s="192"/>
      <c r="F360" s="177"/>
      <c r="G360" s="192"/>
      <c r="H360" s="177"/>
      <c r="I360" s="192"/>
      <c r="J360" s="192"/>
      <c r="K360" s="192"/>
      <c r="L360" s="192"/>
      <c r="M360" s="192"/>
      <c r="N360" s="192"/>
      <c r="O360" s="192"/>
      <c r="P360" s="177"/>
      <c r="Q360" s="140"/>
      <c r="R360" s="140"/>
      <c r="S360" s="140"/>
      <c r="T360" s="140"/>
      <c r="U360" s="140"/>
      <c r="V360" s="140"/>
      <c r="W360" s="140"/>
      <c r="X360" s="140"/>
      <c r="Y360" s="140"/>
      <c r="Z360" s="140"/>
      <c r="AA360" s="140"/>
      <c r="AB360" s="140"/>
      <c r="AC360" s="140"/>
      <c r="AD360" s="140"/>
      <c r="AE360" s="140"/>
      <c r="AF360" s="140"/>
      <c r="AG360" s="140"/>
      <c r="AH360" s="140"/>
      <c r="AI360" s="140"/>
      <c r="AJ360" s="140"/>
    </row>
    <row r="361" spans="1:36" ht="42" customHeight="1">
      <c r="A361" s="191"/>
      <c r="B361" s="191"/>
      <c r="C361" s="177"/>
      <c r="E361" s="192"/>
      <c r="F361" s="177"/>
      <c r="G361" s="192"/>
      <c r="H361" s="177"/>
      <c r="I361" s="192"/>
      <c r="J361" s="192"/>
      <c r="K361" s="192"/>
      <c r="L361" s="192"/>
      <c r="M361" s="192"/>
      <c r="N361" s="192"/>
      <c r="O361" s="192"/>
      <c r="P361" s="177"/>
      <c r="Q361" s="140"/>
      <c r="R361" s="140"/>
      <c r="S361" s="140"/>
      <c r="T361" s="140"/>
      <c r="U361" s="140"/>
      <c r="V361" s="140"/>
      <c r="W361" s="140"/>
      <c r="X361" s="140"/>
      <c r="Y361" s="140"/>
      <c r="Z361" s="140"/>
      <c r="AA361" s="140"/>
      <c r="AB361" s="140"/>
      <c r="AC361" s="140"/>
      <c r="AD361" s="140"/>
      <c r="AE361" s="140"/>
      <c r="AF361" s="140"/>
      <c r="AG361" s="140"/>
      <c r="AH361" s="140"/>
      <c r="AI361" s="140"/>
      <c r="AJ361" s="140"/>
    </row>
    <row r="362" spans="1:36" ht="42" customHeight="1">
      <c r="A362" s="191"/>
      <c r="B362" s="191"/>
      <c r="C362" s="177"/>
      <c r="E362" s="192"/>
      <c r="F362" s="177"/>
      <c r="G362" s="192"/>
      <c r="H362" s="177"/>
      <c r="I362" s="192"/>
      <c r="J362" s="192"/>
      <c r="K362" s="192"/>
      <c r="L362" s="192"/>
      <c r="M362" s="192"/>
      <c r="N362" s="192"/>
      <c r="O362" s="192"/>
      <c r="P362" s="177"/>
      <c r="Q362" s="140"/>
      <c r="R362" s="140"/>
      <c r="S362" s="140"/>
      <c r="T362" s="140"/>
      <c r="U362" s="140"/>
      <c r="V362" s="140"/>
      <c r="W362" s="140"/>
      <c r="X362" s="140"/>
      <c r="Y362" s="140"/>
      <c r="Z362" s="140"/>
      <c r="AA362" s="140"/>
      <c r="AB362" s="140"/>
      <c r="AC362" s="140"/>
      <c r="AD362" s="140"/>
      <c r="AE362" s="140"/>
      <c r="AF362" s="140"/>
      <c r="AG362" s="140"/>
      <c r="AH362" s="140"/>
      <c r="AI362" s="140"/>
      <c r="AJ362" s="140"/>
    </row>
    <row r="363" spans="1:36" ht="42" customHeight="1">
      <c r="A363" s="191"/>
      <c r="B363" s="191"/>
      <c r="C363" s="177"/>
      <c r="E363" s="192"/>
      <c r="F363" s="177"/>
      <c r="G363" s="192"/>
      <c r="H363" s="177"/>
      <c r="I363" s="192"/>
      <c r="J363" s="192"/>
      <c r="K363" s="192"/>
      <c r="L363" s="192"/>
      <c r="M363" s="192"/>
      <c r="N363" s="192"/>
      <c r="O363" s="192"/>
      <c r="P363" s="177"/>
      <c r="Q363" s="140"/>
      <c r="R363" s="140"/>
      <c r="S363" s="140"/>
      <c r="T363" s="140"/>
      <c r="U363" s="140"/>
      <c r="V363" s="140"/>
      <c r="W363" s="140"/>
      <c r="X363" s="140"/>
      <c r="Y363" s="140"/>
      <c r="Z363" s="140"/>
      <c r="AA363" s="140"/>
      <c r="AB363" s="140"/>
      <c r="AC363" s="140"/>
      <c r="AD363" s="140"/>
      <c r="AE363" s="140"/>
      <c r="AF363" s="140"/>
      <c r="AG363" s="140"/>
      <c r="AH363" s="140"/>
      <c r="AI363" s="140"/>
      <c r="AJ363" s="140"/>
    </row>
    <row r="364" spans="1:36" ht="42" customHeight="1">
      <c r="A364" s="191"/>
      <c r="B364" s="191"/>
      <c r="C364" s="177"/>
      <c r="E364" s="192"/>
      <c r="F364" s="177"/>
      <c r="G364" s="192"/>
      <c r="H364" s="177"/>
      <c r="I364" s="192"/>
      <c r="J364" s="192"/>
      <c r="K364" s="192"/>
      <c r="L364" s="192"/>
      <c r="M364" s="192"/>
      <c r="N364" s="192"/>
      <c r="O364" s="192"/>
      <c r="P364" s="177"/>
      <c r="Q364" s="140"/>
      <c r="R364" s="140"/>
      <c r="S364" s="140"/>
      <c r="T364" s="140"/>
      <c r="U364" s="140"/>
      <c r="V364" s="140"/>
      <c r="W364" s="140"/>
      <c r="X364" s="140"/>
      <c r="Y364" s="140"/>
      <c r="Z364" s="140"/>
      <c r="AA364" s="140"/>
      <c r="AB364" s="140"/>
      <c r="AC364" s="140"/>
      <c r="AD364" s="140"/>
      <c r="AE364" s="140"/>
      <c r="AF364" s="140"/>
      <c r="AG364" s="140"/>
      <c r="AH364" s="140"/>
      <c r="AI364" s="140"/>
      <c r="AJ364" s="140"/>
    </row>
    <row r="365" spans="1:36" ht="42" customHeight="1">
      <c r="A365" s="191"/>
      <c r="B365" s="191"/>
      <c r="C365" s="177"/>
      <c r="E365" s="192"/>
      <c r="F365" s="177"/>
      <c r="G365" s="192"/>
      <c r="H365" s="177"/>
      <c r="I365" s="192"/>
      <c r="J365" s="192"/>
      <c r="K365" s="192"/>
      <c r="L365" s="192"/>
      <c r="M365" s="192"/>
      <c r="N365" s="192"/>
      <c r="O365" s="192"/>
      <c r="P365" s="177"/>
      <c r="Q365" s="140"/>
      <c r="R365" s="140"/>
      <c r="S365" s="140"/>
      <c r="T365" s="140"/>
      <c r="U365" s="140"/>
      <c r="V365" s="140"/>
      <c r="W365" s="140"/>
      <c r="X365" s="140"/>
      <c r="Y365" s="140"/>
      <c r="Z365" s="140"/>
      <c r="AA365" s="140"/>
      <c r="AB365" s="140"/>
      <c r="AC365" s="140"/>
      <c r="AD365" s="140"/>
      <c r="AE365" s="140"/>
      <c r="AF365" s="140"/>
      <c r="AG365" s="140"/>
      <c r="AH365" s="140"/>
      <c r="AI365" s="140"/>
      <c r="AJ365" s="140"/>
    </row>
    <row r="366" spans="1:36" ht="42" customHeight="1">
      <c r="A366" s="191"/>
      <c r="B366" s="191"/>
      <c r="C366" s="177"/>
      <c r="E366" s="192"/>
      <c r="F366" s="177"/>
      <c r="G366" s="192"/>
      <c r="H366" s="177"/>
      <c r="I366" s="192"/>
      <c r="J366" s="192"/>
      <c r="K366" s="192"/>
      <c r="L366" s="192"/>
      <c r="M366" s="192"/>
      <c r="N366" s="192"/>
      <c r="O366" s="192"/>
      <c r="P366" s="177"/>
      <c r="Q366" s="140"/>
      <c r="R366" s="140"/>
      <c r="S366" s="140"/>
      <c r="T366" s="140"/>
      <c r="U366" s="140"/>
      <c r="V366" s="140"/>
      <c r="W366" s="140"/>
      <c r="X366" s="140"/>
      <c r="Y366" s="140"/>
      <c r="Z366" s="140"/>
      <c r="AA366" s="140"/>
      <c r="AB366" s="140"/>
      <c r="AC366" s="140"/>
      <c r="AD366" s="140"/>
      <c r="AE366" s="140"/>
      <c r="AF366" s="140"/>
      <c r="AG366" s="140"/>
      <c r="AH366" s="140"/>
      <c r="AI366" s="140"/>
      <c r="AJ366" s="140"/>
    </row>
    <row r="367" spans="1:36" ht="42" customHeight="1">
      <c r="A367" s="191"/>
      <c r="B367" s="191"/>
      <c r="C367" s="177"/>
      <c r="E367" s="192"/>
      <c r="F367" s="177"/>
      <c r="G367" s="192"/>
      <c r="H367" s="177"/>
      <c r="I367" s="192"/>
      <c r="J367" s="192"/>
      <c r="K367" s="192"/>
      <c r="L367" s="192"/>
      <c r="M367" s="192"/>
      <c r="N367" s="192"/>
      <c r="O367" s="192"/>
      <c r="P367" s="177"/>
      <c r="Q367" s="140"/>
      <c r="R367" s="140"/>
      <c r="S367" s="140"/>
      <c r="T367" s="140"/>
      <c r="U367" s="140"/>
      <c r="V367" s="140"/>
      <c r="W367" s="140"/>
      <c r="X367" s="140"/>
      <c r="Y367" s="140"/>
      <c r="Z367" s="140"/>
      <c r="AA367" s="140"/>
      <c r="AB367" s="140"/>
      <c r="AC367" s="140"/>
      <c r="AD367" s="140"/>
      <c r="AE367" s="140"/>
      <c r="AF367" s="140"/>
      <c r="AG367" s="140"/>
      <c r="AH367" s="140"/>
      <c r="AI367" s="140"/>
      <c r="AJ367" s="140"/>
    </row>
    <row r="368" spans="1:36" ht="42" customHeight="1">
      <c r="A368" s="191"/>
      <c r="B368" s="191"/>
      <c r="C368" s="177"/>
      <c r="E368" s="192"/>
      <c r="F368" s="177"/>
      <c r="G368" s="192"/>
      <c r="H368" s="177"/>
      <c r="I368" s="192"/>
      <c r="J368" s="192"/>
      <c r="K368" s="192"/>
      <c r="L368" s="192"/>
      <c r="M368" s="192"/>
      <c r="N368" s="192"/>
      <c r="O368" s="192"/>
      <c r="P368" s="177"/>
      <c r="Q368" s="140"/>
      <c r="R368" s="140"/>
      <c r="S368" s="140"/>
      <c r="T368" s="140"/>
      <c r="U368" s="140"/>
      <c r="V368" s="140"/>
      <c r="W368" s="140"/>
      <c r="X368" s="140"/>
      <c r="Y368" s="140"/>
      <c r="Z368" s="140"/>
      <c r="AA368" s="140"/>
      <c r="AB368" s="140"/>
      <c r="AC368" s="140"/>
      <c r="AD368" s="140"/>
      <c r="AE368" s="140"/>
      <c r="AF368" s="140"/>
      <c r="AG368" s="140"/>
      <c r="AH368" s="140"/>
      <c r="AI368" s="140"/>
      <c r="AJ368" s="140"/>
    </row>
    <row r="369" spans="1:36" ht="42" customHeight="1">
      <c r="A369" s="191"/>
      <c r="B369" s="191"/>
      <c r="C369" s="177"/>
      <c r="E369" s="192"/>
      <c r="F369" s="177"/>
      <c r="G369" s="192"/>
      <c r="H369" s="177"/>
      <c r="I369" s="192"/>
      <c r="J369" s="192"/>
      <c r="K369" s="192"/>
      <c r="L369" s="192"/>
      <c r="M369" s="192"/>
      <c r="N369" s="192"/>
      <c r="O369" s="192"/>
      <c r="P369" s="177"/>
      <c r="Q369" s="140"/>
      <c r="R369" s="140"/>
      <c r="S369" s="140"/>
      <c r="T369" s="140"/>
      <c r="U369" s="140"/>
      <c r="V369" s="140"/>
      <c r="W369" s="140"/>
      <c r="X369" s="140"/>
      <c r="Y369" s="140"/>
      <c r="Z369" s="140"/>
      <c r="AA369" s="140"/>
      <c r="AB369" s="140"/>
      <c r="AC369" s="140"/>
      <c r="AD369" s="140"/>
      <c r="AE369" s="140"/>
      <c r="AF369" s="140"/>
      <c r="AG369" s="140"/>
      <c r="AH369" s="140"/>
      <c r="AI369" s="140"/>
      <c r="AJ369" s="140"/>
    </row>
    <row r="370" spans="1:36" ht="42" customHeight="1">
      <c r="A370" s="191"/>
      <c r="B370" s="191"/>
      <c r="C370" s="177"/>
      <c r="E370" s="192"/>
      <c r="F370" s="177"/>
      <c r="G370" s="192"/>
      <c r="H370" s="177"/>
      <c r="I370" s="192"/>
      <c r="J370" s="192"/>
      <c r="K370" s="192"/>
      <c r="L370" s="192"/>
      <c r="M370" s="192"/>
      <c r="N370" s="192"/>
      <c r="O370" s="192"/>
      <c r="P370" s="177"/>
      <c r="Q370" s="140"/>
      <c r="R370" s="140"/>
      <c r="S370" s="140"/>
      <c r="T370" s="140"/>
      <c r="U370" s="140"/>
      <c r="V370" s="140"/>
      <c r="W370" s="140"/>
      <c r="X370" s="140"/>
      <c r="Y370" s="140"/>
      <c r="Z370" s="140"/>
      <c r="AA370" s="140"/>
      <c r="AB370" s="140"/>
      <c r="AC370" s="140"/>
      <c r="AD370" s="140"/>
      <c r="AE370" s="140"/>
      <c r="AF370" s="140"/>
      <c r="AG370" s="140"/>
      <c r="AH370" s="140"/>
      <c r="AI370" s="140"/>
      <c r="AJ370" s="140"/>
    </row>
    <row r="371" spans="1:36" ht="42" customHeight="1">
      <c r="A371" s="191"/>
      <c r="B371" s="191"/>
      <c r="C371" s="177"/>
      <c r="E371" s="192"/>
      <c r="F371" s="177"/>
      <c r="G371" s="192"/>
      <c r="H371" s="177"/>
      <c r="I371" s="192"/>
      <c r="J371" s="192"/>
      <c r="K371" s="192"/>
      <c r="L371" s="192"/>
      <c r="M371" s="192"/>
      <c r="N371" s="192"/>
      <c r="O371" s="192"/>
      <c r="P371" s="177"/>
      <c r="Q371" s="140"/>
      <c r="R371" s="140"/>
      <c r="S371" s="140"/>
      <c r="T371" s="140"/>
      <c r="U371" s="140"/>
      <c r="V371" s="140"/>
      <c r="W371" s="140"/>
      <c r="X371" s="140"/>
      <c r="Y371" s="140"/>
      <c r="Z371" s="140"/>
      <c r="AA371" s="140"/>
      <c r="AB371" s="140"/>
      <c r="AC371" s="140"/>
      <c r="AD371" s="140"/>
      <c r="AE371" s="140"/>
      <c r="AF371" s="140"/>
      <c r="AG371" s="140"/>
      <c r="AH371" s="140"/>
      <c r="AI371" s="140"/>
      <c r="AJ371" s="140"/>
    </row>
    <row r="372" spans="1:36" ht="42" customHeight="1">
      <c r="A372" s="191"/>
      <c r="B372" s="191"/>
      <c r="C372" s="177"/>
      <c r="E372" s="192"/>
      <c r="F372" s="177"/>
      <c r="G372" s="192"/>
      <c r="H372" s="177"/>
      <c r="I372" s="192"/>
      <c r="J372" s="192"/>
      <c r="K372" s="192"/>
      <c r="L372" s="192"/>
      <c r="M372" s="192"/>
      <c r="N372" s="192"/>
      <c r="O372" s="192"/>
      <c r="P372" s="177"/>
      <c r="Q372" s="140"/>
      <c r="R372" s="140"/>
      <c r="S372" s="140"/>
      <c r="T372" s="140"/>
      <c r="U372" s="140"/>
      <c r="V372" s="140"/>
      <c r="W372" s="140"/>
      <c r="X372" s="140"/>
      <c r="Y372" s="140"/>
      <c r="Z372" s="140"/>
      <c r="AA372" s="140"/>
      <c r="AB372" s="140"/>
      <c r="AC372" s="140"/>
      <c r="AD372" s="140"/>
      <c r="AE372" s="140"/>
      <c r="AF372" s="140"/>
      <c r="AG372" s="140"/>
      <c r="AH372" s="140"/>
      <c r="AI372" s="140"/>
      <c r="AJ372" s="140"/>
    </row>
    <row r="373" spans="1:36" ht="42" customHeight="1">
      <c r="A373" s="191"/>
      <c r="B373" s="191"/>
      <c r="C373" s="177"/>
      <c r="E373" s="192"/>
      <c r="F373" s="177"/>
      <c r="G373" s="192"/>
      <c r="H373" s="177"/>
      <c r="I373" s="192"/>
      <c r="J373" s="192"/>
      <c r="K373" s="192"/>
      <c r="L373" s="192"/>
      <c r="M373" s="192"/>
      <c r="N373" s="192"/>
      <c r="O373" s="192"/>
      <c r="P373" s="177"/>
      <c r="Q373" s="140"/>
      <c r="R373" s="140"/>
      <c r="S373" s="140"/>
      <c r="T373" s="140"/>
      <c r="U373" s="140"/>
      <c r="V373" s="140"/>
      <c r="W373" s="140"/>
      <c r="X373" s="140"/>
      <c r="Y373" s="140"/>
      <c r="Z373" s="140"/>
      <c r="AA373" s="140"/>
      <c r="AB373" s="140"/>
      <c r="AC373" s="140"/>
      <c r="AD373" s="140"/>
      <c r="AE373" s="140"/>
      <c r="AF373" s="140"/>
      <c r="AG373" s="140"/>
      <c r="AH373" s="140"/>
      <c r="AI373" s="140"/>
      <c r="AJ373" s="140"/>
    </row>
    <row r="374" spans="1:36" ht="42" customHeight="1">
      <c r="A374" s="191"/>
      <c r="B374" s="191"/>
      <c r="C374" s="177"/>
      <c r="E374" s="192"/>
      <c r="F374" s="177"/>
      <c r="G374" s="192"/>
      <c r="H374" s="177"/>
      <c r="I374" s="192"/>
      <c r="J374" s="192"/>
      <c r="K374" s="192"/>
      <c r="L374" s="192"/>
      <c r="M374" s="192"/>
      <c r="N374" s="192"/>
      <c r="O374" s="192"/>
      <c r="P374" s="177"/>
      <c r="Q374" s="140"/>
      <c r="R374" s="140"/>
      <c r="S374" s="140"/>
      <c r="T374" s="140"/>
      <c r="U374" s="140"/>
      <c r="V374" s="140"/>
      <c r="W374" s="140"/>
      <c r="X374" s="140"/>
      <c r="Y374" s="140"/>
      <c r="Z374" s="140"/>
      <c r="AA374" s="140"/>
      <c r="AB374" s="140"/>
      <c r="AC374" s="140"/>
      <c r="AD374" s="140"/>
      <c r="AE374" s="140"/>
      <c r="AF374" s="140"/>
      <c r="AG374" s="140"/>
      <c r="AH374" s="140"/>
      <c r="AI374" s="140"/>
      <c r="AJ374" s="140"/>
    </row>
    <row r="375" spans="1:36" ht="42" customHeight="1">
      <c r="A375" s="191"/>
      <c r="B375" s="191"/>
      <c r="C375" s="177"/>
      <c r="E375" s="192"/>
      <c r="F375" s="177"/>
      <c r="G375" s="192"/>
      <c r="H375" s="177"/>
      <c r="I375" s="192"/>
      <c r="J375" s="192"/>
      <c r="K375" s="192"/>
      <c r="L375" s="192"/>
      <c r="M375" s="192"/>
      <c r="N375" s="192"/>
      <c r="O375" s="192"/>
      <c r="P375" s="177"/>
      <c r="Q375" s="140"/>
      <c r="R375" s="140"/>
      <c r="S375" s="140"/>
      <c r="T375" s="140"/>
      <c r="U375" s="140"/>
      <c r="V375" s="140"/>
      <c r="W375" s="140"/>
      <c r="X375" s="140"/>
      <c r="Y375" s="140"/>
      <c r="Z375" s="140"/>
      <c r="AA375" s="140"/>
      <c r="AB375" s="140"/>
      <c r="AC375" s="140"/>
      <c r="AD375" s="140"/>
      <c r="AE375" s="140"/>
      <c r="AF375" s="140"/>
      <c r="AG375" s="140"/>
      <c r="AH375" s="140"/>
      <c r="AI375" s="140"/>
      <c r="AJ375" s="140"/>
    </row>
    <row r="376" spans="1:36" ht="42" customHeight="1">
      <c r="A376" s="191"/>
      <c r="B376" s="191"/>
      <c r="C376" s="177"/>
      <c r="E376" s="192"/>
      <c r="F376" s="177"/>
      <c r="G376" s="192"/>
      <c r="H376" s="177"/>
      <c r="I376" s="192"/>
      <c r="J376" s="192"/>
      <c r="K376" s="192"/>
      <c r="L376" s="192"/>
      <c r="M376" s="192"/>
      <c r="N376" s="192"/>
      <c r="O376" s="192"/>
      <c r="P376" s="177"/>
      <c r="Q376" s="140"/>
      <c r="R376" s="140"/>
      <c r="S376" s="140"/>
      <c r="T376" s="140"/>
      <c r="U376" s="140"/>
      <c r="V376" s="140"/>
      <c r="W376" s="140"/>
      <c r="X376" s="140"/>
      <c r="Y376" s="140"/>
      <c r="Z376" s="140"/>
      <c r="AA376" s="140"/>
      <c r="AB376" s="140"/>
      <c r="AC376" s="140"/>
      <c r="AD376" s="140"/>
      <c r="AE376" s="140"/>
      <c r="AF376" s="140"/>
      <c r="AG376" s="140"/>
      <c r="AH376" s="140"/>
      <c r="AI376" s="140"/>
      <c r="AJ376" s="140"/>
    </row>
    <row r="377" spans="1:36" ht="42" customHeight="1">
      <c r="A377" s="191"/>
      <c r="B377" s="191"/>
      <c r="C377" s="177"/>
      <c r="E377" s="192"/>
      <c r="F377" s="177"/>
      <c r="G377" s="192"/>
      <c r="H377" s="177"/>
      <c r="I377" s="192"/>
      <c r="J377" s="192"/>
      <c r="K377" s="192"/>
      <c r="L377" s="192"/>
      <c r="M377" s="192"/>
      <c r="N377" s="192"/>
      <c r="O377" s="192"/>
      <c r="P377" s="177"/>
      <c r="Q377" s="140"/>
      <c r="R377" s="140"/>
      <c r="S377" s="140"/>
      <c r="T377" s="140"/>
      <c r="U377" s="140"/>
      <c r="V377" s="140"/>
      <c r="W377" s="140"/>
      <c r="X377" s="140"/>
      <c r="Y377" s="140"/>
      <c r="Z377" s="140"/>
      <c r="AA377" s="140"/>
      <c r="AB377" s="140"/>
      <c r="AC377" s="140"/>
      <c r="AD377" s="140"/>
      <c r="AE377" s="140"/>
      <c r="AF377" s="140"/>
      <c r="AG377" s="140"/>
      <c r="AH377" s="140"/>
      <c r="AI377" s="140"/>
      <c r="AJ377" s="140"/>
    </row>
    <row r="378" spans="1:36" ht="42" customHeight="1">
      <c r="A378" s="191"/>
      <c r="B378" s="191"/>
      <c r="C378" s="177"/>
      <c r="E378" s="192"/>
      <c r="F378" s="177"/>
      <c r="G378" s="192"/>
      <c r="H378" s="177"/>
      <c r="I378" s="192"/>
      <c r="J378" s="192"/>
      <c r="K378" s="192"/>
      <c r="L378" s="192"/>
      <c r="M378" s="192"/>
      <c r="N378" s="192"/>
      <c r="O378" s="192"/>
      <c r="P378" s="177"/>
      <c r="Q378" s="140"/>
      <c r="R378" s="140"/>
      <c r="S378" s="140"/>
      <c r="T378" s="140"/>
      <c r="U378" s="140"/>
      <c r="V378" s="140"/>
      <c r="W378" s="140"/>
      <c r="X378" s="140"/>
      <c r="Y378" s="140"/>
      <c r="Z378" s="140"/>
      <c r="AA378" s="140"/>
      <c r="AB378" s="140"/>
      <c r="AC378" s="140"/>
      <c r="AD378" s="140"/>
      <c r="AE378" s="140"/>
      <c r="AF378" s="140"/>
      <c r="AG378" s="140"/>
      <c r="AH378" s="140"/>
      <c r="AI378" s="140"/>
      <c r="AJ378" s="140"/>
    </row>
    <row r="379" spans="1:36" ht="42" customHeight="1">
      <c r="A379" s="191"/>
      <c r="B379" s="191"/>
      <c r="C379" s="177"/>
      <c r="E379" s="192"/>
      <c r="F379" s="177"/>
      <c r="G379" s="192"/>
      <c r="H379" s="177"/>
      <c r="I379" s="192"/>
      <c r="J379" s="192"/>
      <c r="K379" s="192"/>
      <c r="L379" s="192"/>
      <c r="M379" s="192"/>
      <c r="N379" s="192"/>
      <c r="O379" s="192"/>
      <c r="P379" s="177"/>
      <c r="Q379" s="140"/>
      <c r="R379" s="140"/>
      <c r="S379" s="140"/>
      <c r="T379" s="140"/>
      <c r="U379" s="140"/>
      <c r="V379" s="140"/>
      <c r="W379" s="140"/>
      <c r="X379" s="140"/>
      <c r="Y379" s="140"/>
      <c r="Z379" s="140"/>
      <c r="AA379" s="140"/>
      <c r="AB379" s="140"/>
      <c r="AC379" s="140"/>
      <c r="AD379" s="140"/>
      <c r="AE379" s="140"/>
      <c r="AF379" s="140"/>
      <c r="AG379" s="140"/>
      <c r="AH379" s="140"/>
      <c r="AI379" s="140"/>
      <c r="AJ379" s="140"/>
    </row>
    <row r="380" spans="1:36" ht="42" customHeight="1">
      <c r="A380" s="191"/>
      <c r="B380" s="191"/>
      <c r="C380" s="177"/>
      <c r="E380" s="192"/>
      <c r="F380" s="177"/>
      <c r="G380" s="192"/>
      <c r="H380" s="177"/>
      <c r="I380" s="192"/>
      <c r="J380" s="192"/>
      <c r="K380" s="192"/>
      <c r="L380" s="192"/>
      <c r="M380" s="192"/>
      <c r="N380" s="192"/>
      <c r="O380" s="192"/>
      <c r="P380" s="177"/>
      <c r="Q380" s="140"/>
      <c r="R380" s="140"/>
      <c r="S380" s="140"/>
      <c r="T380" s="140"/>
      <c r="U380" s="140"/>
      <c r="V380" s="140"/>
      <c r="W380" s="140"/>
      <c r="X380" s="140"/>
      <c r="Y380" s="140"/>
      <c r="Z380" s="140"/>
      <c r="AA380" s="140"/>
      <c r="AB380" s="140"/>
      <c r="AC380" s="140"/>
      <c r="AD380" s="140"/>
      <c r="AE380" s="140"/>
      <c r="AF380" s="140"/>
      <c r="AG380" s="140"/>
      <c r="AH380" s="140"/>
      <c r="AI380" s="140"/>
      <c r="AJ380" s="140"/>
    </row>
    <row r="381" spans="1:36" ht="42" customHeight="1">
      <c r="A381" s="191"/>
      <c r="B381" s="191"/>
      <c r="C381" s="177"/>
      <c r="E381" s="192"/>
      <c r="F381" s="177"/>
      <c r="G381" s="192"/>
      <c r="H381" s="177"/>
      <c r="I381" s="192"/>
      <c r="J381" s="192"/>
      <c r="K381" s="192"/>
      <c r="L381" s="192"/>
      <c r="M381" s="192"/>
      <c r="N381" s="192"/>
      <c r="O381" s="192"/>
      <c r="P381" s="177"/>
      <c r="Q381" s="140"/>
      <c r="R381" s="140"/>
      <c r="S381" s="140"/>
      <c r="T381" s="140"/>
      <c r="U381" s="140"/>
      <c r="V381" s="140"/>
      <c r="W381" s="140"/>
      <c r="X381" s="140"/>
      <c r="Y381" s="140"/>
      <c r="Z381" s="140"/>
      <c r="AA381" s="140"/>
      <c r="AB381" s="140"/>
      <c r="AC381" s="140"/>
      <c r="AD381" s="140"/>
      <c r="AE381" s="140"/>
      <c r="AF381" s="140"/>
      <c r="AG381" s="140"/>
      <c r="AH381" s="140"/>
      <c r="AI381" s="140"/>
      <c r="AJ381" s="140"/>
    </row>
    <row r="382" spans="1:36" ht="42" customHeight="1">
      <c r="A382" s="191"/>
      <c r="B382" s="191"/>
      <c r="C382" s="177"/>
      <c r="E382" s="192"/>
      <c r="F382" s="177"/>
      <c r="G382" s="192"/>
      <c r="H382" s="177"/>
      <c r="I382" s="192"/>
      <c r="J382" s="192"/>
      <c r="K382" s="192"/>
      <c r="L382" s="192"/>
      <c r="M382" s="192"/>
      <c r="N382" s="192"/>
      <c r="O382" s="192"/>
      <c r="P382" s="177"/>
      <c r="Q382" s="140"/>
      <c r="R382" s="140"/>
      <c r="S382" s="140"/>
      <c r="T382" s="140"/>
      <c r="U382" s="140"/>
      <c r="V382" s="140"/>
      <c r="W382" s="140"/>
      <c r="X382" s="140"/>
      <c r="Y382" s="140"/>
      <c r="Z382" s="140"/>
      <c r="AA382" s="140"/>
      <c r="AB382" s="140"/>
      <c r="AC382" s="140"/>
      <c r="AD382" s="140"/>
      <c r="AE382" s="140"/>
      <c r="AF382" s="140"/>
      <c r="AG382" s="140"/>
      <c r="AH382" s="140"/>
      <c r="AI382" s="140"/>
      <c r="AJ382" s="140"/>
    </row>
    <row r="383" spans="1:36" ht="42" customHeight="1">
      <c r="A383" s="191"/>
      <c r="B383" s="191"/>
      <c r="C383" s="177"/>
      <c r="E383" s="192"/>
      <c r="F383" s="177"/>
      <c r="G383" s="192"/>
      <c r="H383" s="177"/>
      <c r="I383" s="192"/>
      <c r="J383" s="192"/>
      <c r="K383" s="192"/>
      <c r="L383" s="192"/>
      <c r="M383" s="192"/>
      <c r="N383" s="192"/>
      <c r="O383" s="192"/>
      <c r="P383" s="177"/>
      <c r="Q383" s="140"/>
      <c r="R383" s="140"/>
      <c r="S383" s="140"/>
      <c r="T383" s="140"/>
      <c r="U383" s="140"/>
      <c r="V383" s="140"/>
      <c r="W383" s="140"/>
      <c r="X383" s="140"/>
      <c r="Y383" s="140"/>
      <c r="Z383" s="140"/>
      <c r="AA383" s="140"/>
      <c r="AB383" s="140"/>
      <c r="AC383" s="140"/>
      <c r="AD383" s="140"/>
      <c r="AE383" s="140"/>
      <c r="AF383" s="140"/>
      <c r="AG383" s="140"/>
      <c r="AH383" s="140"/>
      <c r="AI383" s="140"/>
      <c r="AJ383" s="140"/>
    </row>
    <row r="384" spans="1:36" ht="42" customHeight="1">
      <c r="A384" s="191"/>
      <c r="B384" s="191"/>
      <c r="C384" s="177"/>
      <c r="E384" s="192"/>
      <c r="F384" s="177"/>
      <c r="G384" s="192"/>
      <c r="H384" s="177"/>
      <c r="I384" s="192"/>
      <c r="J384" s="192"/>
      <c r="K384" s="192"/>
      <c r="L384" s="192"/>
      <c r="M384" s="192"/>
      <c r="N384" s="192"/>
      <c r="O384" s="192"/>
      <c r="P384" s="177"/>
      <c r="Q384" s="140"/>
      <c r="R384" s="140"/>
      <c r="S384" s="140"/>
      <c r="T384" s="140"/>
      <c r="U384" s="140"/>
      <c r="V384" s="140"/>
      <c r="W384" s="140"/>
      <c r="X384" s="140"/>
      <c r="Y384" s="140"/>
      <c r="Z384" s="140"/>
      <c r="AA384" s="140"/>
      <c r="AB384" s="140"/>
      <c r="AC384" s="140"/>
      <c r="AD384" s="140"/>
      <c r="AE384" s="140"/>
      <c r="AF384" s="140"/>
      <c r="AG384" s="140"/>
      <c r="AH384" s="140"/>
      <c r="AI384" s="140"/>
      <c r="AJ384" s="140"/>
    </row>
    <row r="385" spans="1:36" ht="42" customHeight="1">
      <c r="A385" s="191"/>
      <c r="B385" s="191"/>
      <c r="C385" s="177"/>
      <c r="E385" s="192"/>
      <c r="F385" s="177"/>
      <c r="G385" s="192"/>
      <c r="H385" s="177"/>
      <c r="I385" s="192"/>
      <c r="J385" s="192"/>
      <c r="K385" s="192"/>
      <c r="L385" s="192"/>
      <c r="M385" s="192"/>
      <c r="N385" s="192"/>
      <c r="O385" s="192"/>
      <c r="P385" s="177"/>
      <c r="Q385" s="140"/>
      <c r="R385" s="140"/>
      <c r="S385" s="140"/>
      <c r="T385" s="140"/>
      <c r="U385" s="140"/>
      <c r="V385" s="140"/>
      <c r="W385" s="140"/>
      <c r="X385" s="140"/>
      <c r="Y385" s="140"/>
      <c r="Z385" s="140"/>
      <c r="AA385" s="140"/>
      <c r="AB385" s="140"/>
      <c r="AC385" s="140"/>
      <c r="AD385" s="140"/>
      <c r="AE385" s="140"/>
      <c r="AF385" s="140"/>
      <c r="AG385" s="140"/>
      <c r="AH385" s="140"/>
      <c r="AI385" s="140"/>
      <c r="AJ385" s="140"/>
    </row>
    <row r="386" spans="1:36" ht="42" customHeight="1">
      <c r="A386" s="191"/>
      <c r="B386" s="191"/>
      <c r="C386" s="177"/>
      <c r="E386" s="192"/>
      <c r="F386" s="177"/>
      <c r="G386" s="192"/>
      <c r="H386" s="177"/>
      <c r="I386" s="192"/>
      <c r="J386" s="192"/>
      <c r="K386" s="192"/>
      <c r="L386" s="192"/>
      <c r="M386" s="192"/>
      <c r="N386" s="192"/>
      <c r="O386" s="192"/>
      <c r="P386" s="177"/>
      <c r="Q386" s="140"/>
      <c r="R386" s="140"/>
      <c r="S386" s="140"/>
      <c r="T386" s="140"/>
      <c r="U386" s="140"/>
      <c r="V386" s="140"/>
      <c r="W386" s="140"/>
      <c r="X386" s="140"/>
      <c r="Y386" s="140"/>
      <c r="Z386" s="140"/>
      <c r="AA386" s="140"/>
      <c r="AB386" s="140"/>
      <c r="AC386" s="140"/>
      <c r="AD386" s="140"/>
      <c r="AE386" s="140"/>
      <c r="AF386" s="140"/>
      <c r="AG386" s="140"/>
      <c r="AH386" s="140"/>
      <c r="AI386" s="140"/>
      <c r="AJ386" s="140"/>
    </row>
    <row r="387" spans="1:36" ht="42" customHeight="1">
      <c r="A387" s="191"/>
      <c r="B387" s="191"/>
      <c r="C387" s="177"/>
      <c r="E387" s="192"/>
      <c r="F387" s="177"/>
      <c r="G387" s="192"/>
      <c r="H387" s="177"/>
      <c r="I387" s="192"/>
      <c r="J387" s="192"/>
      <c r="K387" s="192"/>
      <c r="L387" s="192"/>
      <c r="M387" s="192"/>
      <c r="N387" s="192"/>
      <c r="O387" s="192"/>
      <c r="P387" s="177"/>
      <c r="Q387" s="140"/>
      <c r="R387" s="140"/>
      <c r="S387" s="140"/>
      <c r="T387" s="140"/>
      <c r="U387" s="140"/>
      <c r="V387" s="140"/>
      <c r="W387" s="140"/>
      <c r="X387" s="140"/>
      <c r="Y387" s="140"/>
      <c r="Z387" s="140"/>
      <c r="AA387" s="140"/>
      <c r="AB387" s="140"/>
      <c r="AC387" s="140"/>
      <c r="AD387" s="140"/>
      <c r="AE387" s="140"/>
      <c r="AF387" s="140"/>
      <c r="AG387" s="140"/>
      <c r="AH387" s="140"/>
      <c r="AI387" s="140"/>
      <c r="AJ387" s="140"/>
    </row>
    <row r="388" spans="1:36" ht="42" customHeight="1">
      <c r="A388" s="191"/>
      <c r="B388" s="191"/>
      <c r="C388" s="177"/>
      <c r="E388" s="192"/>
      <c r="F388" s="177"/>
      <c r="G388" s="192"/>
      <c r="H388" s="177"/>
      <c r="I388" s="192"/>
      <c r="J388" s="192"/>
      <c r="K388" s="192"/>
      <c r="L388" s="192"/>
      <c r="M388" s="192"/>
      <c r="N388" s="192"/>
      <c r="O388" s="192"/>
      <c r="P388" s="177"/>
      <c r="Q388" s="140"/>
      <c r="R388" s="140"/>
      <c r="S388" s="140"/>
      <c r="T388" s="140"/>
      <c r="U388" s="140"/>
      <c r="V388" s="140"/>
      <c r="W388" s="140"/>
      <c r="X388" s="140"/>
      <c r="Y388" s="140"/>
      <c r="Z388" s="140"/>
      <c r="AA388" s="140"/>
      <c r="AB388" s="140"/>
      <c r="AC388" s="140"/>
      <c r="AD388" s="140"/>
      <c r="AE388" s="140"/>
      <c r="AF388" s="140"/>
      <c r="AG388" s="140"/>
      <c r="AH388" s="140"/>
      <c r="AI388" s="140"/>
      <c r="AJ388" s="140"/>
    </row>
    <row r="389" spans="1:36" ht="42" customHeight="1">
      <c r="A389" s="191"/>
      <c r="B389" s="191"/>
      <c r="C389" s="177"/>
      <c r="E389" s="192"/>
      <c r="F389" s="177"/>
      <c r="G389" s="192"/>
      <c r="H389" s="177"/>
      <c r="I389" s="192"/>
      <c r="J389" s="192"/>
      <c r="K389" s="192"/>
      <c r="L389" s="192"/>
      <c r="M389" s="192"/>
      <c r="N389" s="192"/>
      <c r="O389" s="192"/>
      <c r="P389" s="177"/>
      <c r="Q389" s="140"/>
      <c r="R389" s="140"/>
      <c r="S389" s="140"/>
      <c r="T389" s="140"/>
      <c r="U389" s="140"/>
      <c r="V389" s="140"/>
      <c r="W389" s="140"/>
      <c r="X389" s="140"/>
      <c r="Y389" s="140"/>
      <c r="Z389" s="140"/>
      <c r="AA389" s="140"/>
      <c r="AB389" s="140"/>
      <c r="AC389" s="140"/>
      <c r="AD389" s="140"/>
      <c r="AE389" s="140"/>
      <c r="AF389" s="140"/>
      <c r="AG389" s="140"/>
      <c r="AH389" s="140"/>
      <c r="AI389" s="140"/>
      <c r="AJ389" s="140"/>
    </row>
    <row r="390" spans="1:36" ht="42" customHeight="1">
      <c r="A390" s="191"/>
      <c r="B390" s="191"/>
      <c r="C390" s="177"/>
      <c r="E390" s="192"/>
      <c r="F390" s="177"/>
      <c r="G390" s="192"/>
      <c r="H390" s="177"/>
      <c r="I390" s="192"/>
      <c r="J390" s="192"/>
      <c r="K390" s="192"/>
      <c r="L390" s="192"/>
      <c r="M390" s="192"/>
      <c r="N390" s="192"/>
      <c r="O390" s="192"/>
      <c r="P390" s="177"/>
      <c r="Q390" s="140"/>
      <c r="R390" s="140"/>
      <c r="S390" s="140"/>
      <c r="T390" s="140"/>
      <c r="U390" s="140"/>
      <c r="V390" s="140"/>
      <c r="W390" s="140"/>
      <c r="X390" s="140"/>
      <c r="Y390" s="140"/>
      <c r="Z390" s="140"/>
      <c r="AA390" s="140"/>
      <c r="AB390" s="140"/>
      <c r="AC390" s="140"/>
      <c r="AD390" s="140"/>
      <c r="AE390" s="140"/>
      <c r="AF390" s="140"/>
      <c r="AG390" s="140"/>
      <c r="AH390" s="140"/>
      <c r="AI390" s="140"/>
      <c r="AJ390" s="140"/>
    </row>
    <row r="391" spans="1:36" ht="42" customHeight="1">
      <c r="A391" s="191"/>
      <c r="B391" s="191"/>
      <c r="C391" s="177"/>
      <c r="E391" s="192"/>
      <c r="F391" s="177"/>
      <c r="G391" s="192"/>
      <c r="H391" s="177"/>
      <c r="I391" s="192"/>
      <c r="J391" s="192"/>
      <c r="K391" s="192"/>
      <c r="L391" s="192"/>
      <c r="M391" s="192"/>
      <c r="N391" s="192"/>
      <c r="O391" s="192"/>
      <c r="P391" s="177"/>
      <c r="Q391" s="140"/>
      <c r="R391" s="140"/>
      <c r="S391" s="140"/>
      <c r="T391" s="140"/>
      <c r="U391" s="140"/>
      <c r="V391" s="140"/>
      <c r="W391" s="140"/>
      <c r="X391" s="140"/>
      <c r="Y391" s="140"/>
      <c r="Z391" s="140"/>
      <c r="AA391" s="140"/>
      <c r="AB391" s="140"/>
      <c r="AC391" s="140"/>
      <c r="AD391" s="140"/>
      <c r="AE391" s="140"/>
      <c r="AF391" s="140"/>
      <c r="AG391" s="140"/>
      <c r="AH391" s="140"/>
      <c r="AI391" s="140"/>
      <c r="AJ391" s="140"/>
    </row>
    <row r="392" spans="1:36" ht="42" customHeight="1">
      <c r="A392" s="191"/>
      <c r="B392" s="191"/>
      <c r="C392" s="177"/>
      <c r="E392" s="192"/>
      <c r="F392" s="177"/>
      <c r="G392" s="192"/>
      <c r="H392" s="177"/>
      <c r="I392" s="192"/>
      <c r="J392" s="192"/>
      <c r="K392" s="192"/>
      <c r="L392" s="192"/>
      <c r="M392" s="192"/>
      <c r="N392" s="192"/>
      <c r="O392" s="192"/>
      <c r="P392" s="177"/>
      <c r="Q392" s="140"/>
      <c r="R392" s="140"/>
      <c r="S392" s="140"/>
      <c r="T392" s="140"/>
      <c r="U392" s="140"/>
      <c r="V392" s="140"/>
      <c r="W392" s="140"/>
      <c r="X392" s="140"/>
      <c r="Y392" s="140"/>
      <c r="Z392" s="140"/>
      <c r="AA392" s="140"/>
      <c r="AB392" s="140"/>
      <c r="AC392" s="140"/>
      <c r="AD392" s="140"/>
      <c r="AE392" s="140"/>
      <c r="AF392" s="140"/>
      <c r="AG392" s="140"/>
      <c r="AH392" s="140"/>
      <c r="AI392" s="140"/>
      <c r="AJ392" s="140"/>
    </row>
    <row r="393" spans="1:36" ht="42" customHeight="1">
      <c r="A393" s="191"/>
      <c r="B393" s="191"/>
      <c r="C393" s="177"/>
      <c r="E393" s="192"/>
      <c r="F393" s="177"/>
      <c r="G393" s="192"/>
      <c r="H393" s="177"/>
      <c r="I393" s="192"/>
      <c r="J393" s="192"/>
      <c r="K393" s="192"/>
      <c r="L393" s="192"/>
      <c r="M393" s="192"/>
      <c r="N393" s="192"/>
      <c r="O393" s="192"/>
      <c r="P393" s="177"/>
      <c r="Q393" s="140"/>
      <c r="R393" s="140"/>
      <c r="S393" s="140"/>
      <c r="T393" s="140"/>
      <c r="U393" s="140"/>
      <c r="V393" s="140"/>
      <c r="W393" s="140"/>
      <c r="X393" s="140"/>
      <c r="Y393" s="140"/>
      <c r="Z393" s="140"/>
      <c r="AA393" s="140"/>
      <c r="AB393" s="140"/>
      <c r="AC393" s="140"/>
      <c r="AD393" s="140"/>
      <c r="AE393" s="140"/>
      <c r="AF393" s="140"/>
      <c r="AG393" s="140"/>
      <c r="AH393" s="140"/>
      <c r="AI393" s="140"/>
      <c r="AJ393" s="140"/>
    </row>
    <row r="394" spans="1:36" ht="42" customHeight="1">
      <c r="A394" s="191"/>
      <c r="B394" s="191"/>
      <c r="C394" s="177"/>
      <c r="E394" s="192"/>
      <c r="F394" s="177"/>
      <c r="G394" s="192"/>
      <c r="H394" s="177"/>
      <c r="I394" s="192"/>
      <c r="J394" s="192"/>
      <c r="K394" s="192"/>
      <c r="L394" s="192"/>
      <c r="M394" s="192"/>
      <c r="N394" s="192"/>
      <c r="O394" s="192"/>
      <c r="P394" s="177"/>
      <c r="Q394" s="140"/>
      <c r="R394" s="140"/>
      <c r="S394" s="140"/>
      <c r="T394" s="140"/>
      <c r="U394" s="140"/>
      <c r="V394" s="140"/>
      <c r="W394" s="140"/>
      <c r="X394" s="140"/>
      <c r="Y394" s="140"/>
      <c r="Z394" s="140"/>
      <c r="AA394" s="140"/>
      <c r="AB394" s="140"/>
      <c r="AC394" s="140"/>
      <c r="AD394" s="140"/>
      <c r="AE394" s="140"/>
      <c r="AF394" s="140"/>
      <c r="AG394" s="140"/>
      <c r="AH394" s="140"/>
      <c r="AI394" s="140"/>
      <c r="AJ394" s="140"/>
    </row>
    <row r="395" spans="1:36" ht="42" customHeight="1">
      <c r="A395" s="191"/>
      <c r="B395" s="191"/>
      <c r="C395" s="177"/>
      <c r="E395" s="192"/>
      <c r="F395" s="177"/>
      <c r="G395" s="192"/>
      <c r="H395" s="177"/>
      <c r="I395" s="192"/>
      <c r="J395" s="192"/>
      <c r="K395" s="192"/>
      <c r="L395" s="192"/>
      <c r="M395" s="192"/>
      <c r="N395" s="192"/>
      <c r="O395" s="192"/>
      <c r="P395" s="177"/>
      <c r="Q395" s="140"/>
      <c r="R395" s="140"/>
      <c r="S395" s="140"/>
      <c r="T395" s="140"/>
      <c r="U395" s="140"/>
      <c r="V395" s="140"/>
      <c r="W395" s="140"/>
      <c r="X395" s="140"/>
      <c r="Y395" s="140"/>
      <c r="Z395" s="140"/>
      <c r="AA395" s="140"/>
      <c r="AB395" s="140"/>
      <c r="AC395" s="140"/>
      <c r="AD395" s="140"/>
      <c r="AE395" s="140"/>
      <c r="AF395" s="140"/>
      <c r="AG395" s="140"/>
      <c r="AH395" s="140"/>
      <c r="AI395" s="140"/>
      <c r="AJ395" s="140"/>
    </row>
    <row r="396" spans="1:36" ht="42" customHeight="1">
      <c r="A396" s="191"/>
      <c r="B396" s="191"/>
      <c r="C396" s="177"/>
      <c r="E396" s="192"/>
      <c r="F396" s="177"/>
      <c r="G396" s="192"/>
      <c r="H396" s="177"/>
      <c r="I396" s="192"/>
      <c r="J396" s="192"/>
      <c r="K396" s="192"/>
      <c r="L396" s="192"/>
      <c r="M396" s="192"/>
      <c r="N396" s="192"/>
      <c r="O396" s="192"/>
      <c r="P396" s="177"/>
      <c r="Q396" s="140"/>
      <c r="R396" s="140"/>
      <c r="S396" s="140"/>
      <c r="T396" s="140"/>
      <c r="U396" s="140"/>
      <c r="V396" s="140"/>
      <c r="W396" s="140"/>
      <c r="X396" s="140"/>
      <c r="Y396" s="140"/>
      <c r="Z396" s="140"/>
      <c r="AA396" s="140"/>
      <c r="AB396" s="140"/>
      <c r="AC396" s="140"/>
      <c r="AD396" s="140"/>
      <c r="AE396" s="140"/>
      <c r="AF396" s="140"/>
      <c r="AG396" s="140"/>
      <c r="AH396" s="140"/>
      <c r="AI396" s="140"/>
      <c r="AJ396" s="140"/>
    </row>
    <row r="397" spans="1:36" ht="42" customHeight="1">
      <c r="A397" s="191"/>
      <c r="B397" s="191"/>
      <c r="C397" s="177"/>
      <c r="E397" s="192"/>
      <c r="F397" s="177"/>
      <c r="G397" s="192"/>
      <c r="H397" s="177"/>
      <c r="I397" s="192"/>
      <c r="J397" s="192"/>
      <c r="K397" s="192"/>
      <c r="L397" s="192"/>
      <c r="M397" s="192"/>
      <c r="N397" s="192"/>
      <c r="O397" s="192"/>
      <c r="P397" s="177"/>
      <c r="Q397" s="140"/>
      <c r="R397" s="140"/>
      <c r="S397" s="140"/>
      <c r="T397" s="140"/>
      <c r="U397" s="140"/>
      <c r="V397" s="140"/>
      <c r="W397" s="140"/>
      <c r="X397" s="140"/>
      <c r="Y397" s="140"/>
      <c r="Z397" s="140"/>
      <c r="AA397" s="140"/>
      <c r="AB397" s="140"/>
      <c r="AC397" s="140"/>
      <c r="AD397" s="140"/>
      <c r="AE397" s="140"/>
      <c r="AF397" s="140"/>
      <c r="AG397" s="140"/>
      <c r="AH397" s="140"/>
      <c r="AI397" s="140"/>
      <c r="AJ397" s="140"/>
    </row>
    <row r="398" spans="1:36" ht="42" customHeight="1">
      <c r="A398" s="191"/>
      <c r="B398" s="191"/>
      <c r="C398" s="177"/>
      <c r="E398" s="192"/>
      <c r="F398" s="177"/>
      <c r="G398" s="192"/>
      <c r="H398" s="177"/>
      <c r="I398" s="192"/>
      <c r="J398" s="192"/>
      <c r="K398" s="192"/>
      <c r="L398" s="192"/>
      <c r="M398" s="192"/>
      <c r="N398" s="192"/>
      <c r="O398" s="192"/>
      <c r="P398" s="177"/>
      <c r="Q398" s="140"/>
      <c r="R398" s="140"/>
      <c r="S398" s="140"/>
      <c r="T398" s="140"/>
      <c r="U398" s="140"/>
      <c r="V398" s="140"/>
      <c r="W398" s="140"/>
      <c r="X398" s="140"/>
      <c r="Y398" s="140"/>
      <c r="Z398" s="140"/>
      <c r="AA398" s="140"/>
      <c r="AB398" s="140"/>
      <c r="AC398" s="140"/>
      <c r="AD398" s="140"/>
      <c r="AE398" s="140"/>
      <c r="AF398" s="140"/>
      <c r="AG398" s="140"/>
      <c r="AH398" s="140"/>
      <c r="AI398" s="140"/>
      <c r="AJ398" s="140"/>
    </row>
    <row r="399" spans="1:36" ht="42" customHeight="1">
      <c r="A399" s="191"/>
      <c r="B399" s="191"/>
      <c r="C399" s="177"/>
      <c r="E399" s="192"/>
      <c r="F399" s="177"/>
      <c r="G399" s="192"/>
      <c r="H399" s="177"/>
      <c r="I399" s="192"/>
      <c r="J399" s="192"/>
      <c r="K399" s="192"/>
      <c r="L399" s="192"/>
      <c r="M399" s="192"/>
      <c r="N399" s="192"/>
      <c r="O399" s="192"/>
      <c r="P399" s="177"/>
      <c r="Q399" s="140"/>
      <c r="R399" s="140"/>
      <c r="S399" s="140"/>
      <c r="T399" s="140"/>
      <c r="U399" s="140"/>
      <c r="V399" s="140"/>
      <c r="W399" s="140"/>
      <c r="X399" s="140"/>
      <c r="Y399" s="140"/>
      <c r="Z399" s="140"/>
      <c r="AA399" s="140"/>
      <c r="AB399" s="140"/>
      <c r="AC399" s="140"/>
      <c r="AD399" s="140"/>
      <c r="AE399" s="140"/>
      <c r="AF399" s="140"/>
      <c r="AG399" s="140"/>
      <c r="AH399" s="140"/>
      <c r="AI399" s="140"/>
      <c r="AJ399" s="140"/>
    </row>
    <row r="400" spans="1:36" ht="42" customHeight="1">
      <c r="A400" s="191"/>
      <c r="B400" s="191"/>
      <c r="C400" s="177"/>
      <c r="E400" s="192"/>
      <c r="F400" s="177"/>
      <c r="G400" s="192"/>
      <c r="H400" s="177"/>
      <c r="I400" s="192"/>
      <c r="J400" s="192"/>
      <c r="K400" s="192"/>
      <c r="L400" s="192"/>
      <c r="M400" s="192"/>
      <c r="N400" s="192"/>
      <c r="O400" s="192"/>
      <c r="P400" s="177"/>
      <c r="Q400" s="140"/>
      <c r="R400" s="140"/>
      <c r="S400" s="140"/>
      <c r="T400" s="140"/>
      <c r="U400" s="140"/>
      <c r="V400" s="140"/>
      <c r="W400" s="140"/>
      <c r="X400" s="140"/>
      <c r="Y400" s="140"/>
      <c r="Z400" s="140"/>
      <c r="AA400" s="140"/>
      <c r="AB400" s="140"/>
      <c r="AC400" s="140"/>
      <c r="AD400" s="140"/>
      <c r="AE400" s="140"/>
      <c r="AF400" s="140"/>
      <c r="AG400" s="140"/>
      <c r="AH400" s="140"/>
      <c r="AI400" s="140"/>
      <c r="AJ400" s="140"/>
    </row>
    <row r="401" spans="1:36" ht="42" customHeight="1">
      <c r="A401" s="191"/>
      <c r="B401" s="191"/>
      <c r="C401" s="177"/>
      <c r="E401" s="192"/>
      <c r="F401" s="177"/>
      <c r="G401" s="192"/>
      <c r="H401" s="177"/>
      <c r="I401" s="192"/>
      <c r="J401" s="192"/>
      <c r="K401" s="192"/>
      <c r="L401" s="192"/>
      <c r="M401" s="192"/>
      <c r="N401" s="192"/>
      <c r="O401" s="192"/>
      <c r="P401" s="177"/>
      <c r="Q401" s="140"/>
      <c r="R401" s="140"/>
      <c r="S401" s="140"/>
      <c r="T401" s="140"/>
      <c r="U401" s="140"/>
      <c r="V401" s="140"/>
      <c r="W401" s="140"/>
      <c r="X401" s="140"/>
      <c r="Y401" s="140"/>
      <c r="Z401" s="140"/>
      <c r="AA401" s="140"/>
      <c r="AB401" s="140"/>
      <c r="AC401" s="140"/>
      <c r="AD401" s="140"/>
      <c r="AE401" s="140"/>
      <c r="AF401" s="140"/>
      <c r="AG401" s="140"/>
      <c r="AH401" s="140"/>
      <c r="AI401" s="140"/>
      <c r="AJ401" s="140"/>
    </row>
    <row r="402" spans="1:36" ht="42" customHeight="1">
      <c r="A402" s="191"/>
      <c r="B402" s="191"/>
      <c r="C402" s="177"/>
      <c r="E402" s="192"/>
      <c r="F402" s="177"/>
      <c r="G402" s="192"/>
      <c r="H402" s="177"/>
      <c r="I402" s="192"/>
      <c r="J402" s="192"/>
      <c r="K402" s="192"/>
      <c r="L402" s="192"/>
      <c r="M402" s="192"/>
      <c r="N402" s="192"/>
      <c r="O402" s="192"/>
      <c r="P402" s="177"/>
      <c r="Q402" s="140"/>
      <c r="R402" s="140"/>
      <c r="S402" s="140"/>
      <c r="T402" s="140"/>
      <c r="U402" s="140"/>
      <c r="V402" s="140"/>
      <c r="W402" s="140"/>
      <c r="X402" s="140"/>
      <c r="Y402" s="140"/>
      <c r="Z402" s="140"/>
      <c r="AA402" s="140"/>
      <c r="AB402" s="140"/>
      <c r="AC402" s="140"/>
      <c r="AD402" s="140"/>
      <c r="AE402" s="140"/>
      <c r="AF402" s="140"/>
      <c r="AG402" s="140"/>
      <c r="AH402" s="140"/>
      <c r="AI402" s="140"/>
      <c r="AJ402" s="140"/>
    </row>
    <row r="403" spans="1:36" ht="42" customHeight="1">
      <c r="A403" s="191"/>
      <c r="B403" s="191"/>
      <c r="C403" s="177"/>
      <c r="E403" s="192"/>
      <c r="F403" s="177"/>
      <c r="G403" s="192"/>
      <c r="H403" s="177"/>
      <c r="I403" s="192"/>
      <c r="J403" s="192"/>
      <c r="K403" s="192"/>
      <c r="L403" s="192"/>
      <c r="M403" s="192"/>
      <c r="N403" s="192"/>
      <c r="O403" s="192"/>
      <c r="P403" s="177"/>
      <c r="Q403" s="140"/>
      <c r="R403" s="140"/>
      <c r="S403" s="140"/>
      <c r="T403" s="140"/>
      <c r="U403" s="140"/>
      <c r="V403" s="140"/>
      <c r="W403" s="140"/>
      <c r="X403" s="140"/>
      <c r="Y403" s="140"/>
      <c r="Z403" s="140"/>
      <c r="AA403" s="140"/>
      <c r="AB403" s="140"/>
      <c r="AC403" s="140"/>
      <c r="AD403" s="140"/>
      <c r="AE403" s="140"/>
      <c r="AF403" s="140"/>
      <c r="AG403" s="140"/>
      <c r="AH403" s="140"/>
      <c r="AI403" s="140"/>
      <c r="AJ403" s="140"/>
    </row>
    <row r="404" spans="1:36" ht="42" customHeight="1">
      <c r="A404" s="191"/>
      <c r="B404" s="191"/>
      <c r="C404" s="177"/>
      <c r="E404" s="192"/>
      <c r="F404" s="177"/>
      <c r="G404" s="192"/>
      <c r="H404" s="177"/>
      <c r="I404" s="192"/>
      <c r="J404" s="192"/>
      <c r="K404" s="192"/>
      <c r="L404" s="192"/>
      <c r="M404" s="192"/>
      <c r="N404" s="192"/>
      <c r="O404" s="192"/>
      <c r="P404" s="177"/>
      <c r="Q404" s="140"/>
      <c r="R404" s="140"/>
      <c r="S404" s="140"/>
      <c r="T404" s="140"/>
      <c r="U404" s="140"/>
      <c r="V404" s="140"/>
      <c r="W404" s="140"/>
      <c r="X404" s="140"/>
      <c r="Y404" s="140"/>
      <c r="Z404" s="140"/>
      <c r="AA404" s="140"/>
      <c r="AB404" s="140"/>
      <c r="AC404" s="140"/>
      <c r="AD404" s="140"/>
      <c r="AE404" s="140"/>
      <c r="AF404" s="140"/>
      <c r="AG404" s="140"/>
      <c r="AH404" s="140"/>
      <c r="AI404" s="140"/>
      <c r="AJ404" s="140"/>
    </row>
    <row r="405" spans="1:36" ht="42" customHeight="1">
      <c r="A405" s="191"/>
      <c r="B405" s="191"/>
      <c r="C405" s="177"/>
      <c r="E405" s="192"/>
      <c r="F405" s="177"/>
      <c r="G405" s="192"/>
      <c r="H405" s="177"/>
      <c r="I405" s="192"/>
      <c r="J405" s="192"/>
      <c r="K405" s="192"/>
      <c r="L405" s="192"/>
      <c r="M405" s="192"/>
      <c r="N405" s="192"/>
      <c r="O405" s="192"/>
      <c r="P405" s="177"/>
      <c r="Q405" s="140"/>
      <c r="R405" s="140"/>
      <c r="S405" s="140"/>
      <c r="T405" s="140"/>
      <c r="U405" s="140"/>
      <c r="V405" s="140"/>
      <c r="W405" s="140"/>
      <c r="X405" s="140"/>
      <c r="Y405" s="140"/>
      <c r="Z405" s="140"/>
      <c r="AA405" s="140"/>
      <c r="AB405" s="140"/>
      <c r="AC405" s="140"/>
      <c r="AD405" s="140"/>
      <c r="AE405" s="140"/>
      <c r="AF405" s="140"/>
      <c r="AG405" s="140"/>
      <c r="AH405" s="140"/>
      <c r="AI405" s="140"/>
      <c r="AJ405" s="140"/>
    </row>
    <row r="406" spans="1:36" ht="42" customHeight="1">
      <c r="A406" s="191"/>
      <c r="B406" s="191"/>
      <c r="C406" s="177"/>
      <c r="E406" s="192"/>
      <c r="F406" s="177"/>
      <c r="G406" s="192"/>
      <c r="H406" s="177"/>
      <c r="I406" s="192"/>
      <c r="J406" s="192"/>
      <c r="K406" s="192"/>
      <c r="L406" s="192"/>
      <c r="M406" s="192"/>
      <c r="N406" s="192"/>
      <c r="O406" s="192"/>
      <c r="P406" s="177"/>
      <c r="Q406" s="140"/>
      <c r="R406" s="140"/>
      <c r="S406" s="140"/>
      <c r="T406" s="140"/>
      <c r="U406" s="140"/>
      <c r="V406" s="140"/>
      <c r="W406" s="140"/>
      <c r="X406" s="140"/>
      <c r="Y406" s="140"/>
      <c r="Z406" s="140"/>
      <c r="AA406" s="140"/>
      <c r="AB406" s="140"/>
      <c r="AC406" s="140"/>
      <c r="AD406" s="140"/>
      <c r="AE406" s="140"/>
      <c r="AF406" s="140"/>
      <c r="AG406" s="140"/>
      <c r="AH406" s="140"/>
      <c r="AI406" s="140"/>
      <c r="AJ406" s="140"/>
    </row>
    <row r="407" spans="1:36" ht="42" customHeight="1">
      <c r="A407" s="191"/>
      <c r="B407" s="191"/>
      <c r="C407" s="177"/>
      <c r="E407" s="192"/>
      <c r="F407" s="177"/>
      <c r="G407" s="192"/>
      <c r="H407" s="177"/>
      <c r="I407" s="192"/>
      <c r="J407" s="192"/>
      <c r="K407" s="192"/>
      <c r="L407" s="192"/>
      <c r="M407" s="192"/>
      <c r="N407" s="192"/>
      <c r="O407" s="192"/>
      <c r="P407" s="177"/>
      <c r="Q407" s="140"/>
      <c r="R407" s="140"/>
      <c r="S407" s="140"/>
      <c r="T407" s="140"/>
      <c r="U407" s="140"/>
      <c r="V407" s="140"/>
      <c r="W407" s="140"/>
      <c r="X407" s="140"/>
      <c r="Y407" s="140"/>
      <c r="Z407" s="140"/>
      <c r="AA407" s="140"/>
      <c r="AB407" s="140"/>
      <c r="AC407" s="140"/>
      <c r="AD407" s="140"/>
      <c r="AE407" s="140"/>
      <c r="AF407" s="140"/>
      <c r="AG407" s="140"/>
      <c r="AH407" s="140"/>
      <c r="AI407" s="140"/>
      <c r="AJ407" s="140"/>
    </row>
    <row r="408" spans="1:36" ht="42" customHeight="1">
      <c r="A408" s="191"/>
      <c r="B408" s="191"/>
      <c r="C408" s="177"/>
      <c r="E408" s="192"/>
      <c r="F408" s="177"/>
      <c r="G408" s="192"/>
      <c r="H408" s="177"/>
      <c r="I408" s="192"/>
      <c r="J408" s="192"/>
      <c r="K408" s="192"/>
      <c r="L408" s="192"/>
      <c r="M408" s="192"/>
      <c r="N408" s="192"/>
      <c r="O408" s="192"/>
      <c r="P408" s="177"/>
      <c r="Q408" s="140"/>
      <c r="R408" s="140"/>
      <c r="S408" s="140"/>
      <c r="T408" s="140"/>
      <c r="U408" s="140"/>
      <c r="V408" s="140"/>
      <c r="W408" s="140"/>
      <c r="X408" s="140"/>
      <c r="Y408" s="140"/>
      <c r="Z408" s="140"/>
      <c r="AA408" s="140"/>
      <c r="AB408" s="140"/>
      <c r="AC408" s="140"/>
      <c r="AD408" s="140"/>
      <c r="AE408" s="140"/>
      <c r="AF408" s="140"/>
      <c r="AG408" s="140"/>
      <c r="AH408" s="140"/>
      <c r="AI408" s="140"/>
      <c r="AJ408" s="140"/>
    </row>
    <row r="409" spans="1:36" ht="42" customHeight="1">
      <c r="A409" s="191"/>
      <c r="B409" s="191"/>
      <c r="C409" s="177"/>
      <c r="E409" s="192"/>
      <c r="F409" s="177"/>
      <c r="G409" s="192"/>
      <c r="H409" s="177"/>
      <c r="I409" s="192"/>
      <c r="J409" s="192"/>
      <c r="K409" s="192"/>
      <c r="L409" s="192"/>
      <c r="M409" s="192"/>
      <c r="N409" s="192"/>
      <c r="O409" s="192"/>
      <c r="P409" s="177"/>
      <c r="Q409" s="140"/>
      <c r="R409" s="140"/>
      <c r="S409" s="140"/>
      <c r="T409" s="140"/>
      <c r="U409" s="140"/>
      <c r="V409" s="140"/>
      <c r="W409" s="140"/>
      <c r="X409" s="140"/>
      <c r="Y409" s="140"/>
      <c r="Z409" s="140"/>
      <c r="AA409" s="140"/>
      <c r="AB409" s="140"/>
      <c r="AC409" s="140"/>
      <c r="AD409" s="140"/>
      <c r="AE409" s="140"/>
      <c r="AF409" s="140"/>
      <c r="AG409" s="140"/>
      <c r="AH409" s="140"/>
      <c r="AI409" s="140"/>
      <c r="AJ409" s="140"/>
    </row>
    <row r="410" spans="1:36" ht="42" customHeight="1">
      <c r="A410" s="191"/>
      <c r="B410" s="191"/>
      <c r="C410" s="177"/>
      <c r="E410" s="192"/>
      <c r="F410" s="177"/>
      <c r="G410" s="192"/>
      <c r="H410" s="177"/>
      <c r="I410" s="192"/>
      <c r="J410" s="192"/>
      <c r="K410" s="192"/>
      <c r="L410" s="192"/>
      <c r="M410" s="192"/>
      <c r="N410" s="192"/>
      <c r="O410" s="192"/>
      <c r="P410" s="177"/>
      <c r="Q410" s="140"/>
      <c r="R410" s="140"/>
      <c r="S410" s="140"/>
      <c r="T410" s="140"/>
      <c r="U410" s="140"/>
      <c r="V410" s="140"/>
      <c r="W410" s="140"/>
      <c r="X410" s="140"/>
      <c r="Y410" s="140"/>
      <c r="Z410" s="140"/>
      <c r="AA410" s="140"/>
      <c r="AB410" s="140"/>
      <c r="AC410" s="140"/>
      <c r="AD410" s="140"/>
      <c r="AE410" s="140"/>
      <c r="AF410" s="140"/>
      <c r="AG410" s="140"/>
      <c r="AH410" s="140"/>
      <c r="AI410" s="140"/>
      <c r="AJ410" s="140"/>
    </row>
    <row r="411" spans="1:36" ht="42" customHeight="1">
      <c r="A411" s="191"/>
      <c r="B411" s="191"/>
      <c r="C411" s="177"/>
      <c r="E411" s="192"/>
      <c r="F411" s="177"/>
      <c r="G411" s="192"/>
      <c r="H411" s="177"/>
      <c r="I411" s="192"/>
      <c r="J411" s="192"/>
      <c r="K411" s="192"/>
      <c r="L411" s="192"/>
      <c r="M411" s="192"/>
      <c r="N411" s="192"/>
      <c r="O411" s="192"/>
      <c r="P411" s="177"/>
      <c r="Q411" s="140"/>
      <c r="R411" s="140"/>
      <c r="S411" s="140"/>
      <c r="T411" s="140"/>
      <c r="U411" s="140"/>
      <c r="V411" s="140"/>
      <c r="W411" s="140"/>
      <c r="X411" s="140"/>
      <c r="Y411" s="140"/>
      <c r="Z411" s="140"/>
      <c r="AA411" s="140"/>
      <c r="AB411" s="140"/>
      <c r="AC411" s="140"/>
      <c r="AD411" s="140"/>
      <c r="AE411" s="140"/>
      <c r="AF411" s="140"/>
      <c r="AG411" s="140"/>
      <c r="AH411" s="140"/>
      <c r="AI411" s="140"/>
      <c r="AJ411" s="140"/>
    </row>
    <row r="412" spans="1:36" ht="42" customHeight="1">
      <c r="A412" s="191"/>
      <c r="B412" s="191"/>
      <c r="C412" s="177"/>
      <c r="E412" s="192"/>
      <c r="F412" s="177"/>
      <c r="G412" s="192"/>
      <c r="H412" s="177"/>
      <c r="I412" s="192"/>
      <c r="J412" s="192"/>
      <c r="K412" s="192"/>
      <c r="L412" s="192"/>
      <c r="M412" s="192"/>
      <c r="N412" s="192"/>
      <c r="O412" s="192"/>
      <c r="P412" s="177"/>
      <c r="Q412" s="140"/>
      <c r="R412" s="140"/>
      <c r="S412" s="140"/>
      <c r="T412" s="140"/>
      <c r="U412" s="140"/>
      <c r="V412" s="140"/>
      <c r="W412" s="140"/>
      <c r="X412" s="140"/>
      <c r="Y412" s="140"/>
      <c r="Z412" s="140"/>
      <c r="AA412" s="140"/>
      <c r="AB412" s="140"/>
      <c r="AC412" s="140"/>
      <c r="AD412" s="140"/>
      <c r="AE412" s="140"/>
      <c r="AF412" s="140"/>
      <c r="AG412" s="140"/>
      <c r="AH412" s="140"/>
      <c r="AI412" s="140"/>
      <c r="AJ412" s="140"/>
    </row>
    <row r="413" spans="1:36" ht="42" customHeight="1">
      <c r="A413" s="191"/>
      <c r="B413" s="191"/>
      <c r="C413" s="177"/>
      <c r="E413" s="192"/>
      <c r="F413" s="177"/>
      <c r="G413" s="192"/>
      <c r="H413" s="177"/>
      <c r="I413" s="192"/>
      <c r="J413" s="192"/>
      <c r="K413" s="192"/>
      <c r="L413" s="192"/>
      <c r="M413" s="192"/>
      <c r="N413" s="192"/>
      <c r="O413" s="192"/>
      <c r="P413" s="177"/>
      <c r="Q413" s="140"/>
      <c r="R413" s="140"/>
      <c r="S413" s="140"/>
      <c r="T413" s="140"/>
      <c r="U413" s="140"/>
      <c r="V413" s="140"/>
      <c r="W413" s="140"/>
      <c r="X413" s="140"/>
      <c r="Y413" s="140"/>
      <c r="Z413" s="140"/>
      <c r="AA413" s="140"/>
      <c r="AB413" s="140"/>
      <c r="AC413" s="140"/>
      <c r="AD413" s="140"/>
      <c r="AE413" s="140"/>
      <c r="AF413" s="140"/>
      <c r="AG413" s="140"/>
      <c r="AH413" s="140"/>
      <c r="AI413" s="140"/>
      <c r="AJ413" s="140"/>
    </row>
    <row r="414" spans="1:36" ht="42" customHeight="1">
      <c r="A414" s="191"/>
      <c r="B414" s="191"/>
      <c r="C414" s="177"/>
      <c r="E414" s="192"/>
      <c r="F414" s="177"/>
      <c r="G414" s="192"/>
      <c r="H414" s="177"/>
      <c r="I414" s="192"/>
      <c r="J414" s="192"/>
      <c r="K414" s="192"/>
      <c r="L414" s="192"/>
      <c r="M414" s="192"/>
      <c r="N414" s="192"/>
      <c r="O414" s="192"/>
      <c r="P414" s="177"/>
      <c r="Q414" s="140"/>
      <c r="R414" s="140"/>
      <c r="S414" s="140"/>
      <c r="T414" s="140"/>
      <c r="U414" s="140"/>
      <c r="V414" s="140"/>
      <c r="W414" s="140"/>
      <c r="X414" s="140"/>
      <c r="Y414" s="140"/>
      <c r="Z414" s="140"/>
      <c r="AA414" s="140"/>
      <c r="AB414" s="140"/>
      <c r="AC414" s="140"/>
      <c r="AD414" s="140"/>
      <c r="AE414" s="140"/>
      <c r="AF414" s="140"/>
      <c r="AG414" s="140"/>
      <c r="AH414" s="140"/>
      <c r="AI414" s="140"/>
      <c r="AJ414" s="140"/>
    </row>
    <row r="415" spans="1:36" ht="42" customHeight="1">
      <c r="A415" s="191"/>
      <c r="B415" s="191"/>
      <c r="C415" s="177"/>
      <c r="E415" s="192"/>
      <c r="F415" s="177"/>
      <c r="G415" s="192"/>
      <c r="H415" s="177"/>
      <c r="I415" s="192"/>
      <c r="J415" s="192"/>
      <c r="K415" s="192"/>
      <c r="L415" s="192"/>
      <c r="M415" s="192"/>
      <c r="N415" s="192"/>
      <c r="O415" s="192"/>
      <c r="P415" s="177"/>
      <c r="Q415" s="140"/>
      <c r="R415" s="140"/>
      <c r="S415" s="140"/>
      <c r="T415" s="140"/>
      <c r="U415" s="140"/>
      <c r="V415" s="140"/>
      <c r="W415" s="140"/>
      <c r="X415" s="140"/>
      <c r="Y415" s="140"/>
      <c r="Z415" s="140"/>
      <c r="AA415" s="140"/>
      <c r="AB415" s="140"/>
      <c r="AC415" s="140"/>
      <c r="AD415" s="140"/>
      <c r="AE415" s="140"/>
      <c r="AF415" s="140"/>
      <c r="AG415" s="140"/>
      <c r="AH415" s="140"/>
      <c r="AI415" s="140"/>
      <c r="AJ415" s="140"/>
    </row>
    <row r="416" spans="1:36" ht="42" customHeight="1">
      <c r="A416" s="191"/>
      <c r="B416" s="191"/>
      <c r="C416" s="177"/>
      <c r="E416" s="192"/>
      <c r="F416" s="177"/>
      <c r="G416" s="192"/>
      <c r="H416" s="177"/>
      <c r="I416" s="192"/>
      <c r="J416" s="192"/>
      <c r="K416" s="192"/>
      <c r="L416" s="192"/>
      <c r="M416" s="192"/>
      <c r="N416" s="192"/>
      <c r="O416" s="192"/>
      <c r="P416" s="177"/>
      <c r="Q416" s="140"/>
      <c r="R416" s="140"/>
      <c r="S416" s="140"/>
      <c r="T416" s="140"/>
      <c r="U416" s="140"/>
      <c r="V416" s="140"/>
      <c r="W416" s="140"/>
      <c r="X416" s="140"/>
      <c r="Y416" s="140"/>
      <c r="Z416" s="140"/>
      <c r="AA416" s="140"/>
      <c r="AB416" s="140"/>
      <c r="AC416" s="140"/>
      <c r="AD416" s="140"/>
      <c r="AE416" s="140"/>
      <c r="AF416" s="140"/>
      <c r="AG416" s="140"/>
      <c r="AH416" s="140"/>
      <c r="AI416" s="140"/>
      <c r="AJ416" s="140"/>
    </row>
    <row r="417" spans="1:36" ht="42" customHeight="1">
      <c r="A417" s="191"/>
      <c r="B417" s="191"/>
      <c r="C417" s="177"/>
      <c r="E417" s="192"/>
      <c r="F417" s="177"/>
      <c r="G417" s="192"/>
      <c r="H417" s="177"/>
      <c r="I417" s="192"/>
      <c r="J417" s="192"/>
      <c r="K417" s="192"/>
      <c r="L417" s="192"/>
      <c r="M417" s="192"/>
      <c r="N417" s="192"/>
      <c r="O417" s="192"/>
      <c r="P417" s="177"/>
      <c r="Q417" s="140"/>
      <c r="R417" s="140"/>
      <c r="S417" s="140"/>
      <c r="T417" s="140"/>
      <c r="U417" s="140"/>
      <c r="V417" s="140"/>
      <c r="W417" s="140"/>
      <c r="X417" s="140"/>
      <c r="Y417" s="140"/>
      <c r="Z417" s="140"/>
      <c r="AA417" s="140"/>
      <c r="AB417" s="140"/>
      <c r="AC417" s="140"/>
      <c r="AD417" s="140"/>
      <c r="AE417" s="140"/>
      <c r="AF417" s="140"/>
      <c r="AG417" s="140"/>
      <c r="AH417" s="140"/>
      <c r="AI417" s="140"/>
      <c r="AJ417" s="140"/>
    </row>
    <row r="418" spans="1:36" ht="42" customHeight="1">
      <c r="A418" s="191"/>
      <c r="B418" s="191"/>
      <c r="C418" s="177"/>
      <c r="E418" s="192"/>
      <c r="F418" s="177"/>
      <c r="G418" s="192"/>
      <c r="H418" s="177"/>
      <c r="I418" s="192"/>
      <c r="J418" s="192"/>
      <c r="K418" s="192"/>
      <c r="L418" s="192"/>
      <c r="M418" s="192"/>
      <c r="N418" s="192"/>
      <c r="O418" s="192"/>
      <c r="P418" s="177"/>
      <c r="Q418" s="140"/>
      <c r="R418" s="140"/>
      <c r="S418" s="140"/>
      <c r="T418" s="140"/>
      <c r="U418" s="140"/>
      <c r="V418" s="140"/>
      <c r="W418" s="140"/>
      <c r="X418" s="140"/>
      <c r="Y418" s="140"/>
      <c r="Z418" s="140"/>
      <c r="AA418" s="140"/>
      <c r="AB418" s="140"/>
      <c r="AC418" s="140"/>
      <c r="AD418" s="140"/>
      <c r="AE418" s="140"/>
      <c r="AF418" s="140"/>
      <c r="AG418" s="140"/>
      <c r="AH418" s="140"/>
      <c r="AI418" s="140"/>
      <c r="AJ418" s="140"/>
    </row>
    <row r="419" spans="1:36" ht="42" customHeight="1">
      <c r="A419" s="191"/>
      <c r="B419" s="191"/>
      <c r="C419" s="177"/>
      <c r="E419" s="192"/>
      <c r="F419" s="177"/>
      <c r="G419" s="192"/>
      <c r="H419" s="177"/>
      <c r="I419" s="192"/>
      <c r="J419" s="192"/>
      <c r="K419" s="192"/>
      <c r="L419" s="192"/>
      <c r="M419" s="192"/>
      <c r="N419" s="192"/>
      <c r="O419" s="192"/>
      <c r="P419" s="177"/>
      <c r="Q419" s="140"/>
      <c r="R419" s="140"/>
      <c r="S419" s="140"/>
      <c r="T419" s="140"/>
      <c r="U419" s="140"/>
      <c r="V419" s="140"/>
      <c r="W419" s="140"/>
      <c r="X419" s="140"/>
      <c r="Y419" s="140"/>
      <c r="Z419" s="140"/>
      <c r="AA419" s="140"/>
      <c r="AB419" s="140"/>
      <c r="AC419" s="140"/>
      <c r="AD419" s="140"/>
      <c r="AE419" s="140"/>
      <c r="AF419" s="140"/>
      <c r="AG419" s="140"/>
      <c r="AH419" s="140"/>
      <c r="AI419" s="140"/>
      <c r="AJ419" s="140"/>
    </row>
    <row r="420" spans="1:36" ht="42" customHeight="1">
      <c r="A420" s="191"/>
      <c r="B420" s="191"/>
      <c r="C420" s="177"/>
      <c r="E420" s="192"/>
      <c r="F420" s="177"/>
      <c r="G420" s="192"/>
      <c r="H420" s="177"/>
      <c r="I420" s="192"/>
      <c r="J420" s="192"/>
      <c r="K420" s="192"/>
      <c r="L420" s="192"/>
      <c r="M420" s="192"/>
      <c r="N420" s="192"/>
      <c r="O420" s="192"/>
      <c r="P420" s="177"/>
      <c r="Q420" s="140"/>
      <c r="R420" s="140"/>
      <c r="S420" s="140"/>
      <c r="T420" s="140"/>
      <c r="U420" s="140"/>
      <c r="V420" s="140"/>
      <c r="W420" s="140"/>
      <c r="X420" s="140"/>
      <c r="Y420" s="140"/>
      <c r="Z420" s="140"/>
      <c r="AA420" s="140"/>
      <c r="AB420" s="140"/>
      <c r="AC420" s="140"/>
      <c r="AD420" s="140"/>
      <c r="AE420" s="140"/>
      <c r="AF420" s="140"/>
      <c r="AG420" s="140"/>
      <c r="AH420" s="140"/>
      <c r="AI420" s="140"/>
      <c r="AJ420" s="140"/>
    </row>
    <row r="421" spans="1:36" ht="42" customHeight="1">
      <c r="A421" s="191"/>
      <c r="B421" s="191"/>
      <c r="C421" s="177"/>
      <c r="E421" s="192"/>
      <c r="F421" s="177"/>
      <c r="G421" s="192"/>
      <c r="H421" s="177"/>
      <c r="I421" s="192"/>
      <c r="J421" s="192"/>
      <c r="K421" s="192"/>
      <c r="L421" s="192"/>
      <c r="M421" s="192"/>
      <c r="N421" s="192"/>
      <c r="O421" s="192"/>
      <c r="P421" s="177"/>
      <c r="Q421" s="140"/>
      <c r="R421" s="140"/>
      <c r="S421" s="140"/>
      <c r="T421" s="140"/>
      <c r="U421" s="140"/>
      <c r="V421" s="140"/>
      <c r="W421" s="140"/>
      <c r="X421" s="140"/>
      <c r="Y421" s="140"/>
      <c r="Z421" s="140"/>
      <c r="AA421" s="140"/>
      <c r="AB421" s="140"/>
      <c r="AC421" s="140"/>
      <c r="AD421" s="140"/>
      <c r="AE421" s="140"/>
      <c r="AF421" s="140"/>
      <c r="AG421" s="140"/>
      <c r="AH421" s="140"/>
      <c r="AI421" s="140"/>
      <c r="AJ421" s="140"/>
    </row>
    <row r="422" spans="1:36" ht="42" customHeight="1">
      <c r="A422" s="191"/>
      <c r="B422" s="191"/>
      <c r="C422" s="177"/>
      <c r="E422" s="192"/>
      <c r="F422" s="177"/>
      <c r="G422" s="192"/>
      <c r="H422" s="177"/>
      <c r="I422" s="192"/>
      <c r="J422" s="192"/>
      <c r="K422" s="192"/>
      <c r="L422" s="192"/>
      <c r="M422" s="192"/>
      <c r="N422" s="192"/>
      <c r="O422" s="192"/>
      <c r="P422" s="177"/>
      <c r="Q422" s="140"/>
      <c r="R422" s="140"/>
      <c r="S422" s="140"/>
      <c r="T422" s="140"/>
      <c r="U422" s="140"/>
      <c r="V422" s="140"/>
      <c r="W422" s="140"/>
      <c r="X422" s="140"/>
      <c r="Y422" s="140"/>
      <c r="Z422" s="140"/>
      <c r="AA422" s="140"/>
      <c r="AB422" s="140"/>
      <c r="AC422" s="140"/>
      <c r="AD422" s="140"/>
      <c r="AE422" s="140"/>
      <c r="AF422" s="140"/>
      <c r="AG422" s="140"/>
      <c r="AH422" s="140"/>
      <c r="AI422" s="140"/>
      <c r="AJ422" s="140"/>
    </row>
    <row r="423" spans="1:36" ht="42" customHeight="1">
      <c r="A423" s="191"/>
      <c r="B423" s="191"/>
      <c r="C423" s="177"/>
      <c r="E423" s="192"/>
      <c r="F423" s="177"/>
      <c r="G423" s="192"/>
      <c r="H423" s="177"/>
      <c r="I423" s="192"/>
      <c r="J423" s="192"/>
      <c r="K423" s="192"/>
      <c r="L423" s="192"/>
      <c r="M423" s="192"/>
      <c r="N423" s="192"/>
      <c r="O423" s="192"/>
      <c r="P423" s="177"/>
      <c r="Q423" s="140"/>
      <c r="R423" s="140"/>
      <c r="S423" s="140"/>
      <c r="T423" s="140"/>
      <c r="U423" s="140"/>
      <c r="V423" s="140"/>
      <c r="W423" s="140"/>
      <c r="X423" s="140"/>
      <c r="Y423" s="140"/>
      <c r="Z423" s="140"/>
      <c r="AA423" s="140"/>
      <c r="AB423" s="140"/>
      <c r="AC423" s="140"/>
      <c r="AD423" s="140"/>
      <c r="AE423" s="140"/>
      <c r="AF423" s="140"/>
      <c r="AG423" s="140"/>
      <c r="AH423" s="140"/>
      <c r="AI423" s="140"/>
      <c r="AJ423" s="140"/>
    </row>
    <row r="424" spans="1:36" ht="42" customHeight="1">
      <c r="A424" s="191"/>
      <c r="B424" s="191"/>
      <c r="C424" s="177"/>
      <c r="E424" s="192"/>
      <c r="F424" s="177"/>
      <c r="G424" s="192"/>
      <c r="H424" s="177"/>
      <c r="I424" s="192"/>
      <c r="J424" s="192"/>
      <c r="K424" s="192"/>
      <c r="L424" s="192"/>
      <c r="M424" s="192"/>
      <c r="N424" s="192"/>
      <c r="O424" s="192"/>
      <c r="P424" s="177"/>
      <c r="Q424" s="140"/>
      <c r="R424" s="140"/>
      <c r="S424" s="140"/>
      <c r="T424" s="140"/>
      <c r="U424" s="140"/>
      <c r="V424" s="140"/>
      <c r="W424" s="140"/>
      <c r="X424" s="140"/>
      <c r="Y424" s="140"/>
      <c r="Z424" s="140"/>
      <c r="AA424" s="140"/>
      <c r="AB424" s="140"/>
      <c r="AC424" s="140"/>
      <c r="AD424" s="140"/>
      <c r="AE424" s="140"/>
      <c r="AF424" s="140"/>
      <c r="AG424" s="140"/>
      <c r="AH424" s="140"/>
      <c r="AI424" s="140"/>
      <c r="AJ424" s="140"/>
    </row>
    <row r="425" spans="1:36" ht="42" customHeight="1">
      <c r="A425" s="191"/>
      <c r="B425" s="191"/>
      <c r="C425" s="177"/>
      <c r="E425" s="192"/>
      <c r="F425" s="177"/>
      <c r="G425" s="192"/>
      <c r="H425" s="177"/>
      <c r="I425" s="192"/>
      <c r="J425" s="192"/>
      <c r="K425" s="192"/>
      <c r="L425" s="192"/>
      <c r="M425" s="192"/>
      <c r="N425" s="192"/>
      <c r="O425" s="192"/>
      <c r="P425" s="177"/>
      <c r="Q425" s="140"/>
      <c r="R425" s="140"/>
      <c r="S425" s="140"/>
      <c r="T425" s="140"/>
      <c r="U425" s="140"/>
      <c r="V425" s="140"/>
      <c r="W425" s="140"/>
      <c r="X425" s="140"/>
      <c r="Y425" s="140"/>
      <c r="Z425" s="140"/>
      <c r="AA425" s="140"/>
      <c r="AB425" s="140"/>
      <c r="AC425" s="140"/>
      <c r="AD425" s="140"/>
      <c r="AE425" s="140"/>
      <c r="AF425" s="140"/>
      <c r="AG425" s="140"/>
      <c r="AH425" s="140"/>
      <c r="AI425" s="140"/>
      <c r="AJ425" s="140"/>
    </row>
    <row r="426" spans="1:36" ht="42" customHeight="1">
      <c r="A426" s="191"/>
      <c r="B426" s="191"/>
      <c r="C426" s="177"/>
      <c r="E426" s="192"/>
      <c r="F426" s="177"/>
      <c r="G426" s="192"/>
      <c r="H426" s="177"/>
      <c r="I426" s="192"/>
      <c r="J426" s="192"/>
      <c r="K426" s="192"/>
      <c r="L426" s="192"/>
      <c r="M426" s="192"/>
      <c r="N426" s="192"/>
      <c r="O426" s="192"/>
      <c r="P426" s="177"/>
      <c r="Q426" s="140"/>
      <c r="R426" s="140"/>
      <c r="S426" s="140"/>
      <c r="T426" s="140"/>
      <c r="U426" s="140"/>
      <c r="V426" s="140"/>
      <c r="W426" s="140"/>
      <c r="X426" s="140"/>
      <c r="Y426" s="140"/>
      <c r="Z426" s="140"/>
      <c r="AA426" s="140"/>
      <c r="AB426" s="140"/>
      <c r="AC426" s="140"/>
      <c r="AD426" s="140"/>
      <c r="AE426" s="140"/>
      <c r="AF426" s="140"/>
      <c r="AG426" s="140"/>
      <c r="AH426" s="140"/>
      <c r="AI426" s="140"/>
      <c r="AJ426" s="140"/>
    </row>
    <row r="427" spans="1:36" ht="42" customHeight="1">
      <c r="A427" s="191"/>
      <c r="B427" s="191"/>
      <c r="C427" s="177"/>
      <c r="E427" s="192"/>
      <c r="F427" s="177"/>
      <c r="G427" s="192"/>
      <c r="H427" s="177"/>
      <c r="I427" s="192"/>
      <c r="J427" s="192"/>
      <c r="K427" s="192"/>
      <c r="L427" s="192"/>
      <c r="M427" s="192"/>
      <c r="N427" s="192"/>
      <c r="O427" s="192"/>
      <c r="P427" s="177"/>
      <c r="Q427" s="140"/>
      <c r="R427" s="140"/>
      <c r="S427" s="140"/>
      <c r="T427" s="140"/>
      <c r="U427" s="140"/>
      <c r="V427" s="140"/>
      <c r="W427" s="140"/>
      <c r="X427" s="140"/>
      <c r="Y427" s="140"/>
      <c r="Z427" s="140"/>
      <c r="AA427" s="140"/>
      <c r="AB427" s="140"/>
      <c r="AC427" s="140"/>
      <c r="AD427" s="140"/>
      <c r="AE427" s="140"/>
      <c r="AF427" s="140"/>
      <c r="AG427" s="140"/>
      <c r="AH427" s="140"/>
      <c r="AI427" s="140"/>
      <c r="AJ427" s="140"/>
    </row>
    <row r="428" spans="1:36" ht="42" customHeight="1">
      <c r="A428" s="191"/>
      <c r="B428" s="191"/>
      <c r="C428" s="177"/>
      <c r="E428" s="192"/>
      <c r="F428" s="177"/>
      <c r="G428" s="192"/>
      <c r="H428" s="177"/>
      <c r="I428" s="192"/>
      <c r="J428" s="192"/>
      <c r="K428" s="192"/>
      <c r="L428" s="192"/>
      <c r="M428" s="192"/>
      <c r="N428" s="192"/>
      <c r="O428" s="192"/>
      <c r="P428" s="177"/>
      <c r="Q428" s="140"/>
      <c r="R428" s="140"/>
      <c r="S428" s="140"/>
      <c r="T428" s="140"/>
      <c r="U428" s="140"/>
      <c r="V428" s="140"/>
      <c r="W428" s="140"/>
      <c r="X428" s="140"/>
      <c r="Y428" s="140"/>
      <c r="Z428" s="140"/>
      <c r="AA428" s="140"/>
      <c r="AB428" s="140"/>
      <c r="AC428" s="140"/>
      <c r="AD428" s="140"/>
      <c r="AE428" s="140"/>
      <c r="AF428" s="140"/>
      <c r="AG428" s="140"/>
      <c r="AH428" s="140"/>
      <c r="AI428" s="140"/>
      <c r="AJ428" s="140"/>
    </row>
    <row r="429" spans="1:36" ht="42" customHeight="1">
      <c r="A429" s="191"/>
      <c r="B429" s="191"/>
      <c r="C429" s="177"/>
      <c r="E429" s="192"/>
      <c r="F429" s="177"/>
      <c r="G429" s="192"/>
      <c r="H429" s="177"/>
      <c r="I429" s="192"/>
      <c r="J429" s="192"/>
      <c r="K429" s="192"/>
      <c r="L429" s="192"/>
      <c r="M429" s="192"/>
      <c r="N429" s="192"/>
      <c r="O429" s="192"/>
      <c r="P429" s="177"/>
      <c r="Q429" s="140"/>
      <c r="R429" s="140"/>
      <c r="S429" s="140"/>
      <c r="T429" s="140"/>
      <c r="U429" s="140"/>
      <c r="V429" s="140"/>
      <c r="W429" s="140"/>
      <c r="X429" s="140"/>
      <c r="Y429" s="140"/>
      <c r="Z429" s="140"/>
      <c r="AA429" s="140"/>
      <c r="AB429" s="140"/>
      <c r="AC429" s="140"/>
      <c r="AD429" s="140"/>
      <c r="AE429" s="140"/>
      <c r="AF429" s="140"/>
      <c r="AG429" s="140"/>
      <c r="AH429" s="140"/>
      <c r="AI429" s="140"/>
      <c r="AJ429" s="140"/>
    </row>
    <row r="430" spans="1:36" ht="42" customHeight="1">
      <c r="A430" s="191"/>
      <c r="B430" s="191"/>
      <c r="C430" s="177"/>
      <c r="E430" s="192"/>
      <c r="F430" s="177"/>
      <c r="G430" s="192"/>
      <c r="H430" s="177"/>
      <c r="I430" s="192"/>
      <c r="J430" s="192"/>
      <c r="K430" s="192"/>
      <c r="L430" s="192"/>
      <c r="M430" s="192"/>
      <c r="N430" s="192"/>
      <c r="O430" s="192"/>
      <c r="P430" s="177"/>
      <c r="Q430" s="140"/>
      <c r="R430" s="140"/>
      <c r="S430" s="140"/>
      <c r="T430" s="140"/>
      <c r="U430" s="140"/>
      <c r="V430" s="140"/>
      <c r="W430" s="140"/>
      <c r="X430" s="140"/>
      <c r="Y430" s="140"/>
      <c r="Z430" s="140"/>
      <c r="AA430" s="140"/>
      <c r="AB430" s="140"/>
      <c r="AC430" s="140"/>
      <c r="AD430" s="140"/>
      <c r="AE430" s="140"/>
      <c r="AF430" s="140"/>
      <c r="AG430" s="140"/>
      <c r="AH430" s="140"/>
      <c r="AI430" s="140"/>
      <c r="AJ430" s="140"/>
    </row>
    <row r="431" spans="1:36" ht="42" customHeight="1">
      <c r="A431" s="191"/>
      <c r="B431" s="191"/>
      <c r="C431" s="177"/>
      <c r="E431" s="192"/>
      <c r="F431" s="177"/>
      <c r="G431" s="192"/>
      <c r="H431" s="177"/>
      <c r="I431" s="192"/>
      <c r="J431" s="192"/>
      <c r="K431" s="192"/>
      <c r="L431" s="192"/>
      <c r="M431" s="192"/>
      <c r="N431" s="192"/>
      <c r="O431" s="192"/>
      <c r="P431" s="177"/>
      <c r="Q431" s="140"/>
      <c r="R431" s="140"/>
      <c r="S431" s="140"/>
      <c r="T431" s="140"/>
      <c r="U431" s="140"/>
      <c r="V431" s="140"/>
      <c r="W431" s="140"/>
      <c r="X431" s="140"/>
      <c r="Y431" s="140"/>
      <c r="Z431" s="140"/>
      <c r="AA431" s="140"/>
      <c r="AB431" s="140"/>
      <c r="AC431" s="140"/>
      <c r="AD431" s="140"/>
      <c r="AE431" s="140"/>
      <c r="AF431" s="140"/>
      <c r="AG431" s="140"/>
      <c r="AH431" s="140"/>
      <c r="AI431" s="140"/>
      <c r="AJ431" s="140"/>
    </row>
    <row r="432" spans="1:36" ht="42" customHeight="1">
      <c r="A432" s="191"/>
      <c r="B432" s="191"/>
      <c r="C432" s="177"/>
      <c r="E432" s="192"/>
      <c r="F432" s="177"/>
      <c r="G432" s="192"/>
      <c r="H432" s="177"/>
      <c r="I432" s="192"/>
      <c r="J432" s="192"/>
      <c r="K432" s="192"/>
      <c r="L432" s="192"/>
      <c r="M432" s="192"/>
      <c r="N432" s="192"/>
      <c r="O432" s="192"/>
      <c r="P432" s="177"/>
      <c r="Q432" s="140"/>
      <c r="R432" s="140"/>
      <c r="S432" s="140"/>
      <c r="T432" s="140"/>
      <c r="U432" s="140"/>
      <c r="V432" s="140"/>
      <c r="W432" s="140"/>
      <c r="X432" s="140"/>
      <c r="Y432" s="140"/>
      <c r="Z432" s="140"/>
      <c r="AA432" s="140"/>
      <c r="AB432" s="140"/>
      <c r="AC432" s="140"/>
      <c r="AD432" s="140"/>
      <c r="AE432" s="140"/>
      <c r="AF432" s="140"/>
      <c r="AG432" s="140"/>
      <c r="AH432" s="140"/>
      <c r="AI432" s="140"/>
      <c r="AJ432" s="140"/>
    </row>
    <row r="433" spans="1:36" ht="42" customHeight="1">
      <c r="A433" s="191"/>
      <c r="B433" s="191"/>
      <c r="C433" s="177"/>
      <c r="E433" s="192"/>
      <c r="F433" s="177"/>
      <c r="G433" s="192"/>
      <c r="H433" s="177"/>
      <c r="I433" s="192"/>
      <c r="J433" s="192"/>
      <c r="K433" s="192"/>
      <c r="L433" s="192"/>
      <c r="M433" s="192"/>
      <c r="N433" s="192"/>
      <c r="O433" s="192"/>
      <c r="P433" s="177"/>
      <c r="Q433" s="140"/>
      <c r="R433" s="140"/>
      <c r="S433" s="140"/>
      <c r="T433" s="140"/>
      <c r="U433" s="140"/>
      <c r="V433" s="140"/>
      <c r="W433" s="140"/>
      <c r="X433" s="140"/>
      <c r="Y433" s="140"/>
      <c r="Z433" s="140"/>
      <c r="AA433" s="140"/>
      <c r="AB433" s="140"/>
      <c r="AC433" s="140"/>
      <c r="AD433" s="140"/>
      <c r="AE433" s="140"/>
      <c r="AF433" s="140"/>
      <c r="AG433" s="140"/>
      <c r="AH433" s="140"/>
      <c r="AI433" s="140"/>
      <c r="AJ433" s="140"/>
    </row>
    <row r="434" spans="1:36" ht="42" customHeight="1">
      <c r="A434" s="191"/>
      <c r="B434" s="191"/>
      <c r="C434" s="177"/>
      <c r="E434" s="192"/>
      <c r="F434" s="177"/>
      <c r="G434" s="192"/>
      <c r="H434" s="177"/>
      <c r="I434" s="192"/>
      <c r="J434" s="192"/>
      <c r="K434" s="192"/>
      <c r="L434" s="192"/>
      <c r="M434" s="192"/>
      <c r="N434" s="192"/>
      <c r="O434" s="192"/>
      <c r="P434" s="177"/>
      <c r="Q434" s="140"/>
      <c r="R434" s="140"/>
      <c r="S434" s="140"/>
      <c r="T434" s="140"/>
      <c r="U434" s="140"/>
      <c r="V434" s="140"/>
      <c r="W434" s="140"/>
      <c r="X434" s="140"/>
      <c r="Y434" s="140"/>
      <c r="Z434" s="140"/>
      <c r="AA434" s="140"/>
      <c r="AB434" s="140"/>
      <c r="AC434" s="140"/>
      <c r="AD434" s="140"/>
      <c r="AE434" s="140"/>
      <c r="AF434" s="140"/>
      <c r="AG434" s="140"/>
      <c r="AH434" s="140"/>
      <c r="AI434" s="140"/>
      <c r="AJ434" s="140"/>
    </row>
    <row r="435" spans="1:36" ht="42" customHeight="1">
      <c r="A435" s="191"/>
      <c r="B435" s="191"/>
      <c r="C435" s="177"/>
      <c r="E435" s="192"/>
      <c r="F435" s="177"/>
      <c r="G435" s="192"/>
      <c r="H435" s="177"/>
      <c r="I435" s="192"/>
      <c r="J435" s="192"/>
      <c r="K435" s="192"/>
      <c r="L435" s="192"/>
      <c r="M435" s="192"/>
      <c r="N435" s="192"/>
      <c r="O435" s="192"/>
      <c r="P435" s="177"/>
      <c r="Q435" s="140"/>
      <c r="R435" s="140"/>
      <c r="S435" s="140"/>
      <c r="T435" s="140"/>
      <c r="U435" s="140"/>
      <c r="V435" s="140"/>
      <c r="W435" s="140"/>
      <c r="X435" s="140"/>
      <c r="Y435" s="140"/>
      <c r="Z435" s="140"/>
      <c r="AA435" s="140"/>
      <c r="AB435" s="140"/>
      <c r="AC435" s="140"/>
      <c r="AD435" s="140"/>
      <c r="AE435" s="140"/>
      <c r="AF435" s="140"/>
      <c r="AG435" s="140"/>
      <c r="AH435" s="140"/>
      <c r="AI435" s="140"/>
      <c r="AJ435" s="140"/>
    </row>
    <row r="436" spans="1:36" ht="42" customHeight="1">
      <c r="A436" s="191"/>
      <c r="B436" s="191"/>
      <c r="C436" s="177"/>
      <c r="E436" s="192"/>
      <c r="F436" s="177"/>
      <c r="G436" s="192"/>
      <c r="H436" s="177"/>
      <c r="I436" s="192"/>
      <c r="J436" s="192"/>
      <c r="K436" s="192"/>
      <c r="L436" s="192"/>
      <c r="M436" s="192"/>
      <c r="N436" s="192"/>
      <c r="O436" s="192"/>
      <c r="P436" s="177"/>
      <c r="Q436" s="140"/>
      <c r="R436" s="140"/>
      <c r="S436" s="140"/>
      <c r="T436" s="140"/>
      <c r="U436" s="140"/>
      <c r="V436" s="140"/>
      <c r="W436" s="140"/>
      <c r="X436" s="140"/>
      <c r="Y436" s="140"/>
      <c r="Z436" s="140"/>
      <c r="AA436" s="140"/>
      <c r="AB436" s="140"/>
      <c r="AC436" s="140"/>
      <c r="AD436" s="140"/>
      <c r="AE436" s="140"/>
      <c r="AF436" s="140"/>
      <c r="AG436" s="140"/>
      <c r="AH436" s="140"/>
      <c r="AI436" s="140"/>
      <c r="AJ436" s="140"/>
    </row>
    <row r="437" spans="1:36" ht="42" customHeight="1">
      <c r="A437" s="191"/>
      <c r="B437" s="191"/>
      <c r="C437" s="177"/>
      <c r="E437" s="192"/>
      <c r="F437" s="177"/>
      <c r="G437" s="192"/>
      <c r="H437" s="177"/>
      <c r="I437" s="192"/>
      <c r="J437" s="192"/>
      <c r="K437" s="192"/>
      <c r="L437" s="192"/>
      <c r="M437" s="192"/>
      <c r="N437" s="192"/>
      <c r="O437" s="192"/>
      <c r="P437" s="177"/>
      <c r="Q437" s="140"/>
      <c r="R437" s="140"/>
      <c r="S437" s="140"/>
      <c r="T437" s="140"/>
      <c r="U437" s="140"/>
      <c r="V437" s="140"/>
      <c r="W437" s="140"/>
      <c r="X437" s="140"/>
      <c r="Y437" s="140"/>
      <c r="Z437" s="140"/>
      <c r="AA437" s="140"/>
      <c r="AB437" s="140"/>
      <c r="AC437" s="140"/>
      <c r="AD437" s="140"/>
      <c r="AE437" s="140"/>
      <c r="AF437" s="140"/>
      <c r="AG437" s="140"/>
      <c r="AH437" s="140"/>
      <c r="AI437" s="140"/>
      <c r="AJ437" s="140"/>
    </row>
    <row r="438" spans="1:36" ht="42" customHeight="1">
      <c r="A438" s="191"/>
      <c r="B438" s="191"/>
      <c r="C438" s="177"/>
      <c r="E438" s="192"/>
      <c r="F438" s="177"/>
      <c r="G438" s="192"/>
      <c r="H438" s="177"/>
      <c r="I438" s="192"/>
      <c r="J438" s="192"/>
      <c r="K438" s="192"/>
      <c r="L438" s="192"/>
      <c r="M438" s="192"/>
      <c r="N438" s="192"/>
      <c r="O438" s="192"/>
      <c r="P438" s="177"/>
      <c r="Q438" s="140"/>
      <c r="R438" s="140"/>
      <c r="S438" s="140"/>
      <c r="T438" s="140"/>
      <c r="U438" s="140"/>
      <c r="V438" s="140"/>
      <c r="W438" s="140"/>
      <c r="X438" s="140"/>
      <c r="Y438" s="140"/>
      <c r="Z438" s="140"/>
      <c r="AA438" s="140"/>
      <c r="AB438" s="140"/>
      <c r="AC438" s="140"/>
      <c r="AD438" s="140"/>
      <c r="AE438" s="140"/>
      <c r="AF438" s="140"/>
      <c r="AG438" s="140"/>
      <c r="AH438" s="140"/>
      <c r="AI438" s="140"/>
      <c r="AJ438" s="140"/>
    </row>
    <row r="439" spans="1:36" ht="42" customHeight="1">
      <c r="A439" s="191"/>
      <c r="B439" s="191"/>
      <c r="C439" s="177"/>
      <c r="E439" s="192"/>
      <c r="F439" s="177"/>
      <c r="G439" s="192"/>
      <c r="H439" s="177"/>
      <c r="I439" s="192"/>
      <c r="J439" s="192"/>
      <c r="K439" s="192"/>
      <c r="L439" s="192"/>
      <c r="M439" s="192"/>
      <c r="N439" s="192"/>
      <c r="O439" s="192"/>
      <c r="P439" s="177"/>
      <c r="Q439" s="140"/>
      <c r="R439" s="140"/>
      <c r="S439" s="140"/>
      <c r="T439" s="140"/>
      <c r="U439" s="140"/>
      <c r="V439" s="140"/>
      <c r="W439" s="140"/>
      <c r="X439" s="140"/>
      <c r="Y439" s="140"/>
      <c r="Z439" s="140"/>
      <c r="AA439" s="140"/>
      <c r="AB439" s="140"/>
      <c r="AC439" s="140"/>
      <c r="AD439" s="140"/>
      <c r="AE439" s="140"/>
      <c r="AF439" s="140"/>
      <c r="AG439" s="140"/>
      <c r="AH439" s="140"/>
      <c r="AI439" s="140"/>
      <c r="AJ439" s="140"/>
    </row>
    <row r="440" spans="1:36" ht="42" customHeight="1">
      <c r="A440" s="191"/>
      <c r="B440" s="191"/>
      <c r="C440" s="177"/>
      <c r="E440" s="192"/>
      <c r="F440" s="177"/>
      <c r="G440" s="192"/>
      <c r="H440" s="177"/>
      <c r="I440" s="192"/>
      <c r="J440" s="192"/>
      <c r="K440" s="192"/>
      <c r="L440" s="192"/>
      <c r="M440" s="192"/>
      <c r="N440" s="192"/>
      <c r="O440" s="192"/>
      <c r="P440" s="177"/>
      <c r="Q440" s="140"/>
      <c r="R440" s="140"/>
      <c r="S440" s="140"/>
      <c r="T440" s="140"/>
      <c r="U440" s="140"/>
      <c r="V440" s="140"/>
      <c r="W440" s="140"/>
      <c r="X440" s="140"/>
      <c r="Y440" s="140"/>
      <c r="Z440" s="140"/>
      <c r="AA440" s="140"/>
      <c r="AB440" s="140"/>
      <c r="AC440" s="140"/>
      <c r="AD440" s="140"/>
      <c r="AE440" s="140"/>
      <c r="AF440" s="140"/>
      <c r="AG440" s="140"/>
      <c r="AH440" s="140"/>
      <c r="AI440" s="140"/>
      <c r="AJ440" s="140"/>
    </row>
    <row r="441" spans="1:36" ht="42" customHeight="1">
      <c r="A441" s="191"/>
      <c r="B441" s="191"/>
      <c r="C441" s="177"/>
      <c r="E441" s="192"/>
      <c r="F441" s="177"/>
      <c r="G441" s="192"/>
      <c r="H441" s="177"/>
      <c r="I441" s="192"/>
      <c r="J441" s="192"/>
      <c r="K441" s="192"/>
      <c r="L441" s="192"/>
      <c r="M441" s="192"/>
      <c r="N441" s="192"/>
      <c r="O441" s="192"/>
      <c r="P441" s="177"/>
      <c r="Q441" s="140"/>
      <c r="R441" s="140"/>
      <c r="S441" s="140"/>
      <c r="T441" s="140"/>
      <c r="U441" s="140"/>
      <c r="V441" s="140"/>
      <c r="W441" s="140"/>
      <c r="X441" s="140"/>
      <c r="Y441" s="140"/>
      <c r="Z441" s="140"/>
      <c r="AA441" s="140"/>
      <c r="AB441" s="140"/>
      <c r="AC441" s="140"/>
      <c r="AD441" s="140"/>
      <c r="AE441" s="140"/>
      <c r="AF441" s="140"/>
      <c r="AG441" s="140"/>
      <c r="AH441" s="140"/>
      <c r="AI441" s="140"/>
      <c r="AJ441" s="140"/>
    </row>
    <row r="442" spans="1:36" ht="42" customHeight="1">
      <c r="A442" s="191"/>
      <c r="B442" s="191"/>
      <c r="C442" s="177"/>
      <c r="E442" s="192"/>
      <c r="F442" s="177"/>
      <c r="G442" s="192"/>
      <c r="H442" s="177"/>
      <c r="I442" s="192"/>
      <c r="J442" s="192"/>
      <c r="K442" s="192"/>
      <c r="L442" s="192"/>
      <c r="M442" s="192"/>
      <c r="N442" s="192"/>
      <c r="O442" s="192"/>
      <c r="P442" s="177"/>
      <c r="Q442" s="140"/>
      <c r="R442" s="140"/>
      <c r="S442" s="140"/>
      <c r="T442" s="140"/>
      <c r="U442" s="140"/>
      <c r="V442" s="140"/>
      <c r="W442" s="140"/>
      <c r="X442" s="140"/>
      <c r="Y442" s="140"/>
      <c r="Z442" s="140"/>
      <c r="AA442" s="140"/>
      <c r="AB442" s="140"/>
      <c r="AC442" s="140"/>
      <c r="AD442" s="140"/>
      <c r="AE442" s="140"/>
      <c r="AF442" s="140"/>
      <c r="AG442" s="140"/>
      <c r="AH442" s="140"/>
      <c r="AI442" s="140"/>
      <c r="AJ442" s="140"/>
    </row>
    <row r="443" spans="1:36" ht="42" customHeight="1">
      <c r="A443" s="191"/>
      <c r="B443" s="191"/>
      <c r="C443" s="177"/>
      <c r="E443" s="192"/>
      <c r="F443" s="177"/>
      <c r="G443" s="192"/>
      <c r="H443" s="177"/>
      <c r="I443" s="192"/>
      <c r="J443" s="192"/>
      <c r="K443" s="192"/>
      <c r="L443" s="192"/>
      <c r="M443" s="192"/>
      <c r="N443" s="192"/>
      <c r="O443" s="192"/>
      <c r="P443" s="177"/>
      <c r="Q443" s="140"/>
      <c r="R443" s="140"/>
      <c r="S443" s="140"/>
      <c r="T443" s="140"/>
      <c r="U443" s="140"/>
      <c r="V443" s="140"/>
      <c r="W443" s="140"/>
      <c r="X443" s="140"/>
      <c r="Y443" s="140"/>
      <c r="Z443" s="140"/>
      <c r="AA443" s="140"/>
      <c r="AB443" s="140"/>
      <c r="AC443" s="140"/>
      <c r="AD443" s="140"/>
      <c r="AE443" s="140"/>
      <c r="AF443" s="140"/>
      <c r="AG443" s="140"/>
      <c r="AH443" s="140"/>
      <c r="AI443" s="140"/>
      <c r="AJ443" s="140"/>
    </row>
    <row r="444" spans="1:36" ht="42" customHeight="1">
      <c r="A444" s="191"/>
      <c r="B444" s="191"/>
      <c r="C444" s="177"/>
      <c r="E444" s="192"/>
      <c r="F444" s="177"/>
      <c r="G444" s="192"/>
      <c r="H444" s="177"/>
      <c r="I444" s="192"/>
      <c r="J444" s="192"/>
      <c r="K444" s="192"/>
      <c r="L444" s="192"/>
      <c r="M444" s="192"/>
      <c r="N444" s="192"/>
      <c r="O444" s="192"/>
      <c r="P444" s="177"/>
      <c r="Q444" s="140"/>
      <c r="R444" s="140"/>
      <c r="S444" s="140"/>
      <c r="T444" s="140"/>
      <c r="U444" s="140"/>
      <c r="V444" s="140"/>
      <c r="W444" s="140"/>
      <c r="X444" s="140"/>
      <c r="Y444" s="140"/>
      <c r="Z444" s="140"/>
      <c r="AA444" s="140"/>
      <c r="AB444" s="140"/>
      <c r="AC444" s="140"/>
      <c r="AD444" s="140"/>
      <c r="AE444" s="140"/>
      <c r="AF444" s="140"/>
      <c r="AG444" s="140"/>
      <c r="AH444" s="140"/>
      <c r="AI444" s="140"/>
      <c r="AJ444" s="140"/>
    </row>
    <row r="445" spans="1:36" ht="42" customHeight="1">
      <c r="A445" s="191"/>
      <c r="B445" s="191"/>
      <c r="C445" s="177"/>
      <c r="E445" s="192"/>
      <c r="F445" s="177"/>
      <c r="G445" s="192"/>
      <c r="H445" s="177"/>
      <c r="I445" s="192"/>
      <c r="J445" s="192"/>
      <c r="K445" s="192"/>
      <c r="L445" s="192"/>
      <c r="M445" s="192"/>
      <c r="N445" s="192"/>
      <c r="O445" s="192"/>
      <c r="P445" s="177"/>
      <c r="Q445" s="140"/>
      <c r="R445" s="140"/>
      <c r="S445" s="140"/>
      <c r="T445" s="140"/>
      <c r="U445" s="140"/>
      <c r="V445" s="140"/>
      <c r="W445" s="140"/>
      <c r="X445" s="140"/>
      <c r="Y445" s="140"/>
      <c r="Z445" s="140"/>
      <c r="AA445" s="140"/>
      <c r="AB445" s="140"/>
      <c r="AC445" s="140"/>
      <c r="AD445" s="140"/>
      <c r="AE445" s="140"/>
      <c r="AF445" s="140"/>
      <c r="AG445" s="140"/>
      <c r="AH445" s="140"/>
      <c r="AI445" s="140"/>
      <c r="AJ445" s="140"/>
    </row>
    <row r="446" spans="1:36" ht="42" customHeight="1">
      <c r="A446" s="191"/>
      <c r="B446" s="191"/>
      <c r="C446" s="177"/>
      <c r="E446" s="192"/>
      <c r="F446" s="177"/>
      <c r="G446" s="192"/>
      <c r="H446" s="177"/>
      <c r="I446" s="192"/>
      <c r="J446" s="192"/>
      <c r="K446" s="192"/>
      <c r="L446" s="192"/>
      <c r="M446" s="192"/>
      <c r="N446" s="192"/>
      <c r="O446" s="192"/>
      <c r="P446" s="177"/>
      <c r="Q446" s="140"/>
      <c r="R446" s="140"/>
      <c r="S446" s="140"/>
      <c r="T446" s="140"/>
      <c r="U446" s="140"/>
      <c r="V446" s="140"/>
      <c r="W446" s="140"/>
      <c r="X446" s="140"/>
      <c r="Y446" s="140"/>
      <c r="Z446" s="140"/>
      <c r="AA446" s="140"/>
      <c r="AB446" s="140"/>
      <c r="AC446" s="140"/>
      <c r="AD446" s="140"/>
      <c r="AE446" s="140"/>
      <c r="AF446" s="140"/>
      <c r="AG446" s="140"/>
      <c r="AH446" s="140"/>
      <c r="AI446" s="140"/>
      <c r="AJ446" s="140"/>
    </row>
    <row r="447" spans="1:36" ht="42" customHeight="1">
      <c r="A447" s="191"/>
      <c r="B447" s="191"/>
      <c r="C447" s="177"/>
      <c r="E447" s="192"/>
      <c r="F447" s="177"/>
      <c r="G447" s="192"/>
      <c r="H447" s="177"/>
      <c r="I447" s="192"/>
      <c r="J447" s="192"/>
      <c r="K447" s="192"/>
      <c r="L447" s="192"/>
      <c r="M447" s="192"/>
      <c r="N447" s="192"/>
      <c r="O447" s="192"/>
      <c r="P447" s="177"/>
      <c r="Q447" s="140"/>
      <c r="R447" s="140"/>
      <c r="S447" s="140"/>
      <c r="T447" s="140"/>
      <c r="U447" s="140"/>
      <c r="V447" s="140"/>
      <c r="W447" s="140"/>
      <c r="X447" s="140"/>
      <c r="Y447" s="140"/>
      <c r="Z447" s="140"/>
      <c r="AA447" s="140"/>
      <c r="AB447" s="140"/>
      <c r="AC447" s="140"/>
      <c r="AD447" s="140"/>
      <c r="AE447" s="140"/>
      <c r="AF447" s="140"/>
      <c r="AG447" s="140"/>
      <c r="AH447" s="140"/>
      <c r="AI447" s="140"/>
      <c r="AJ447" s="140"/>
    </row>
    <row r="448" spans="1:36" ht="42" customHeight="1">
      <c r="A448" s="191"/>
      <c r="B448" s="191"/>
      <c r="C448" s="177"/>
      <c r="E448" s="192"/>
      <c r="F448" s="177"/>
      <c r="G448" s="192"/>
      <c r="H448" s="177"/>
      <c r="I448" s="192"/>
      <c r="J448" s="192"/>
      <c r="K448" s="192"/>
      <c r="L448" s="192"/>
      <c r="M448" s="192"/>
      <c r="N448" s="192"/>
      <c r="O448" s="192"/>
      <c r="P448" s="177"/>
      <c r="Q448" s="140"/>
      <c r="R448" s="140"/>
      <c r="S448" s="140"/>
      <c r="T448" s="140"/>
      <c r="U448" s="140"/>
      <c r="V448" s="140"/>
      <c r="W448" s="140"/>
      <c r="X448" s="140"/>
      <c r="Y448" s="140"/>
      <c r="Z448" s="140"/>
      <c r="AA448" s="140"/>
      <c r="AB448" s="140"/>
      <c r="AC448" s="140"/>
      <c r="AD448" s="140"/>
      <c r="AE448" s="140"/>
      <c r="AF448" s="140"/>
      <c r="AG448" s="140"/>
      <c r="AH448" s="140"/>
      <c r="AI448" s="140"/>
      <c r="AJ448" s="140"/>
    </row>
    <row r="449" spans="1:36" ht="42" customHeight="1">
      <c r="A449" s="191"/>
      <c r="B449" s="191"/>
      <c r="C449" s="177"/>
      <c r="E449" s="192"/>
      <c r="F449" s="177"/>
      <c r="G449" s="192"/>
      <c r="H449" s="177"/>
      <c r="I449" s="192"/>
      <c r="J449" s="192"/>
      <c r="K449" s="192"/>
      <c r="L449" s="192"/>
      <c r="M449" s="192"/>
      <c r="N449" s="192"/>
      <c r="O449" s="192"/>
      <c r="P449" s="177"/>
      <c r="Q449" s="140"/>
      <c r="R449" s="140"/>
      <c r="S449" s="140"/>
      <c r="T449" s="140"/>
      <c r="U449" s="140"/>
      <c r="V449" s="140"/>
      <c r="W449" s="140"/>
      <c r="X449" s="140"/>
      <c r="Y449" s="140"/>
      <c r="Z449" s="140"/>
      <c r="AA449" s="140"/>
      <c r="AB449" s="140"/>
      <c r="AC449" s="140"/>
      <c r="AD449" s="140"/>
      <c r="AE449" s="140"/>
      <c r="AF449" s="140"/>
      <c r="AG449" s="140"/>
      <c r="AH449" s="140"/>
      <c r="AI449" s="140"/>
      <c r="AJ449" s="140"/>
    </row>
    <row r="450" spans="1:36" ht="42" customHeight="1">
      <c r="A450" s="191"/>
      <c r="B450" s="191"/>
      <c r="C450" s="177"/>
      <c r="E450" s="192"/>
      <c r="F450" s="177"/>
      <c r="G450" s="192"/>
      <c r="H450" s="177"/>
      <c r="I450" s="192"/>
      <c r="J450" s="192"/>
      <c r="K450" s="192"/>
      <c r="L450" s="192"/>
      <c r="M450" s="192"/>
      <c r="N450" s="192"/>
      <c r="O450" s="192"/>
      <c r="P450" s="177"/>
      <c r="Q450" s="140"/>
      <c r="R450" s="140"/>
      <c r="S450" s="140"/>
      <c r="T450" s="140"/>
      <c r="U450" s="140"/>
      <c r="V450" s="140"/>
      <c r="W450" s="140"/>
      <c r="X450" s="140"/>
      <c r="Y450" s="140"/>
      <c r="Z450" s="140"/>
      <c r="AA450" s="140"/>
      <c r="AB450" s="140"/>
      <c r="AC450" s="140"/>
      <c r="AD450" s="140"/>
      <c r="AE450" s="140"/>
      <c r="AF450" s="140"/>
      <c r="AG450" s="140"/>
      <c r="AH450" s="140"/>
      <c r="AI450" s="140"/>
      <c r="AJ450" s="140"/>
    </row>
    <row r="451" spans="1:36" ht="42" customHeight="1">
      <c r="A451" s="191"/>
      <c r="B451" s="191"/>
      <c r="C451" s="177"/>
      <c r="E451" s="192"/>
      <c r="F451" s="177"/>
      <c r="G451" s="192"/>
      <c r="H451" s="177"/>
      <c r="I451" s="192"/>
      <c r="J451" s="192"/>
      <c r="K451" s="192"/>
      <c r="L451" s="192"/>
      <c r="M451" s="192"/>
      <c r="N451" s="192"/>
      <c r="O451" s="192"/>
      <c r="P451" s="177"/>
      <c r="Q451" s="140"/>
      <c r="R451" s="140"/>
      <c r="S451" s="140"/>
      <c r="T451" s="140"/>
      <c r="U451" s="140"/>
      <c r="V451" s="140"/>
      <c r="W451" s="140"/>
      <c r="X451" s="140"/>
      <c r="Y451" s="140"/>
      <c r="Z451" s="140"/>
      <c r="AA451" s="140"/>
      <c r="AB451" s="140"/>
      <c r="AC451" s="140"/>
      <c r="AD451" s="140"/>
      <c r="AE451" s="140"/>
      <c r="AF451" s="140"/>
      <c r="AG451" s="140"/>
      <c r="AH451" s="140"/>
      <c r="AI451" s="140"/>
      <c r="AJ451" s="140"/>
    </row>
    <row r="452" spans="1:36" ht="42" customHeight="1">
      <c r="A452" s="191"/>
      <c r="B452" s="191"/>
      <c r="C452" s="177"/>
      <c r="E452" s="192"/>
      <c r="F452" s="177"/>
      <c r="G452" s="192"/>
      <c r="H452" s="177"/>
      <c r="I452" s="192"/>
      <c r="J452" s="192"/>
      <c r="K452" s="192"/>
      <c r="L452" s="192"/>
      <c r="M452" s="192"/>
      <c r="N452" s="192"/>
      <c r="O452" s="192"/>
      <c r="P452" s="177"/>
      <c r="Q452" s="140"/>
      <c r="R452" s="140"/>
      <c r="S452" s="140"/>
      <c r="T452" s="140"/>
      <c r="U452" s="140"/>
      <c r="V452" s="140"/>
      <c r="W452" s="140"/>
      <c r="X452" s="140"/>
      <c r="Y452" s="140"/>
      <c r="Z452" s="140"/>
      <c r="AA452" s="140"/>
      <c r="AB452" s="140"/>
      <c r="AC452" s="140"/>
      <c r="AD452" s="140"/>
      <c r="AE452" s="140"/>
      <c r="AF452" s="140"/>
      <c r="AG452" s="140"/>
      <c r="AH452" s="140"/>
      <c r="AI452" s="140"/>
      <c r="AJ452" s="140"/>
    </row>
    <row r="453" spans="1:36" ht="42" customHeight="1">
      <c r="A453" s="191"/>
      <c r="B453" s="191"/>
      <c r="C453" s="177"/>
      <c r="E453" s="192"/>
      <c r="F453" s="177"/>
      <c r="G453" s="192"/>
      <c r="H453" s="177"/>
      <c r="I453" s="192"/>
      <c r="J453" s="192"/>
      <c r="K453" s="192"/>
      <c r="L453" s="192"/>
      <c r="M453" s="192"/>
      <c r="N453" s="192"/>
      <c r="O453" s="192"/>
      <c r="P453" s="177"/>
      <c r="Q453" s="140"/>
      <c r="R453" s="140"/>
      <c r="S453" s="140"/>
      <c r="T453" s="140"/>
      <c r="U453" s="140"/>
      <c r="V453" s="140"/>
      <c r="W453" s="140"/>
      <c r="X453" s="140"/>
      <c r="Y453" s="140"/>
      <c r="Z453" s="140"/>
      <c r="AA453" s="140"/>
      <c r="AB453" s="140"/>
      <c r="AC453" s="140"/>
      <c r="AD453" s="140"/>
      <c r="AE453" s="140"/>
      <c r="AF453" s="140"/>
      <c r="AG453" s="140"/>
      <c r="AH453" s="140"/>
      <c r="AI453" s="140"/>
      <c r="AJ453" s="140"/>
    </row>
    <row r="454" spans="1:36" ht="42" customHeight="1">
      <c r="A454" s="191"/>
      <c r="B454" s="191"/>
      <c r="C454" s="177"/>
      <c r="E454" s="192"/>
      <c r="F454" s="177"/>
      <c r="G454" s="192"/>
      <c r="H454" s="177"/>
      <c r="I454" s="192"/>
      <c r="J454" s="192"/>
      <c r="K454" s="192"/>
      <c r="L454" s="192"/>
      <c r="M454" s="192"/>
      <c r="N454" s="192"/>
      <c r="O454" s="192"/>
      <c r="P454" s="177"/>
      <c r="Q454" s="140"/>
      <c r="R454" s="140"/>
      <c r="S454" s="140"/>
      <c r="T454" s="140"/>
      <c r="U454" s="140"/>
      <c r="V454" s="140"/>
      <c r="W454" s="140"/>
      <c r="X454" s="140"/>
      <c r="Y454" s="140"/>
      <c r="Z454" s="140"/>
      <c r="AA454" s="140"/>
      <c r="AB454" s="140"/>
      <c r="AC454" s="140"/>
      <c r="AD454" s="140"/>
      <c r="AE454" s="140"/>
      <c r="AF454" s="140"/>
      <c r="AG454" s="140"/>
      <c r="AH454" s="140"/>
      <c r="AI454" s="140"/>
      <c r="AJ454" s="140"/>
    </row>
    <row r="455" spans="1:36" ht="42" customHeight="1">
      <c r="A455" s="191"/>
      <c r="B455" s="191"/>
      <c r="C455" s="177"/>
      <c r="E455" s="192"/>
      <c r="F455" s="177"/>
      <c r="G455" s="192"/>
      <c r="H455" s="177"/>
      <c r="I455" s="192"/>
      <c r="J455" s="192"/>
      <c r="K455" s="192"/>
      <c r="L455" s="192"/>
      <c r="M455" s="192"/>
      <c r="N455" s="192"/>
      <c r="O455" s="192"/>
      <c r="P455" s="177"/>
      <c r="Q455" s="140"/>
      <c r="R455" s="140"/>
      <c r="S455" s="140"/>
      <c r="T455" s="140"/>
      <c r="U455" s="140"/>
      <c r="V455" s="140"/>
      <c r="W455" s="140"/>
      <c r="X455" s="140"/>
      <c r="Y455" s="140"/>
      <c r="Z455" s="140"/>
      <c r="AA455" s="140"/>
      <c r="AB455" s="140"/>
      <c r="AC455" s="140"/>
      <c r="AD455" s="140"/>
      <c r="AE455" s="140"/>
      <c r="AF455" s="140"/>
      <c r="AG455" s="140"/>
      <c r="AH455" s="140"/>
      <c r="AI455" s="140"/>
      <c r="AJ455" s="140"/>
    </row>
    <row r="456" spans="1:36" ht="42" customHeight="1">
      <c r="A456" s="191"/>
      <c r="B456" s="191"/>
      <c r="C456" s="177"/>
      <c r="E456" s="192"/>
      <c r="F456" s="177"/>
      <c r="G456" s="192"/>
      <c r="H456" s="177"/>
      <c r="I456" s="192"/>
      <c r="J456" s="192"/>
      <c r="K456" s="192"/>
      <c r="L456" s="192"/>
      <c r="M456" s="192"/>
      <c r="N456" s="192"/>
      <c r="O456" s="192"/>
      <c r="P456" s="177"/>
      <c r="Q456" s="140"/>
      <c r="R456" s="140"/>
      <c r="S456" s="140"/>
      <c r="T456" s="140"/>
      <c r="U456" s="140"/>
      <c r="V456" s="140"/>
      <c r="W456" s="140"/>
      <c r="X456" s="140"/>
      <c r="Y456" s="140"/>
      <c r="Z456" s="140"/>
      <c r="AA456" s="140"/>
      <c r="AB456" s="140"/>
      <c r="AC456" s="140"/>
      <c r="AD456" s="140"/>
      <c r="AE456" s="140"/>
      <c r="AF456" s="140"/>
      <c r="AG456" s="140"/>
      <c r="AH456" s="140"/>
      <c r="AI456" s="140"/>
      <c r="AJ456" s="140"/>
    </row>
    <row r="457" spans="1:36" ht="42" customHeight="1">
      <c r="A457" s="191"/>
      <c r="B457" s="191"/>
      <c r="C457" s="177"/>
      <c r="E457" s="192"/>
      <c r="F457" s="177"/>
      <c r="G457" s="192"/>
      <c r="H457" s="177"/>
      <c r="I457" s="192"/>
      <c r="J457" s="192"/>
      <c r="K457" s="192"/>
      <c r="L457" s="192"/>
      <c r="M457" s="192"/>
      <c r="N457" s="192"/>
      <c r="O457" s="192"/>
      <c r="P457" s="177"/>
      <c r="Q457" s="140"/>
      <c r="R457" s="140"/>
      <c r="S457" s="140"/>
      <c r="T457" s="140"/>
      <c r="U457" s="140"/>
      <c r="V457" s="140"/>
      <c r="W457" s="140"/>
      <c r="X457" s="140"/>
      <c r="Y457" s="140"/>
      <c r="Z457" s="140"/>
      <c r="AA457" s="140"/>
      <c r="AB457" s="140"/>
      <c r="AC457" s="140"/>
      <c r="AD457" s="140"/>
      <c r="AE457" s="140"/>
      <c r="AF457" s="140"/>
      <c r="AG457" s="140"/>
      <c r="AH457" s="140"/>
      <c r="AI457" s="140"/>
      <c r="AJ457" s="140"/>
    </row>
    <row r="458" spans="1:36" ht="42" customHeight="1">
      <c r="A458" s="191"/>
      <c r="B458" s="191"/>
      <c r="C458" s="177"/>
      <c r="E458" s="192"/>
      <c r="F458" s="177"/>
      <c r="G458" s="192"/>
      <c r="H458" s="177"/>
      <c r="I458" s="192"/>
      <c r="J458" s="192"/>
      <c r="K458" s="192"/>
      <c r="L458" s="192"/>
      <c r="M458" s="192"/>
      <c r="N458" s="192"/>
      <c r="O458" s="192"/>
      <c r="P458" s="177"/>
      <c r="Q458" s="140"/>
      <c r="R458" s="140"/>
      <c r="S458" s="140"/>
      <c r="T458" s="140"/>
      <c r="U458" s="140"/>
      <c r="V458" s="140"/>
      <c r="W458" s="140"/>
      <c r="X458" s="140"/>
      <c r="Y458" s="140"/>
      <c r="Z458" s="140"/>
      <c r="AA458" s="140"/>
      <c r="AB458" s="140"/>
      <c r="AC458" s="140"/>
      <c r="AD458" s="140"/>
      <c r="AE458" s="140"/>
      <c r="AF458" s="140"/>
      <c r="AG458" s="140"/>
      <c r="AH458" s="140"/>
      <c r="AI458" s="140"/>
      <c r="AJ458" s="140"/>
    </row>
    <row r="459" spans="1:36" ht="42" customHeight="1">
      <c r="A459" s="191"/>
      <c r="B459" s="191"/>
      <c r="C459" s="177"/>
      <c r="E459" s="192"/>
      <c r="F459" s="177"/>
      <c r="G459" s="192"/>
      <c r="H459" s="177"/>
      <c r="I459" s="192"/>
      <c r="J459" s="192"/>
      <c r="K459" s="192"/>
      <c r="L459" s="192"/>
      <c r="M459" s="192"/>
      <c r="N459" s="192"/>
      <c r="O459" s="192"/>
      <c r="P459" s="177"/>
      <c r="Q459" s="140"/>
      <c r="R459" s="140"/>
      <c r="S459" s="140"/>
      <c r="T459" s="140"/>
      <c r="U459" s="140"/>
      <c r="V459" s="140"/>
      <c r="W459" s="140"/>
      <c r="X459" s="140"/>
      <c r="Y459" s="140"/>
      <c r="Z459" s="140"/>
      <c r="AA459" s="140"/>
      <c r="AB459" s="140"/>
      <c r="AC459" s="140"/>
      <c r="AD459" s="140"/>
      <c r="AE459" s="140"/>
      <c r="AF459" s="140"/>
      <c r="AG459" s="140"/>
      <c r="AH459" s="140"/>
      <c r="AI459" s="140"/>
      <c r="AJ459" s="140"/>
    </row>
    <row r="460" spans="1:36" ht="42" customHeight="1">
      <c r="A460" s="191"/>
      <c r="B460" s="191"/>
      <c r="C460" s="177"/>
      <c r="E460" s="192"/>
      <c r="F460" s="177"/>
      <c r="G460" s="192"/>
      <c r="H460" s="177"/>
      <c r="I460" s="192"/>
      <c r="J460" s="192"/>
      <c r="K460" s="192"/>
      <c r="L460" s="192"/>
      <c r="M460" s="192"/>
      <c r="N460" s="192"/>
      <c r="O460" s="192"/>
      <c r="P460" s="177"/>
      <c r="Q460" s="140"/>
      <c r="R460" s="140"/>
      <c r="S460" s="140"/>
      <c r="T460" s="140"/>
      <c r="U460" s="140"/>
      <c r="V460" s="140"/>
      <c r="W460" s="140"/>
      <c r="X460" s="140"/>
      <c r="Y460" s="140"/>
      <c r="Z460" s="140"/>
      <c r="AA460" s="140"/>
      <c r="AB460" s="140"/>
      <c r="AC460" s="140"/>
      <c r="AD460" s="140"/>
      <c r="AE460" s="140"/>
      <c r="AF460" s="140"/>
      <c r="AG460" s="140"/>
      <c r="AH460" s="140"/>
      <c r="AI460" s="140"/>
      <c r="AJ460" s="140"/>
    </row>
    <row r="461" spans="1:36" ht="42" customHeight="1">
      <c r="A461" s="191"/>
      <c r="B461" s="191"/>
      <c r="C461" s="177"/>
      <c r="E461" s="192"/>
      <c r="F461" s="177"/>
      <c r="G461" s="192"/>
      <c r="H461" s="177"/>
      <c r="I461" s="192"/>
      <c r="J461" s="192"/>
      <c r="K461" s="192"/>
      <c r="L461" s="192"/>
      <c r="M461" s="192"/>
      <c r="N461" s="192"/>
      <c r="O461" s="192"/>
      <c r="P461" s="177"/>
      <c r="Q461" s="140"/>
      <c r="R461" s="140"/>
      <c r="S461" s="140"/>
      <c r="T461" s="140"/>
      <c r="U461" s="140"/>
      <c r="V461" s="140"/>
      <c r="W461" s="140"/>
      <c r="X461" s="140"/>
      <c r="Y461" s="140"/>
      <c r="Z461" s="140"/>
      <c r="AA461" s="140"/>
      <c r="AB461" s="140"/>
      <c r="AC461" s="140"/>
      <c r="AD461" s="140"/>
      <c r="AE461" s="140"/>
      <c r="AF461" s="140"/>
      <c r="AG461" s="140"/>
      <c r="AH461" s="140"/>
      <c r="AI461" s="140"/>
      <c r="AJ461" s="140"/>
    </row>
    <row r="462" spans="1:36" ht="42" customHeight="1">
      <c r="A462" s="191"/>
      <c r="B462" s="191"/>
      <c r="C462" s="177"/>
      <c r="E462" s="192"/>
      <c r="F462" s="177"/>
      <c r="G462" s="192"/>
      <c r="H462" s="177"/>
      <c r="I462" s="192"/>
      <c r="J462" s="192"/>
      <c r="K462" s="192"/>
      <c r="L462" s="192"/>
      <c r="M462" s="192"/>
      <c r="N462" s="192"/>
      <c r="O462" s="192"/>
      <c r="P462" s="177"/>
      <c r="Q462" s="140"/>
      <c r="R462" s="140"/>
      <c r="S462" s="140"/>
      <c r="T462" s="140"/>
      <c r="U462" s="140"/>
      <c r="V462" s="140"/>
      <c r="W462" s="140"/>
      <c r="X462" s="140"/>
      <c r="Y462" s="140"/>
      <c r="Z462" s="140"/>
      <c r="AA462" s="140"/>
      <c r="AB462" s="140"/>
      <c r="AC462" s="140"/>
      <c r="AD462" s="140"/>
      <c r="AE462" s="140"/>
      <c r="AF462" s="140"/>
      <c r="AG462" s="140"/>
      <c r="AH462" s="140"/>
      <c r="AI462" s="140"/>
      <c r="AJ462" s="140"/>
    </row>
    <row r="463" spans="1:36" ht="42" customHeight="1">
      <c r="A463" s="191"/>
      <c r="B463" s="191"/>
      <c r="C463" s="177"/>
      <c r="E463" s="192"/>
      <c r="F463" s="177"/>
      <c r="G463" s="192"/>
      <c r="H463" s="177"/>
      <c r="I463" s="192"/>
      <c r="J463" s="192"/>
      <c r="K463" s="192"/>
      <c r="L463" s="192"/>
      <c r="M463" s="192"/>
      <c r="N463" s="192"/>
      <c r="O463" s="192"/>
      <c r="P463" s="177"/>
      <c r="Q463" s="140"/>
      <c r="R463" s="140"/>
      <c r="S463" s="140"/>
      <c r="T463" s="140"/>
      <c r="U463" s="140"/>
      <c r="V463" s="140"/>
      <c r="W463" s="140"/>
      <c r="X463" s="140"/>
      <c r="Y463" s="140"/>
      <c r="Z463" s="140"/>
      <c r="AA463" s="140"/>
      <c r="AB463" s="140"/>
      <c r="AC463" s="140"/>
      <c r="AD463" s="140"/>
      <c r="AE463" s="140"/>
      <c r="AF463" s="140"/>
      <c r="AG463" s="140"/>
      <c r="AH463" s="140"/>
      <c r="AI463" s="140"/>
      <c r="AJ463" s="140"/>
    </row>
    <row r="464" spans="1:36" ht="42" customHeight="1">
      <c r="A464" s="191"/>
      <c r="B464" s="191"/>
      <c r="C464" s="177"/>
      <c r="E464" s="192"/>
      <c r="F464" s="177"/>
      <c r="G464" s="192"/>
      <c r="H464" s="177"/>
      <c r="I464" s="192"/>
      <c r="J464" s="192"/>
      <c r="K464" s="192"/>
      <c r="L464" s="192"/>
      <c r="M464" s="192"/>
      <c r="N464" s="192"/>
      <c r="O464" s="192"/>
      <c r="P464" s="177"/>
      <c r="Q464" s="140"/>
      <c r="R464" s="140"/>
      <c r="S464" s="140"/>
      <c r="T464" s="140"/>
      <c r="U464" s="140"/>
      <c r="V464" s="140"/>
      <c r="W464" s="140"/>
      <c r="X464" s="140"/>
      <c r="Y464" s="140"/>
      <c r="Z464" s="140"/>
      <c r="AA464" s="140"/>
      <c r="AB464" s="140"/>
      <c r="AC464" s="140"/>
      <c r="AD464" s="140"/>
      <c r="AE464" s="140"/>
      <c r="AF464" s="140"/>
      <c r="AG464" s="140"/>
      <c r="AH464" s="140"/>
      <c r="AI464" s="140"/>
      <c r="AJ464" s="140"/>
    </row>
    <row r="465" spans="1:36" ht="42" customHeight="1">
      <c r="A465" s="191"/>
      <c r="B465" s="191"/>
      <c r="C465" s="177"/>
      <c r="E465" s="192"/>
      <c r="F465" s="177"/>
      <c r="G465" s="192"/>
      <c r="H465" s="177"/>
      <c r="I465" s="192"/>
      <c r="J465" s="192"/>
      <c r="K465" s="192"/>
      <c r="L465" s="192"/>
      <c r="M465" s="192"/>
      <c r="N465" s="192"/>
      <c r="O465" s="192"/>
      <c r="P465" s="177"/>
      <c r="Q465" s="140"/>
      <c r="R465" s="140"/>
      <c r="S465" s="140"/>
      <c r="T465" s="140"/>
      <c r="U465" s="140"/>
      <c r="V465" s="140"/>
      <c r="W465" s="140"/>
      <c r="X465" s="140"/>
      <c r="Y465" s="140"/>
      <c r="Z465" s="140"/>
      <c r="AA465" s="140"/>
      <c r="AB465" s="140"/>
      <c r="AC465" s="140"/>
      <c r="AD465" s="140"/>
      <c r="AE465" s="140"/>
      <c r="AF465" s="140"/>
      <c r="AG465" s="140"/>
      <c r="AH465" s="140"/>
      <c r="AI465" s="140"/>
      <c r="AJ465" s="140"/>
    </row>
    <row r="466" spans="1:36" ht="42" customHeight="1">
      <c r="A466" s="191"/>
      <c r="B466" s="191"/>
      <c r="C466" s="177"/>
      <c r="E466" s="192"/>
      <c r="F466" s="177"/>
      <c r="G466" s="192"/>
      <c r="H466" s="177"/>
      <c r="I466" s="192"/>
      <c r="J466" s="192"/>
      <c r="K466" s="192"/>
      <c r="L466" s="192"/>
      <c r="M466" s="192"/>
      <c r="N466" s="192"/>
      <c r="O466" s="192"/>
      <c r="P466" s="177"/>
      <c r="Q466" s="140"/>
      <c r="R466" s="140"/>
      <c r="S466" s="140"/>
      <c r="T466" s="140"/>
      <c r="U466" s="140"/>
      <c r="V466" s="140"/>
      <c r="W466" s="140"/>
      <c r="X466" s="140"/>
      <c r="Y466" s="140"/>
      <c r="Z466" s="140"/>
      <c r="AA466" s="140"/>
      <c r="AB466" s="140"/>
      <c r="AC466" s="140"/>
      <c r="AD466" s="140"/>
      <c r="AE466" s="140"/>
      <c r="AF466" s="140"/>
      <c r="AG466" s="140"/>
      <c r="AH466" s="140"/>
      <c r="AI466" s="140"/>
      <c r="AJ466" s="140"/>
    </row>
    <row r="467" spans="1:36" ht="42" customHeight="1">
      <c r="A467" s="191"/>
      <c r="B467" s="191"/>
      <c r="C467" s="177"/>
      <c r="E467" s="192"/>
      <c r="F467" s="177"/>
      <c r="G467" s="192"/>
      <c r="H467" s="177"/>
      <c r="I467" s="192"/>
      <c r="J467" s="192"/>
      <c r="K467" s="192"/>
      <c r="L467" s="192"/>
      <c r="M467" s="192"/>
      <c r="N467" s="192"/>
      <c r="O467" s="192"/>
      <c r="P467" s="177"/>
      <c r="Q467" s="140"/>
      <c r="R467" s="140"/>
      <c r="S467" s="140"/>
      <c r="T467" s="140"/>
      <c r="U467" s="140"/>
      <c r="V467" s="140"/>
      <c r="W467" s="140"/>
      <c r="X467" s="140"/>
      <c r="Y467" s="140"/>
      <c r="Z467" s="140"/>
      <c r="AA467" s="140"/>
      <c r="AB467" s="140"/>
      <c r="AC467" s="140"/>
      <c r="AD467" s="140"/>
      <c r="AE467" s="140"/>
      <c r="AF467" s="140"/>
      <c r="AG467" s="140"/>
      <c r="AH467" s="140"/>
      <c r="AI467" s="140"/>
      <c r="AJ467" s="140"/>
    </row>
    <row r="468" spans="1:36" ht="42" customHeight="1">
      <c r="A468" s="191"/>
      <c r="B468" s="191"/>
      <c r="C468" s="177"/>
      <c r="E468" s="192"/>
      <c r="F468" s="177"/>
      <c r="G468" s="192"/>
      <c r="H468" s="177"/>
      <c r="I468" s="192"/>
      <c r="J468" s="192"/>
      <c r="K468" s="192"/>
      <c r="L468" s="192"/>
      <c r="M468" s="192"/>
      <c r="N468" s="192"/>
      <c r="O468" s="192"/>
      <c r="P468" s="177"/>
      <c r="Q468" s="140"/>
      <c r="R468" s="140"/>
      <c r="S468" s="140"/>
      <c r="T468" s="140"/>
      <c r="U468" s="140"/>
      <c r="V468" s="140"/>
      <c r="W468" s="140"/>
      <c r="X468" s="140"/>
      <c r="Y468" s="140"/>
      <c r="Z468" s="140"/>
      <c r="AA468" s="140"/>
      <c r="AB468" s="140"/>
      <c r="AC468" s="140"/>
      <c r="AD468" s="140"/>
      <c r="AE468" s="140"/>
      <c r="AF468" s="140"/>
      <c r="AG468" s="140"/>
      <c r="AH468" s="140"/>
      <c r="AI468" s="140"/>
      <c r="AJ468" s="140"/>
    </row>
    <row r="469" spans="1:36" ht="42" customHeight="1">
      <c r="A469" s="191"/>
      <c r="B469" s="191"/>
      <c r="C469" s="177"/>
      <c r="E469" s="192"/>
      <c r="F469" s="177"/>
      <c r="G469" s="192"/>
      <c r="H469" s="177"/>
      <c r="I469" s="192"/>
      <c r="J469" s="192"/>
      <c r="K469" s="192"/>
      <c r="L469" s="192"/>
      <c r="M469" s="192"/>
      <c r="N469" s="192"/>
      <c r="O469" s="192"/>
      <c r="P469" s="177"/>
      <c r="Q469" s="140"/>
      <c r="R469" s="140"/>
      <c r="S469" s="140"/>
      <c r="T469" s="140"/>
      <c r="U469" s="140"/>
      <c r="V469" s="140"/>
      <c r="W469" s="140"/>
      <c r="X469" s="140"/>
      <c r="Y469" s="140"/>
      <c r="Z469" s="140"/>
      <c r="AA469" s="140"/>
      <c r="AB469" s="140"/>
      <c r="AC469" s="140"/>
      <c r="AD469" s="140"/>
      <c r="AE469" s="140"/>
      <c r="AF469" s="140"/>
      <c r="AG469" s="140"/>
      <c r="AH469" s="140"/>
      <c r="AI469" s="140"/>
      <c r="AJ469" s="140"/>
    </row>
    <row r="470" spans="1:36" ht="42" customHeight="1">
      <c r="A470" s="191"/>
      <c r="B470" s="191"/>
      <c r="C470" s="177"/>
      <c r="E470" s="192"/>
      <c r="F470" s="177"/>
      <c r="G470" s="192"/>
      <c r="H470" s="177"/>
      <c r="I470" s="192"/>
      <c r="J470" s="192"/>
      <c r="K470" s="192"/>
      <c r="L470" s="192"/>
      <c r="M470" s="192"/>
      <c r="N470" s="192"/>
      <c r="O470" s="192"/>
      <c r="P470" s="177"/>
      <c r="Q470" s="140"/>
      <c r="R470" s="140"/>
      <c r="S470" s="140"/>
      <c r="T470" s="140"/>
      <c r="U470" s="140"/>
      <c r="V470" s="140"/>
      <c r="W470" s="140"/>
      <c r="X470" s="140"/>
      <c r="Y470" s="140"/>
      <c r="Z470" s="140"/>
      <c r="AA470" s="140"/>
      <c r="AB470" s="140"/>
      <c r="AC470" s="140"/>
      <c r="AD470" s="140"/>
      <c r="AE470" s="140"/>
      <c r="AF470" s="140"/>
      <c r="AG470" s="140"/>
      <c r="AH470" s="140"/>
      <c r="AI470" s="140"/>
      <c r="AJ470" s="140"/>
    </row>
    <row r="471" spans="1:36" ht="42" customHeight="1">
      <c r="A471" s="191"/>
      <c r="B471" s="191"/>
      <c r="C471" s="177"/>
      <c r="E471" s="192"/>
      <c r="F471" s="177"/>
      <c r="G471" s="192"/>
      <c r="H471" s="177"/>
      <c r="I471" s="192"/>
      <c r="J471" s="192"/>
      <c r="K471" s="192"/>
      <c r="L471" s="192"/>
      <c r="M471" s="192"/>
      <c r="N471" s="192"/>
      <c r="O471" s="192"/>
      <c r="P471" s="177"/>
      <c r="Q471" s="140"/>
      <c r="R471" s="140"/>
      <c r="S471" s="140"/>
      <c r="T471" s="140"/>
      <c r="U471" s="140"/>
      <c r="V471" s="140"/>
      <c r="W471" s="140"/>
      <c r="X471" s="140"/>
      <c r="Y471" s="140"/>
      <c r="Z471" s="140"/>
      <c r="AA471" s="140"/>
      <c r="AB471" s="140"/>
      <c r="AC471" s="140"/>
      <c r="AD471" s="140"/>
      <c r="AE471" s="140"/>
      <c r="AF471" s="140"/>
      <c r="AG471" s="140"/>
      <c r="AH471" s="140"/>
      <c r="AI471" s="140"/>
      <c r="AJ471" s="140"/>
    </row>
    <row r="472" spans="1:36" ht="42" customHeight="1">
      <c r="A472" s="191"/>
      <c r="B472" s="191"/>
      <c r="C472" s="177"/>
      <c r="E472" s="192"/>
      <c r="F472" s="177"/>
      <c r="G472" s="192"/>
      <c r="H472" s="177"/>
      <c r="I472" s="192"/>
      <c r="J472" s="192"/>
      <c r="K472" s="192"/>
      <c r="L472" s="192"/>
      <c r="M472" s="192"/>
      <c r="N472" s="192"/>
      <c r="O472" s="192"/>
      <c r="P472" s="177"/>
      <c r="Q472" s="140"/>
      <c r="R472" s="140"/>
      <c r="S472" s="140"/>
      <c r="T472" s="140"/>
      <c r="U472" s="140"/>
      <c r="V472" s="140"/>
      <c r="W472" s="140"/>
      <c r="X472" s="140"/>
      <c r="Y472" s="140"/>
      <c r="Z472" s="140"/>
      <c r="AA472" s="140"/>
      <c r="AB472" s="140"/>
      <c r="AC472" s="140"/>
      <c r="AD472" s="140"/>
      <c r="AE472" s="140"/>
      <c r="AF472" s="140"/>
      <c r="AG472" s="140"/>
      <c r="AH472" s="140"/>
      <c r="AI472" s="140"/>
      <c r="AJ472" s="140"/>
    </row>
    <row r="473" spans="1:36" ht="42" customHeight="1">
      <c r="A473" s="191"/>
      <c r="B473" s="191"/>
      <c r="C473" s="177"/>
      <c r="E473" s="192"/>
      <c r="F473" s="177"/>
      <c r="G473" s="192"/>
      <c r="H473" s="177"/>
      <c r="I473" s="192"/>
      <c r="J473" s="192"/>
      <c r="K473" s="192"/>
      <c r="L473" s="192"/>
      <c r="M473" s="192"/>
      <c r="N473" s="192"/>
      <c r="O473" s="192"/>
      <c r="P473" s="177"/>
      <c r="Q473" s="140"/>
      <c r="R473" s="140"/>
      <c r="S473" s="140"/>
      <c r="T473" s="140"/>
      <c r="U473" s="140"/>
      <c r="V473" s="140"/>
      <c r="W473" s="140"/>
      <c r="X473" s="140"/>
      <c r="Y473" s="140"/>
      <c r="Z473" s="140"/>
      <c r="AA473" s="140"/>
      <c r="AB473" s="140"/>
      <c r="AC473" s="140"/>
      <c r="AD473" s="140"/>
      <c r="AE473" s="140"/>
      <c r="AF473" s="140"/>
      <c r="AG473" s="140"/>
      <c r="AH473" s="140"/>
      <c r="AI473" s="140"/>
      <c r="AJ473" s="140"/>
    </row>
    <row r="474" spans="1:36" ht="42" customHeight="1">
      <c r="A474" s="191"/>
      <c r="B474" s="191"/>
      <c r="C474" s="177"/>
      <c r="E474" s="192"/>
      <c r="F474" s="177"/>
      <c r="G474" s="192"/>
      <c r="H474" s="177"/>
      <c r="I474" s="192"/>
      <c r="J474" s="192"/>
      <c r="K474" s="192"/>
      <c r="L474" s="192"/>
      <c r="M474" s="192"/>
      <c r="N474" s="192"/>
      <c r="O474" s="192"/>
      <c r="P474" s="177"/>
      <c r="Q474" s="140"/>
      <c r="R474" s="140"/>
      <c r="S474" s="140"/>
      <c r="T474" s="140"/>
      <c r="U474" s="140"/>
      <c r="V474" s="140"/>
      <c r="W474" s="140"/>
      <c r="X474" s="140"/>
      <c r="Y474" s="140"/>
      <c r="Z474" s="140"/>
      <c r="AA474" s="140"/>
      <c r="AB474" s="140"/>
      <c r="AC474" s="140"/>
      <c r="AD474" s="140"/>
      <c r="AE474" s="140"/>
      <c r="AF474" s="140"/>
      <c r="AG474" s="140"/>
      <c r="AH474" s="140"/>
      <c r="AI474" s="140"/>
      <c r="AJ474" s="140"/>
    </row>
    <row r="475" spans="1:36" ht="42" customHeight="1">
      <c r="A475" s="191"/>
      <c r="B475" s="191"/>
      <c r="C475" s="177"/>
      <c r="E475" s="192"/>
      <c r="F475" s="177"/>
      <c r="G475" s="192"/>
      <c r="H475" s="177"/>
      <c r="I475" s="192"/>
      <c r="J475" s="192"/>
      <c r="K475" s="192"/>
      <c r="L475" s="192"/>
      <c r="M475" s="192"/>
      <c r="N475" s="192"/>
      <c r="O475" s="192"/>
      <c r="P475" s="177"/>
      <c r="Q475" s="140"/>
      <c r="R475" s="140"/>
      <c r="S475" s="140"/>
      <c r="T475" s="140"/>
      <c r="U475" s="140"/>
      <c r="V475" s="140"/>
      <c r="W475" s="140"/>
      <c r="X475" s="140"/>
      <c r="Y475" s="140"/>
      <c r="Z475" s="140"/>
      <c r="AA475" s="140"/>
      <c r="AB475" s="140"/>
      <c r="AC475" s="140"/>
      <c r="AD475" s="140"/>
      <c r="AE475" s="140"/>
      <c r="AF475" s="140"/>
      <c r="AG475" s="140"/>
      <c r="AH475" s="140"/>
      <c r="AI475" s="140"/>
      <c r="AJ475" s="140"/>
    </row>
    <row r="476" spans="1:36" ht="42" customHeight="1">
      <c r="A476" s="191"/>
      <c r="B476" s="191"/>
      <c r="C476" s="177"/>
      <c r="E476" s="192"/>
      <c r="F476" s="177"/>
      <c r="G476" s="192"/>
      <c r="H476" s="177"/>
      <c r="I476" s="192"/>
      <c r="J476" s="192"/>
      <c r="K476" s="192"/>
      <c r="L476" s="192"/>
      <c r="M476" s="192"/>
      <c r="N476" s="192"/>
      <c r="O476" s="192"/>
      <c r="P476" s="177"/>
      <c r="Q476" s="140"/>
      <c r="R476" s="140"/>
      <c r="S476" s="140"/>
      <c r="T476" s="140"/>
      <c r="U476" s="140"/>
      <c r="V476" s="140"/>
      <c r="W476" s="140"/>
      <c r="X476" s="140"/>
      <c r="Y476" s="140"/>
      <c r="Z476" s="140"/>
      <c r="AA476" s="140"/>
      <c r="AB476" s="140"/>
      <c r="AC476" s="140"/>
      <c r="AD476" s="140"/>
      <c r="AE476" s="140"/>
      <c r="AF476" s="140"/>
      <c r="AG476" s="140"/>
      <c r="AH476" s="140"/>
      <c r="AI476" s="140"/>
      <c r="AJ476" s="140"/>
    </row>
    <row r="477" spans="1:36" ht="42" customHeight="1">
      <c r="A477" s="191"/>
      <c r="B477" s="191"/>
      <c r="C477" s="177"/>
      <c r="E477" s="192"/>
      <c r="F477" s="177"/>
      <c r="G477" s="192"/>
      <c r="H477" s="177"/>
      <c r="I477" s="192"/>
      <c r="J477" s="192"/>
      <c r="K477" s="192"/>
      <c r="L477" s="192"/>
      <c r="M477" s="192"/>
      <c r="N477" s="192"/>
      <c r="O477" s="192"/>
      <c r="P477" s="177"/>
      <c r="Q477" s="140"/>
      <c r="R477" s="140"/>
      <c r="S477" s="140"/>
      <c r="T477" s="140"/>
      <c r="U477" s="140"/>
      <c r="V477" s="140"/>
      <c r="W477" s="140"/>
      <c r="X477" s="140"/>
      <c r="Y477" s="140"/>
      <c r="Z477" s="140"/>
      <c r="AA477" s="140"/>
      <c r="AB477" s="140"/>
      <c r="AC477" s="140"/>
      <c r="AD477" s="140"/>
      <c r="AE477" s="140"/>
      <c r="AF477" s="140"/>
      <c r="AG477" s="140"/>
      <c r="AH477" s="140"/>
      <c r="AI477" s="140"/>
      <c r="AJ477" s="140"/>
    </row>
    <row r="478" spans="1:36" ht="42" customHeight="1">
      <c r="A478" s="191"/>
      <c r="B478" s="191"/>
      <c r="C478" s="177"/>
      <c r="E478" s="192"/>
      <c r="F478" s="177"/>
      <c r="G478" s="192"/>
      <c r="H478" s="177"/>
      <c r="I478" s="192"/>
      <c r="J478" s="192"/>
      <c r="K478" s="192"/>
      <c r="L478" s="192"/>
      <c r="M478" s="192"/>
      <c r="N478" s="192"/>
      <c r="O478" s="192"/>
      <c r="P478" s="177"/>
      <c r="Q478" s="140"/>
      <c r="R478" s="140"/>
      <c r="S478" s="140"/>
      <c r="T478" s="140"/>
      <c r="U478" s="140"/>
      <c r="V478" s="140"/>
      <c r="W478" s="140"/>
      <c r="X478" s="140"/>
      <c r="Y478" s="140"/>
      <c r="Z478" s="140"/>
      <c r="AA478" s="140"/>
      <c r="AB478" s="140"/>
      <c r="AC478" s="140"/>
      <c r="AD478" s="140"/>
      <c r="AE478" s="140"/>
      <c r="AF478" s="140"/>
      <c r="AG478" s="140"/>
      <c r="AH478" s="140"/>
      <c r="AI478" s="140"/>
      <c r="AJ478" s="140"/>
    </row>
    <row r="479" spans="1:36" ht="42" customHeight="1">
      <c r="A479" s="191"/>
      <c r="B479" s="191"/>
      <c r="C479" s="177"/>
      <c r="E479" s="192"/>
      <c r="F479" s="177"/>
      <c r="G479" s="192"/>
      <c r="H479" s="177"/>
      <c r="I479" s="192"/>
      <c r="J479" s="192"/>
      <c r="K479" s="192"/>
      <c r="L479" s="192"/>
      <c r="M479" s="192"/>
      <c r="N479" s="192"/>
      <c r="O479" s="192"/>
      <c r="P479" s="177"/>
      <c r="Q479" s="140"/>
      <c r="R479" s="140"/>
      <c r="S479" s="140"/>
      <c r="T479" s="140"/>
      <c r="U479" s="140"/>
      <c r="V479" s="140"/>
      <c r="W479" s="140"/>
      <c r="X479" s="140"/>
      <c r="Y479" s="140"/>
      <c r="Z479" s="140"/>
      <c r="AA479" s="140"/>
      <c r="AB479" s="140"/>
      <c r="AC479" s="140"/>
      <c r="AD479" s="140"/>
      <c r="AE479" s="140"/>
      <c r="AF479" s="140"/>
      <c r="AG479" s="140"/>
      <c r="AH479" s="140"/>
      <c r="AI479" s="140"/>
      <c r="AJ479" s="140"/>
    </row>
    <row r="480" spans="1:36" ht="42" customHeight="1">
      <c r="A480" s="191"/>
      <c r="B480" s="191"/>
      <c r="C480" s="177"/>
      <c r="E480" s="192"/>
      <c r="F480" s="177"/>
      <c r="G480" s="192"/>
      <c r="H480" s="177"/>
      <c r="I480" s="192"/>
      <c r="J480" s="192"/>
      <c r="K480" s="192"/>
      <c r="L480" s="192"/>
      <c r="M480" s="192"/>
      <c r="N480" s="192"/>
      <c r="O480" s="192"/>
      <c r="P480" s="177"/>
      <c r="Q480" s="140"/>
      <c r="R480" s="140"/>
      <c r="S480" s="140"/>
      <c r="T480" s="140"/>
      <c r="U480" s="140"/>
      <c r="V480" s="140"/>
      <c r="W480" s="140"/>
      <c r="X480" s="140"/>
      <c r="Y480" s="140"/>
      <c r="Z480" s="140"/>
      <c r="AA480" s="140"/>
      <c r="AB480" s="140"/>
      <c r="AC480" s="140"/>
      <c r="AD480" s="140"/>
      <c r="AE480" s="140"/>
      <c r="AF480" s="140"/>
      <c r="AG480" s="140"/>
      <c r="AH480" s="140"/>
      <c r="AI480" s="140"/>
      <c r="AJ480" s="140"/>
    </row>
    <row r="481" spans="1:36" ht="42" customHeight="1">
      <c r="A481" s="191"/>
      <c r="B481" s="191"/>
      <c r="C481" s="177"/>
      <c r="E481" s="192"/>
      <c r="F481" s="177"/>
      <c r="G481" s="192"/>
      <c r="H481" s="177"/>
      <c r="I481" s="192"/>
      <c r="J481" s="192"/>
      <c r="K481" s="192"/>
      <c r="L481" s="192"/>
      <c r="M481" s="192"/>
      <c r="N481" s="192"/>
      <c r="O481" s="192"/>
      <c r="P481" s="177"/>
      <c r="Q481" s="140"/>
      <c r="R481" s="140"/>
      <c r="S481" s="140"/>
      <c r="T481" s="140"/>
      <c r="U481" s="140"/>
      <c r="V481" s="140"/>
      <c r="W481" s="140"/>
      <c r="X481" s="140"/>
      <c r="Y481" s="140"/>
      <c r="Z481" s="140"/>
      <c r="AA481" s="140"/>
      <c r="AB481" s="140"/>
      <c r="AC481" s="140"/>
      <c r="AD481" s="140"/>
      <c r="AE481" s="140"/>
      <c r="AF481" s="140"/>
      <c r="AG481" s="140"/>
      <c r="AH481" s="140"/>
      <c r="AI481" s="140"/>
      <c r="AJ481" s="140"/>
    </row>
    <row r="482" spans="1:36" ht="42" customHeight="1">
      <c r="A482" s="191"/>
      <c r="B482" s="191"/>
      <c r="C482" s="177"/>
      <c r="E482" s="192"/>
      <c r="F482" s="177"/>
      <c r="G482" s="192"/>
      <c r="H482" s="177"/>
      <c r="I482" s="192"/>
      <c r="J482" s="192"/>
      <c r="K482" s="192"/>
      <c r="L482" s="192"/>
      <c r="M482" s="192"/>
      <c r="N482" s="192"/>
      <c r="O482" s="192"/>
      <c r="P482" s="177"/>
      <c r="Q482" s="140"/>
      <c r="R482" s="140"/>
      <c r="S482" s="140"/>
      <c r="T482" s="140"/>
      <c r="U482" s="140"/>
      <c r="V482" s="140"/>
      <c r="W482" s="140"/>
      <c r="X482" s="140"/>
      <c r="Y482" s="140"/>
      <c r="Z482" s="140"/>
      <c r="AA482" s="140"/>
      <c r="AB482" s="140"/>
      <c r="AC482" s="140"/>
      <c r="AD482" s="140"/>
      <c r="AE482" s="140"/>
      <c r="AF482" s="140"/>
      <c r="AG482" s="140"/>
      <c r="AH482" s="140"/>
      <c r="AI482" s="140"/>
      <c r="AJ482" s="140"/>
    </row>
    <row r="483" spans="1:36" ht="42" customHeight="1">
      <c r="A483" s="191"/>
      <c r="B483" s="191"/>
      <c r="C483" s="177"/>
      <c r="E483" s="192"/>
      <c r="F483" s="177"/>
      <c r="G483" s="192"/>
      <c r="H483" s="177"/>
      <c r="I483" s="192"/>
      <c r="J483" s="192"/>
      <c r="K483" s="192"/>
      <c r="L483" s="192"/>
      <c r="M483" s="192"/>
      <c r="N483" s="192"/>
      <c r="O483" s="192"/>
      <c r="P483" s="177"/>
      <c r="Q483" s="140"/>
      <c r="R483" s="140"/>
      <c r="S483" s="140"/>
      <c r="T483" s="140"/>
      <c r="U483" s="140"/>
      <c r="V483" s="140"/>
      <c r="W483" s="140"/>
      <c r="X483" s="140"/>
      <c r="Y483" s="140"/>
      <c r="Z483" s="140"/>
      <c r="AA483" s="140"/>
      <c r="AB483" s="140"/>
      <c r="AC483" s="140"/>
      <c r="AD483" s="140"/>
      <c r="AE483" s="140"/>
      <c r="AF483" s="140"/>
      <c r="AG483" s="140"/>
      <c r="AH483" s="140"/>
      <c r="AI483" s="140"/>
      <c r="AJ483" s="140"/>
    </row>
    <row r="484" spans="1:36" ht="42" customHeight="1">
      <c r="A484" s="191"/>
      <c r="B484" s="191"/>
      <c r="C484" s="177"/>
      <c r="E484" s="192"/>
      <c r="F484" s="177"/>
      <c r="G484" s="192"/>
      <c r="H484" s="177"/>
      <c r="I484" s="192"/>
      <c r="J484" s="192"/>
      <c r="K484" s="192"/>
      <c r="L484" s="192"/>
      <c r="M484" s="192"/>
      <c r="N484" s="192"/>
      <c r="O484" s="192"/>
      <c r="P484" s="177"/>
      <c r="Q484" s="140"/>
      <c r="R484" s="140"/>
      <c r="S484" s="140"/>
      <c r="T484" s="140"/>
      <c r="U484" s="140"/>
      <c r="V484" s="140"/>
      <c r="W484" s="140"/>
      <c r="X484" s="140"/>
      <c r="Y484" s="140"/>
      <c r="Z484" s="140"/>
      <c r="AA484" s="140"/>
      <c r="AB484" s="140"/>
      <c r="AC484" s="140"/>
      <c r="AD484" s="140"/>
      <c r="AE484" s="140"/>
      <c r="AF484" s="140"/>
      <c r="AG484" s="140"/>
      <c r="AH484" s="140"/>
      <c r="AI484" s="140"/>
      <c r="AJ484" s="140"/>
    </row>
    <row r="485" spans="1:36" ht="42" customHeight="1">
      <c r="A485" s="191"/>
      <c r="B485" s="191"/>
      <c r="C485" s="177"/>
      <c r="E485" s="192"/>
      <c r="F485" s="177"/>
      <c r="G485" s="192"/>
      <c r="H485" s="177"/>
      <c r="I485" s="192"/>
      <c r="J485" s="192"/>
      <c r="K485" s="192"/>
      <c r="L485" s="192"/>
      <c r="M485" s="192"/>
      <c r="N485" s="192"/>
      <c r="O485" s="192"/>
      <c r="P485" s="177"/>
      <c r="Q485" s="140"/>
      <c r="R485" s="140"/>
      <c r="S485" s="140"/>
      <c r="T485" s="140"/>
      <c r="U485" s="140"/>
      <c r="V485" s="140"/>
      <c r="W485" s="140"/>
      <c r="X485" s="140"/>
      <c r="Y485" s="140"/>
      <c r="Z485" s="140"/>
      <c r="AA485" s="140"/>
      <c r="AB485" s="140"/>
      <c r="AC485" s="140"/>
      <c r="AD485" s="140"/>
      <c r="AE485" s="140"/>
      <c r="AF485" s="140"/>
      <c r="AG485" s="140"/>
      <c r="AH485" s="140"/>
      <c r="AI485" s="140"/>
      <c r="AJ485" s="140"/>
    </row>
    <row r="486" spans="1:36" ht="42" customHeight="1">
      <c r="A486" s="191"/>
      <c r="B486" s="191"/>
      <c r="C486" s="177"/>
      <c r="E486" s="192"/>
      <c r="F486" s="177"/>
      <c r="G486" s="192"/>
      <c r="H486" s="177"/>
      <c r="I486" s="192"/>
      <c r="J486" s="192"/>
      <c r="K486" s="192"/>
      <c r="L486" s="192"/>
      <c r="M486" s="192"/>
      <c r="N486" s="192"/>
      <c r="O486" s="192"/>
      <c r="P486" s="177"/>
      <c r="Q486" s="140"/>
      <c r="R486" s="140"/>
      <c r="S486" s="140"/>
      <c r="T486" s="140"/>
      <c r="U486" s="140"/>
      <c r="V486" s="140"/>
      <c r="W486" s="140"/>
      <c r="X486" s="140"/>
      <c r="Y486" s="140"/>
      <c r="Z486" s="140"/>
      <c r="AA486" s="140"/>
      <c r="AB486" s="140"/>
      <c r="AC486" s="140"/>
      <c r="AD486" s="140"/>
      <c r="AE486" s="140"/>
      <c r="AF486" s="140"/>
      <c r="AG486" s="140"/>
      <c r="AH486" s="140"/>
      <c r="AI486" s="140"/>
      <c r="AJ486" s="140"/>
    </row>
    <row r="487" spans="1:36" ht="42" customHeight="1">
      <c r="A487" s="191"/>
      <c r="B487" s="191"/>
      <c r="C487" s="177"/>
      <c r="E487" s="192"/>
      <c r="F487" s="177"/>
      <c r="G487" s="192"/>
      <c r="H487" s="177"/>
      <c r="I487" s="192"/>
      <c r="J487" s="192"/>
      <c r="K487" s="192"/>
      <c r="L487" s="192"/>
      <c r="M487" s="192"/>
      <c r="N487" s="192"/>
      <c r="O487" s="192"/>
      <c r="P487" s="177"/>
      <c r="Q487" s="140"/>
      <c r="R487" s="140"/>
      <c r="S487" s="140"/>
      <c r="T487" s="140"/>
      <c r="U487" s="140"/>
      <c r="V487" s="140"/>
      <c r="W487" s="140"/>
      <c r="X487" s="140"/>
      <c r="Y487" s="140"/>
      <c r="Z487" s="140"/>
      <c r="AA487" s="140"/>
      <c r="AB487" s="140"/>
      <c r="AC487" s="140"/>
      <c r="AD487" s="140"/>
      <c r="AE487" s="140"/>
      <c r="AF487" s="140"/>
      <c r="AG487" s="140"/>
      <c r="AH487" s="140"/>
      <c r="AI487" s="140"/>
      <c r="AJ487" s="140"/>
    </row>
    <row r="488" spans="1:36" ht="42" customHeight="1">
      <c r="A488" s="191"/>
      <c r="B488" s="191"/>
      <c r="C488" s="177"/>
      <c r="E488" s="192"/>
      <c r="F488" s="177"/>
      <c r="G488" s="192"/>
      <c r="H488" s="177"/>
      <c r="I488" s="192"/>
      <c r="J488" s="192"/>
      <c r="K488" s="192"/>
      <c r="L488" s="192"/>
      <c r="M488" s="192"/>
      <c r="N488" s="192"/>
      <c r="O488" s="192"/>
      <c r="P488" s="177"/>
      <c r="Q488" s="140"/>
      <c r="R488" s="140"/>
      <c r="S488" s="140"/>
      <c r="T488" s="140"/>
      <c r="U488" s="140"/>
      <c r="V488" s="140"/>
      <c r="W488" s="140"/>
      <c r="X488" s="140"/>
      <c r="Y488" s="140"/>
      <c r="Z488" s="140"/>
      <c r="AA488" s="140"/>
      <c r="AB488" s="140"/>
      <c r="AC488" s="140"/>
      <c r="AD488" s="140"/>
      <c r="AE488" s="140"/>
      <c r="AF488" s="140"/>
      <c r="AG488" s="140"/>
      <c r="AH488" s="140"/>
      <c r="AI488" s="140"/>
      <c r="AJ488" s="140"/>
    </row>
    <row r="489" spans="1:36" ht="42" customHeight="1">
      <c r="A489" s="191"/>
      <c r="B489" s="191"/>
      <c r="C489" s="177"/>
      <c r="E489" s="192"/>
      <c r="F489" s="177"/>
      <c r="G489" s="192"/>
      <c r="H489" s="177"/>
      <c r="I489" s="192"/>
      <c r="J489" s="192"/>
      <c r="K489" s="192"/>
      <c r="L489" s="192"/>
      <c r="M489" s="192"/>
      <c r="N489" s="192"/>
      <c r="O489" s="192"/>
      <c r="P489" s="177"/>
      <c r="Q489" s="140"/>
      <c r="R489" s="140"/>
      <c r="S489" s="140"/>
      <c r="T489" s="140"/>
      <c r="U489" s="140"/>
      <c r="V489" s="140"/>
      <c r="W489" s="140"/>
      <c r="X489" s="140"/>
      <c r="Y489" s="140"/>
      <c r="Z489" s="140"/>
      <c r="AA489" s="140"/>
      <c r="AB489" s="140"/>
      <c r="AC489" s="140"/>
      <c r="AD489" s="140"/>
      <c r="AE489" s="140"/>
      <c r="AF489" s="140"/>
      <c r="AG489" s="140"/>
      <c r="AH489" s="140"/>
      <c r="AI489" s="140"/>
      <c r="AJ489" s="140"/>
    </row>
    <row r="490" spans="1:36" ht="42" customHeight="1">
      <c r="A490" s="191"/>
      <c r="B490" s="191"/>
      <c r="C490" s="177"/>
      <c r="E490" s="192"/>
      <c r="F490" s="177"/>
      <c r="G490" s="192"/>
      <c r="H490" s="177"/>
      <c r="I490" s="192"/>
      <c r="J490" s="192"/>
      <c r="K490" s="192"/>
      <c r="L490" s="192"/>
      <c r="M490" s="192"/>
      <c r="N490" s="192"/>
      <c r="O490" s="192"/>
      <c r="P490" s="177"/>
      <c r="Q490" s="140"/>
      <c r="R490" s="140"/>
      <c r="S490" s="140"/>
      <c r="T490" s="140"/>
      <c r="U490" s="140"/>
      <c r="V490" s="140"/>
      <c r="W490" s="140"/>
      <c r="X490" s="140"/>
      <c r="Y490" s="140"/>
      <c r="Z490" s="140"/>
      <c r="AA490" s="140"/>
      <c r="AB490" s="140"/>
      <c r="AC490" s="140"/>
      <c r="AD490" s="140"/>
      <c r="AE490" s="140"/>
      <c r="AF490" s="140"/>
      <c r="AG490" s="140"/>
      <c r="AH490" s="140"/>
      <c r="AI490" s="140"/>
      <c r="AJ490" s="140"/>
    </row>
    <row r="491" spans="1:36" ht="42" customHeight="1">
      <c r="A491" s="191"/>
      <c r="B491" s="191"/>
      <c r="C491" s="177"/>
      <c r="E491" s="192"/>
      <c r="F491" s="177"/>
      <c r="G491" s="192"/>
      <c r="H491" s="177"/>
      <c r="I491" s="192"/>
      <c r="J491" s="192"/>
      <c r="K491" s="192"/>
      <c r="L491" s="192"/>
      <c r="M491" s="192"/>
      <c r="N491" s="192"/>
      <c r="O491" s="192"/>
      <c r="P491" s="177"/>
      <c r="Q491" s="140"/>
      <c r="R491" s="140"/>
      <c r="S491" s="140"/>
      <c r="T491" s="140"/>
      <c r="U491" s="140"/>
      <c r="V491" s="140"/>
      <c r="W491" s="140"/>
      <c r="X491" s="140"/>
      <c r="Y491" s="140"/>
      <c r="Z491" s="140"/>
      <c r="AA491" s="140"/>
      <c r="AB491" s="140"/>
      <c r="AC491" s="140"/>
      <c r="AD491" s="140"/>
      <c r="AE491" s="140"/>
      <c r="AF491" s="140"/>
      <c r="AG491" s="140"/>
      <c r="AH491" s="140"/>
      <c r="AI491" s="140"/>
      <c r="AJ491" s="140"/>
    </row>
    <row r="492" spans="1:36" ht="42" customHeight="1">
      <c r="A492" s="191"/>
      <c r="B492" s="191"/>
      <c r="C492" s="177"/>
      <c r="E492" s="192"/>
      <c r="F492" s="177"/>
      <c r="G492" s="192"/>
      <c r="H492" s="177"/>
      <c r="I492" s="192"/>
      <c r="J492" s="192"/>
      <c r="K492" s="192"/>
      <c r="L492" s="192"/>
      <c r="M492" s="192"/>
      <c r="N492" s="192"/>
      <c r="O492" s="192"/>
      <c r="P492" s="177"/>
      <c r="Q492" s="140"/>
      <c r="R492" s="140"/>
      <c r="S492" s="140"/>
      <c r="T492" s="140"/>
      <c r="U492" s="140"/>
      <c r="V492" s="140"/>
      <c r="W492" s="140"/>
      <c r="X492" s="140"/>
      <c r="Y492" s="140"/>
      <c r="Z492" s="140"/>
      <c r="AA492" s="140"/>
      <c r="AB492" s="140"/>
      <c r="AC492" s="140"/>
      <c r="AD492" s="140"/>
      <c r="AE492" s="140"/>
      <c r="AF492" s="140"/>
      <c r="AG492" s="140"/>
      <c r="AH492" s="140"/>
      <c r="AI492" s="140"/>
      <c r="AJ492" s="140"/>
    </row>
    <row r="493" spans="1:36" ht="42" customHeight="1">
      <c r="A493" s="191"/>
      <c r="B493" s="191"/>
      <c r="C493" s="177"/>
      <c r="E493" s="192"/>
      <c r="F493" s="177"/>
      <c r="G493" s="192"/>
      <c r="H493" s="177"/>
      <c r="I493" s="192"/>
      <c r="J493" s="192"/>
      <c r="K493" s="192"/>
      <c r="L493" s="192"/>
      <c r="M493" s="192"/>
      <c r="N493" s="192"/>
      <c r="O493" s="192"/>
      <c r="P493" s="177"/>
      <c r="Q493" s="140"/>
      <c r="R493" s="140"/>
      <c r="S493" s="140"/>
      <c r="T493" s="140"/>
      <c r="U493" s="140"/>
      <c r="V493" s="140"/>
      <c r="W493" s="140"/>
      <c r="X493" s="140"/>
      <c r="Y493" s="140"/>
      <c r="Z493" s="140"/>
      <c r="AA493" s="140"/>
      <c r="AB493" s="140"/>
      <c r="AC493" s="140"/>
      <c r="AD493" s="140"/>
      <c r="AE493" s="140"/>
      <c r="AF493" s="140"/>
      <c r="AG493" s="140"/>
      <c r="AH493" s="140"/>
      <c r="AI493" s="140"/>
      <c r="AJ493" s="140"/>
    </row>
    <row r="494" spans="1:36" ht="42" customHeight="1">
      <c r="A494" s="191"/>
      <c r="B494" s="191"/>
      <c r="C494" s="177"/>
      <c r="E494" s="192"/>
      <c r="F494" s="177"/>
      <c r="G494" s="192"/>
      <c r="H494" s="177"/>
      <c r="I494" s="192"/>
      <c r="J494" s="192"/>
      <c r="K494" s="192"/>
      <c r="L494" s="192"/>
      <c r="M494" s="192"/>
      <c r="N494" s="192"/>
      <c r="O494" s="192"/>
      <c r="P494" s="177"/>
      <c r="Q494" s="140"/>
      <c r="R494" s="140"/>
      <c r="S494" s="140"/>
      <c r="T494" s="140"/>
      <c r="U494" s="140"/>
      <c r="V494" s="140"/>
      <c r="W494" s="140"/>
      <c r="X494" s="140"/>
      <c r="Y494" s="140"/>
      <c r="Z494" s="140"/>
      <c r="AA494" s="140"/>
      <c r="AB494" s="140"/>
      <c r="AC494" s="140"/>
      <c r="AD494" s="140"/>
      <c r="AE494" s="140"/>
      <c r="AF494" s="140"/>
      <c r="AG494" s="140"/>
      <c r="AH494" s="140"/>
      <c r="AI494" s="140"/>
      <c r="AJ494" s="140"/>
    </row>
    <row r="495" spans="1:36" ht="42" customHeight="1">
      <c r="A495" s="191"/>
      <c r="B495" s="191"/>
      <c r="C495" s="177"/>
      <c r="E495" s="192"/>
      <c r="F495" s="177"/>
      <c r="G495" s="192"/>
      <c r="H495" s="177"/>
      <c r="I495" s="192"/>
      <c r="J495" s="192"/>
      <c r="K495" s="192"/>
      <c r="L495" s="192"/>
      <c r="M495" s="192"/>
      <c r="N495" s="192"/>
      <c r="O495" s="192"/>
      <c r="P495" s="177"/>
      <c r="Q495" s="140"/>
      <c r="R495" s="140"/>
      <c r="S495" s="140"/>
      <c r="T495" s="140"/>
      <c r="U495" s="140"/>
      <c r="V495" s="140"/>
      <c r="W495" s="140"/>
      <c r="X495" s="140"/>
      <c r="Y495" s="140"/>
      <c r="Z495" s="140"/>
      <c r="AA495" s="140"/>
      <c r="AB495" s="140"/>
      <c r="AC495" s="140"/>
      <c r="AD495" s="140"/>
      <c r="AE495" s="140"/>
      <c r="AF495" s="140"/>
      <c r="AG495" s="140"/>
      <c r="AH495" s="140"/>
      <c r="AI495" s="140"/>
      <c r="AJ495" s="140"/>
    </row>
    <row r="496" spans="1:36" ht="42" customHeight="1">
      <c r="A496" s="191"/>
      <c r="B496" s="191"/>
      <c r="C496" s="177"/>
      <c r="E496" s="192"/>
      <c r="F496" s="177"/>
      <c r="G496" s="192"/>
      <c r="H496" s="177"/>
      <c r="I496" s="192"/>
      <c r="J496" s="192"/>
      <c r="K496" s="192"/>
      <c r="L496" s="192"/>
      <c r="M496" s="192"/>
      <c r="N496" s="192"/>
      <c r="O496" s="192"/>
      <c r="P496" s="177"/>
      <c r="Q496" s="140"/>
      <c r="R496" s="140"/>
      <c r="S496" s="140"/>
      <c r="T496" s="140"/>
      <c r="U496" s="140"/>
      <c r="V496" s="140"/>
      <c r="W496" s="140"/>
      <c r="X496" s="140"/>
      <c r="Y496" s="140"/>
      <c r="Z496" s="140"/>
      <c r="AA496" s="140"/>
      <c r="AB496" s="140"/>
      <c r="AC496" s="140"/>
      <c r="AD496" s="140"/>
      <c r="AE496" s="140"/>
      <c r="AF496" s="140"/>
      <c r="AG496" s="140"/>
      <c r="AH496" s="140"/>
      <c r="AI496" s="140"/>
      <c r="AJ496" s="140"/>
    </row>
    <row r="497" spans="1:36" ht="42" customHeight="1">
      <c r="A497" s="191"/>
      <c r="B497" s="191"/>
      <c r="C497" s="177"/>
      <c r="E497" s="192"/>
      <c r="F497" s="177"/>
      <c r="G497" s="192"/>
      <c r="H497" s="177"/>
      <c r="I497" s="192"/>
      <c r="J497" s="192"/>
      <c r="K497" s="192"/>
      <c r="L497" s="192"/>
      <c r="M497" s="192"/>
      <c r="N497" s="192"/>
      <c r="O497" s="192"/>
      <c r="P497" s="177"/>
      <c r="Q497" s="140"/>
      <c r="R497" s="140"/>
      <c r="S497" s="140"/>
      <c r="T497" s="140"/>
      <c r="U497" s="140"/>
      <c r="V497" s="140"/>
      <c r="W497" s="140"/>
      <c r="X497" s="140"/>
      <c r="Y497" s="140"/>
      <c r="Z497" s="140"/>
      <c r="AA497" s="140"/>
      <c r="AB497" s="140"/>
      <c r="AC497" s="140"/>
      <c r="AD497" s="140"/>
      <c r="AE497" s="140"/>
      <c r="AF497" s="140"/>
      <c r="AG497" s="140"/>
      <c r="AH497" s="140"/>
      <c r="AI497" s="140"/>
      <c r="AJ497" s="140"/>
    </row>
    <row r="498" spans="1:36" ht="42" customHeight="1">
      <c r="A498" s="191"/>
      <c r="B498" s="191"/>
      <c r="C498" s="177"/>
      <c r="E498" s="192"/>
      <c r="F498" s="177"/>
      <c r="G498" s="192"/>
      <c r="H498" s="177"/>
      <c r="I498" s="192"/>
      <c r="J498" s="192"/>
      <c r="K498" s="192"/>
      <c r="L498" s="192"/>
      <c r="M498" s="192"/>
      <c r="N498" s="192"/>
      <c r="O498" s="192"/>
      <c r="P498" s="177"/>
      <c r="Q498" s="140"/>
      <c r="R498" s="140"/>
      <c r="S498" s="140"/>
      <c r="T498" s="140"/>
      <c r="U498" s="140"/>
      <c r="V498" s="140"/>
      <c r="W498" s="140"/>
      <c r="X498" s="140"/>
      <c r="Y498" s="140"/>
      <c r="Z498" s="140"/>
      <c r="AA498" s="140"/>
      <c r="AB498" s="140"/>
      <c r="AC498" s="140"/>
      <c r="AD498" s="140"/>
      <c r="AE498" s="140"/>
      <c r="AF498" s="140"/>
      <c r="AG498" s="140"/>
      <c r="AH498" s="140"/>
      <c r="AI498" s="140"/>
      <c r="AJ498" s="140"/>
    </row>
    <row r="499" spans="1:36" ht="42" customHeight="1">
      <c r="A499" s="191"/>
      <c r="B499" s="191"/>
      <c r="C499" s="177"/>
      <c r="E499" s="192"/>
      <c r="F499" s="177"/>
      <c r="G499" s="192"/>
      <c r="H499" s="177"/>
      <c r="I499" s="192"/>
      <c r="J499" s="192"/>
      <c r="K499" s="192"/>
      <c r="L499" s="192"/>
      <c r="M499" s="192"/>
      <c r="N499" s="192"/>
      <c r="O499" s="192"/>
      <c r="P499" s="177"/>
      <c r="Q499" s="140"/>
      <c r="R499" s="140"/>
      <c r="S499" s="140"/>
      <c r="T499" s="140"/>
      <c r="U499" s="140"/>
      <c r="V499" s="140"/>
      <c r="W499" s="140"/>
      <c r="X499" s="140"/>
      <c r="Y499" s="140"/>
      <c r="Z499" s="140"/>
      <c r="AA499" s="140"/>
      <c r="AB499" s="140"/>
      <c r="AC499" s="140"/>
      <c r="AD499" s="140"/>
      <c r="AE499" s="140"/>
      <c r="AF499" s="140"/>
      <c r="AG499" s="140"/>
      <c r="AH499" s="140"/>
      <c r="AI499" s="140"/>
      <c r="AJ499" s="140"/>
    </row>
    <row r="500" spans="1:36" ht="42" customHeight="1">
      <c r="A500" s="191"/>
      <c r="B500" s="191"/>
      <c r="C500" s="177"/>
      <c r="E500" s="192"/>
      <c r="F500" s="177"/>
      <c r="G500" s="192"/>
      <c r="H500" s="177"/>
      <c r="I500" s="192"/>
      <c r="J500" s="192"/>
      <c r="K500" s="192"/>
      <c r="L500" s="192"/>
      <c r="M500" s="192"/>
      <c r="N500" s="192"/>
      <c r="O500" s="192"/>
      <c r="P500" s="177"/>
      <c r="Q500" s="140"/>
      <c r="R500" s="140"/>
      <c r="S500" s="140"/>
      <c r="T500" s="140"/>
      <c r="U500" s="140"/>
      <c r="V500" s="140"/>
      <c r="W500" s="140"/>
      <c r="X500" s="140"/>
      <c r="Y500" s="140"/>
      <c r="Z500" s="140"/>
      <c r="AA500" s="140"/>
      <c r="AB500" s="140"/>
      <c r="AC500" s="140"/>
      <c r="AD500" s="140"/>
      <c r="AE500" s="140"/>
      <c r="AF500" s="140"/>
      <c r="AG500" s="140"/>
      <c r="AH500" s="140"/>
      <c r="AI500" s="140"/>
      <c r="AJ500" s="140"/>
    </row>
    <row r="501" spans="1:36" ht="42" customHeight="1">
      <c r="A501" s="191"/>
      <c r="B501" s="191"/>
      <c r="C501" s="177"/>
      <c r="E501" s="192"/>
      <c r="F501" s="177"/>
      <c r="G501" s="192"/>
      <c r="H501" s="177"/>
      <c r="I501" s="192"/>
      <c r="J501" s="192"/>
      <c r="K501" s="192"/>
      <c r="L501" s="192"/>
      <c r="M501" s="192"/>
      <c r="N501" s="192"/>
      <c r="O501" s="192"/>
      <c r="P501" s="177"/>
      <c r="Q501" s="140"/>
      <c r="R501" s="140"/>
      <c r="S501" s="140"/>
      <c r="T501" s="140"/>
      <c r="U501" s="140"/>
      <c r="V501" s="140"/>
      <c r="W501" s="140"/>
      <c r="X501" s="140"/>
      <c r="Y501" s="140"/>
      <c r="Z501" s="140"/>
      <c r="AA501" s="140"/>
      <c r="AB501" s="140"/>
      <c r="AC501" s="140"/>
      <c r="AD501" s="140"/>
      <c r="AE501" s="140"/>
      <c r="AF501" s="140"/>
      <c r="AG501" s="140"/>
      <c r="AH501" s="140"/>
      <c r="AI501" s="140"/>
      <c r="AJ501" s="140"/>
    </row>
    <row r="502" spans="1:36" ht="42" customHeight="1">
      <c r="A502" s="191"/>
      <c r="B502" s="191"/>
      <c r="C502" s="177"/>
      <c r="E502" s="192"/>
      <c r="F502" s="177"/>
      <c r="G502" s="192"/>
      <c r="H502" s="177"/>
      <c r="I502" s="192"/>
      <c r="J502" s="192"/>
      <c r="K502" s="192"/>
      <c r="L502" s="192"/>
      <c r="M502" s="192"/>
      <c r="N502" s="192"/>
      <c r="O502" s="192"/>
      <c r="P502" s="177"/>
      <c r="Q502" s="140"/>
      <c r="R502" s="140"/>
      <c r="S502" s="140"/>
      <c r="T502" s="140"/>
      <c r="U502" s="140"/>
      <c r="V502" s="140"/>
      <c r="W502" s="140"/>
      <c r="X502" s="140"/>
      <c r="Y502" s="140"/>
      <c r="Z502" s="140"/>
      <c r="AA502" s="140"/>
      <c r="AB502" s="140"/>
      <c r="AC502" s="140"/>
      <c r="AD502" s="140"/>
      <c r="AE502" s="140"/>
      <c r="AF502" s="140"/>
      <c r="AG502" s="140"/>
      <c r="AH502" s="140"/>
      <c r="AI502" s="140"/>
      <c r="AJ502" s="140"/>
    </row>
    <row r="503" spans="1:36" ht="42" customHeight="1">
      <c r="A503" s="191"/>
      <c r="B503" s="191"/>
      <c r="C503" s="177"/>
      <c r="E503" s="192"/>
      <c r="F503" s="177"/>
      <c r="G503" s="192"/>
      <c r="H503" s="177"/>
      <c r="I503" s="192"/>
      <c r="J503" s="192"/>
      <c r="K503" s="192"/>
      <c r="L503" s="192"/>
      <c r="M503" s="192"/>
      <c r="N503" s="192"/>
      <c r="O503" s="192"/>
      <c r="P503" s="177"/>
      <c r="Q503" s="140"/>
      <c r="R503" s="140"/>
      <c r="S503" s="140"/>
      <c r="T503" s="140"/>
      <c r="U503" s="140"/>
      <c r="V503" s="140"/>
      <c r="W503" s="140"/>
      <c r="X503" s="140"/>
      <c r="Y503" s="140"/>
      <c r="Z503" s="140"/>
      <c r="AA503" s="140"/>
      <c r="AB503" s="140"/>
      <c r="AC503" s="140"/>
      <c r="AD503" s="140"/>
      <c r="AE503" s="140"/>
      <c r="AF503" s="140"/>
      <c r="AG503" s="140"/>
      <c r="AH503" s="140"/>
      <c r="AI503" s="140"/>
      <c r="AJ503" s="140"/>
    </row>
    <row r="504" spans="1:36" ht="42" customHeight="1">
      <c r="A504" s="191"/>
      <c r="B504" s="191"/>
      <c r="C504" s="177"/>
      <c r="E504" s="192"/>
      <c r="F504" s="177"/>
      <c r="G504" s="192"/>
      <c r="H504" s="177"/>
      <c r="I504" s="192"/>
      <c r="J504" s="192"/>
      <c r="K504" s="192"/>
      <c r="L504" s="192"/>
      <c r="M504" s="192"/>
      <c r="N504" s="192"/>
      <c r="O504" s="192"/>
      <c r="P504" s="177"/>
      <c r="Q504" s="140"/>
      <c r="R504" s="140"/>
      <c r="S504" s="140"/>
      <c r="T504" s="140"/>
      <c r="U504" s="140"/>
      <c r="V504" s="140"/>
      <c r="W504" s="140"/>
      <c r="X504" s="140"/>
      <c r="Y504" s="140"/>
      <c r="Z504" s="140"/>
      <c r="AA504" s="140"/>
      <c r="AB504" s="140"/>
      <c r="AC504" s="140"/>
      <c r="AD504" s="140"/>
      <c r="AE504" s="140"/>
      <c r="AF504" s="140"/>
      <c r="AG504" s="140"/>
      <c r="AH504" s="140"/>
      <c r="AI504" s="140"/>
      <c r="AJ504" s="140"/>
    </row>
    <row r="505" spans="1:36" ht="42" customHeight="1">
      <c r="A505" s="191"/>
      <c r="B505" s="191"/>
      <c r="C505" s="177"/>
      <c r="E505" s="192"/>
      <c r="F505" s="177"/>
      <c r="G505" s="192"/>
      <c r="H505" s="177"/>
      <c r="I505" s="192"/>
      <c r="J505" s="192"/>
      <c r="K505" s="192"/>
      <c r="L505" s="192"/>
      <c r="M505" s="192"/>
      <c r="N505" s="192"/>
      <c r="O505" s="192"/>
      <c r="P505" s="177"/>
      <c r="Q505" s="140"/>
      <c r="R505" s="140"/>
      <c r="S505" s="140"/>
      <c r="T505" s="140"/>
      <c r="U505" s="140"/>
      <c r="V505" s="140"/>
      <c r="W505" s="140"/>
      <c r="X505" s="140"/>
      <c r="Y505" s="140"/>
      <c r="Z505" s="140"/>
      <c r="AA505" s="140"/>
      <c r="AB505" s="140"/>
      <c r="AC505" s="140"/>
      <c r="AD505" s="140"/>
      <c r="AE505" s="140"/>
      <c r="AF505" s="140"/>
      <c r="AG505" s="140"/>
      <c r="AH505" s="140"/>
      <c r="AI505" s="140"/>
      <c r="AJ505" s="140"/>
    </row>
    <row r="506" spans="1:36" ht="42" customHeight="1">
      <c r="A506" s="191"/>
      <c r="B506" s="191"/>
      <c r="C506" s="177"/>
      <c r="E506" s="192"/>
      <c r="F506" s="177"/>
      <c r="G506" s="192"/>
      <c r="H506" s="177"/>
      <c r="I506" s="192"/>
      <c r="J506" s="192"/>
      <c r="K506" s="192"/>
      <c r="L506" s="192"/>
      <c r="M506" s="192"/>
      <c r="N506" s="192"/>
      <c r="O506" s="192"/>
      <c r="P506" s="177"/>
      <c r="Q506" s="140"/>
      <c r="R506" s="140"/>
      <c r="S506" s="140"/>
      <c r="T506" s="140"/>
      <c r="U506" s="140"/>
      <c r="V506" s="140"/>
      <c r="W506" s="140"/>
      <c r="X506" s="140"/>
      <c r="Y506" s="140"/>
      <c r="Z506" s="140"/>
      <c r="AA506" s="140"/>
      <c r="AB506" s="140"/>
      <c r="AC506" s="140"/>
      <c r="AD506" s="140"/>
      <c r="AE506" s="140"/>
      <c r="AF506" s="140"/>
      <c r="AG506" s="140"/>
      <c r="AH506" s="140"/>
      <c r="AI506" s="140"/>
      <c r="AJ506" s="140"/>
    </row>
    <row r="507" spans="1:36" ht="42" customHeight="1">
      <c r="A507" s="191"/>
      <c r="B507" s="191"/>
      <c r="C507" s="177"/>
      <c r="E507" s="192"/>
      <c r="F507" s="177"/>
      <c r="G507" s="192"/>
      <c r="H507" s="177"/>
      <c r="I507" s="192"/>
      <c r="J507" s="192"/>
      <c r="K507" s="192"/>
      <c r="L507" s="192"/>
      <c r="M507" s="192"/>
      <c r="N507" s="192"/>
      <c r="O507" s="192"/>
      <c r="P507" s="177"/>
      <c r="Q507" s="140"/>
      <c r="R507" s="140"/>
      <c r="S507" s="140"/>
      <c r="T507" s="140"/>
      <c r="U507" s="140"/>
      <c r="V507" s="140"/>
      <c r="W507" s="140"/>
      <c r="X507" s="140"/>
      <c r="Y507" s="140"/>
      <c r="Z507" s="140"/>
      <c r="AA507" s="140"/>
      <c r="AB507" s="140"/>
      <c r="AC507" s="140"/>
      <c r="AD507" s="140"/>
      <c r="AE507" s="140"/>
      <c r="AF507" s="140"/>
      <c r="AG507" s="140"/>
      <c r="AH507" s="140"/>
      <c r="AI507" s="140"/>
      <c r="AJ507" s="140"/>
    </row>
    <row r="508" spans="1:36" ht="42" customHeight="1">
      <c r="A508" s="191"/>
      <c r="B508" s="191"/>
      <c r="C508" s="177"/>
      <c r="E508" s="192"/>
      <c r="F508" s="177"/>
      <c r="G508" s="192"/>
      <c r="H508" s="177"/>
      <c r="I508" s="192"/>
      <c r="J508" s="192"/>
      <c r="K508" s="192"/>
      <c r="L508" s="192"/>
      <c r="M508" s="192"/>
      <c r="N508" s="192"/>
      <c r="O508" s="192"/>
      <c r="P508" s="177"/>
      <c r="Q508" s="140"/>
      <c r="R508" s="140"/>
      <c r="S508" s="140"/>
      <c r="T508" s="140"/>
      <c r="U508" s="140"/>
      <c r="V508" s="140"/>
      <c r="W508" s="140"/>
      <c r="X508" s="140"/>
      <c r="Y508" s="140"/>
      <c r="Z508" s="140"/>
      <c r="AA508" s="140"/>
      <c r="AB508" s="140"/>
      <c r="AC508" s="140"/>
      <c r="AD508" s="140"/>
      <c r="AE508" s="140"/>
      <c r="AF508" s="140"/>
      <c r="AG508" s="140"/>
      <c r="AH508" s="140"/>
      <c r="AI508" s="140"/>
      <c r="AJ508" s="140"/>
    </row>
    <row r="509" spans="1:36" ht="42" customHeight="1">
      <c r="A509" s="191"/>
      <c r="B509" s="191"/>
      <c r="C509" s="177"/>
      <c r="E509" s="192"/>
      <c r="F509" s="177"/>
      <c r="G509" s="192"/>
      <c r="H509" s="177"/>
      <c r="I509" s="192"/>
      <c r="J509" s="192"/>
      <c r="K509" s="192"/>
      <c r="L509" s="192"/>
      <c r="M509" s="192"/>
      <c r="N509" s="192"/>
      <c r="O509" s="192"/>
      <c r="P509" s="177"/>
      <c r="Q509" s="140"/>
      <c r="R509" s="140"/>
      <c r="S509" s="140"/>
      <c r="T509" s="140"/>
      <c r="U509" s="140"/>
      <c r="V509" s="140"/>
      <c r="W509" s="140"/>
      <c r="X509" s="140"/>
      <c r="Y509" s="140"/>
      <c r="Z509" s="140"/>
      <c r="AA509" s="140"/>
      <c r="AB509" s="140"/>
      <c r="AC509" s="140"/>
      <c r="AD509" s="140"/>
      <c r="AE509" s="140"/>
      <c r="AF509" s="140"/>
      <c r="AG509" s="140"/>
      <c r="AH509" s="140"/>
      <c r="AI509" s="140"/>
      <c r="AJ509" s="140"/>
    </row>
    <row r="510" spans="1:36" ht="42" customHeight="1">
      <c r="A510" s="191"/>
      <c r="B510" s="191"/>
      <c r="C510" s="177"/>
      <c r="E510" s="192"/>
      <c r="F510" s="177"/>
      <c r="G510" s="192"/>
      <c r="H510" s="177"/>
      <c r="I510" s="192"/>
      <c r="J510" s="192"/>
      <c r="K510" s="192"/>
      <c r="L510" s="192"/>
      <c r="M510" s="192"/>
      <c r="N510" s="192"/>
      <c r="O510" s="192"/>
      <c r="P510" s="177"/>
      <c r="Q510" s="140"/>
      <c r="R510" s="140"/>
      <c r="S510" s="140"/>
      <c r="T510" s="140"/>
      <c r="U510" s="140"/>
      <c r="V510" s="140"/>
      <c r="W510" s="140"/>
      <c r="X510" s="140"/>
      <c r="Y510" s="140"/>
      <c r="Z510" s="140"/>
      <c r="AA510" s="140"/>
      <c r="AB510" s="140"/>
      <c r="AC510" s="140"/>
      <c r="AD510" s="140"/>
      <c r="AE510" s="140"/>
      <c r="AF510" s="140"/>
      <c r="AG510" s="140"/>
      <c r="AH510" s="140"/>
      <c r="AI510" s="140"/>
      <c r="AJ510" s="140"/>
    </row>
    <row r="511" spans="1:36" ht="42" customHeight="1">
      <c r="A511" s="191"/>
      <c r="B511" s="191"/>
      <c r="C511" s="177"/>
      <c r="E511" s="192"/>
      <c r="F511" s="177"/>
      <c r="G511" s="192"/>
      <c r="H511" s="177"/>
      <c r="I511" s="192"/>
      <c r="J511" s="192"/>
      <c r="K511" s="192"/>
      <c r="L511" s="192"/>
      <c r="M511" s="192"/>
      <c r="N511" s="192"/>
      <c r="O511" s="192"/>
      <c r="P511" s="177"/>
      <c r="Q511" s="140"/>
      <c r="R511" s="140"/>
      <c r="S511" s="140"/>
      <c r="T511" s="140"/>
      <c r="U511" s="140"/>
      <c r="V511" s="140"/>
      <c r="W511" s="140"/>
      <c r="X511" s="140"/>
      <c r="Y511" s="140"/>
      <c r="Z511" s="140"/>
      <c r="AA511" s="140"/>
      <c r="AB511" s="140"/>
      <c r="AC511" s="140"/>
      <c r="AD511" s="140"/>
      <c r="AE511" s="140"/>
      <c r="AF511" s="140"/>
      <c r="AG511" s="140"/>
      <c r="AH511" s="140"/>
      <c r="AI511" s="140"/>
      <c r="AJ511" s="140"/>
    </row>
    <row r="512" spans="1:36" ht="42" customHeight="1">
      <c r="A512" s="191"/>
      <c r="B512" s="191"/>
      <c r="C512" s="177"/>
      <c r="E512" s="192"/>
      <c r="F512" s="177"/>
      <c r="G512" s="192"/>
      <c r="H512" s="177"/>
      <c r="I512" s="192"/>
      <c r="J512" s="192"/>
      <c r="K512" s="192"/>
      <c r="L512" s="192"/>
      <c r="M512" s="192"/>
      <c r="N512" s="192"/>
      <c r="O512" s="192"/>
      <c r="P512" s="177"/>
      <c r="Q512" s="140"/>
      <c r="R512" s="140"/>
      <c r="S512" s="140"/>
      <c r="T512" s="140"/>
      <c r="U512" s="140"/>
      <c r="V512" s="140"/>
      <c r="W512" s="140"/>
      <c r="X512" s="140"/>
      <c r="Y512" s="140"/>
      <c r="Z512" s="140"/>
      <c r="AA512" s="140"/>
      <c r="AB512" s="140"/>
      <c r="AC512" s="140"/>
      <c r="AD512" s="140"/>
      <c r="AE512" s="140"/>
      <c r="AF512" s="140"/>
      <c r="AG512" s="140"/>
      <c r="AH512" s="140"/>
      <c r="AI512" s="140"/>
      <c r="AJ512" s="140"/>
    </row>
    <row r="513" spans="1:36" ht="42" customHeight="1">
      <c r="A513" s="191"/>
      <c r="B513" s="191"/>
      <c r="C513" s="177"/>
      <c r="E513" s="192"/>
      <c r="F513" s="177"/>
      <c r="G513" s="192"/>
      <c r="H513" s="177"/>
      <c r="I513" s="192"/>
      <c r="J513" s="192"/>
      <c r="K513" s="192"/>
      <c r="L513" s="192"/>
      <c r="M513" s="192"/>
      <c r="N513" s="192"/>
      <c r="O513" s="192"/>
      <c r="P513" s="177"/>
      <c r="Q513" s="140"/>
      <c r="R513" s="140"/>
      <c r="S513" s="140"/>
      <c r="T513" s="140"/>
      <c r="U513" s="140"/>
      <c r="V513" s="140"/>
      <c r="W513" s="140"/>
      <c r="X513" s="140"/>
      <c r="Y513" s="140"/>
      <c r="Z513" s="140"/>
      <c r="AA513" s="140"/>
      <c r="AB513" s="140"/>
      <c r="AC513" s="140"/>
      <c r="AD513" s="140"/>
      <c r="AE513" s="140"/>
      <c r="AF513" s="140"/>
      <c r="AG513" s="140"/>
      <c r="AH513" s="140"/>
      <c r="AI513" s="140"/>
      <c r="AJ513" s="140"/>
    </row>
    <row r="514" spans="1:36" ht="42" customHeight="1">
      <c r="A514" s="191"/>
      <c r="B514" s="191"/>
      <c r="C514" s="177"/>
      <c r="E514" s="192"/>
      <c r="F514" s="177"/>
      <c r="G514" s="192"/>
      <c r="H514" s="177"/>
      <c r="I514" s="192"/>
      <c r="J514" s="192"/>
      <c r="K514" s="192"/>
      <c r="L514" s="192"/>
      <c r="M514" s="192"/>
      <c r="N514" s="192"/>
      <c r="O514" s="192"/>
      <c r="P514" s="177"/>
      <c r="Q514" s="140"/>
      <c r="R514" s="140"/>
      <c r="S514" s="140"/>
      <c r="T514" s="140"/>
      <c r="U514" s="140"/>
      <c r="V514" s="140"/>
      <c r="W514" s="140"/>
      <c r="X514" s="140"/>
      <c r="Y514" s="140"/>
      <c r="Z514" s="140"/>
      <c r="AA514" s="140"/>
      <c r="AB514" s="140"/>
      <c r="AC514" s="140"/>
      <c r="AD514" s="140"/>
      <c r="AE514" s="140"/>
      <c r="AF514" s="140"/>
      <c r="AG514" s="140"/>
      <c r="AH514" s="140"/>
      <c r="AI514" s="140"/>
      <c r="AJ514" s="140"/>
    </row>
    <row r="515" spans="1:36" ht="42" customHeight="1">
      <c r="A515" s="191"/>
      <c r="B515" s="191"/>
      <c r="C515" s="177"/>
      <c r="E515" s="192"/>
      <c r="F515" s="177"/>
      <c r="G515" s="192"/>
      <c r="H515" s="177"/>
      <c r="I515" s="192"/>
      <c r="J515" s="192"/>
      <c r="K515" s="192"/>
      <c r="L515" s="192"/>
      <c r="M515" s="192"/>
      <c r="N515" s="192"/>
      <c r="O515" s="192"/>
      <c r="P515" s="177"/>
      <c r="Q515" s="140"/>
      <c r="R515" s="140"/>
      <c r="S515" s="140"/>
      <c r="T515" s="140"/>
      <c r="U515" s="140"/>
      <c r="V515" s="140"/>
      <c r="W515" s="140"/>
      <c r="X515" s="140"/>
      <c r="Y515" s="140"/>
      <c r="Z515" s="140"/>
      <c r="AA515" s="140"/>
      <c r="AB515" s="140"/>
      <c r="AC515" s="140"/>
      <c r="AD515" s="140"/>
      <c r="AE515" s="140"/>
      <c r="AF515" s="140"/>
      <c r="AG515" s="140"/>
      <c r="AH515" s="140"/>
      <c r="AI515" s="140"/>
      <c r="AJ515" s="140"/>
    </row>
    <row r="516" spans="1:36" ht="42" customHeight="1">
      <c r="A516" s="191"/>
      <c r="B516" s="191"/>
      <c r="C516" s="177"/>
      <c r="E516" s="192"/>
      <c r="F516" s="177"/>
      <c r="G516" s="192"/>
      <c r="H516" s="177"/>
      <c r="I516" s="192"/>
      <c r="J516" s="192"/>
      <c r="K516" s="192"/>
      <c r="L516" s="192"/>
      <c r="M516" s="192"/>
      <c r="N516" s="192"/>
      <c r="O516" s="192"/>
      <c r="P516" s="177"/>
      <c r="Q516" s="140"/>
      <c r="R516" s="140"/>
      <c r="S516" s="140"/>
      <c r="T516" s="140"/>
      <c r="U516" s="140"/>
      <c r="V516" s="140"/>
      <c r="W516" s="140"/>
      <c r="X516" s="140"/>
      <c r="Y516" s="140"/>
      <c r="Z516" s="140"/>
      <c r="AA516" s="140"/>
      <c r="AB516" s="140"/>
      <c r="AC516" s="140"/>
      <c r="AD516" s="140"/>
      <c r="AE516" s="140"/>
      <c r="AF516" s="140"/>
      <c r="AG516" s="140"/>
      <c r="AH516" s="140"/>
      <c r="AI516" s="140"/>
      <c r="AJ516" s="140"/>
    </row>
    <row r="517" spans="1:36" ht="42" customHeight="1">
      <c r="A517" s="191"/>
      <c r="B517" s="191"/>
      <c r="C517" s="177"/>
      <c r="E517" s="192"/>
      <c r="F517" s="177"/>
      <c r="G517" s="192"/>
      <c r="H517" s="177"/>
      <c r="I517" s="192"/>
      <c r="J517" s="192"/>
      <c r="K517" s="192"/>
      <c r="L517" s="192"/>
      <c r="M517" s="192"/>
      <c r="N517" s="192"/>
      <c r="O517" s="192"/>
      <c r="P517" s="177"/>
      <c r="Q517" s="140"/>
      <c r="R517" s="140"/>
      <c r="S517" s="140"/>
      <c r="T517" s="140"/>
      <c r="U517" s="140"/>
      <c r="V517" s="140"/>
      <c r="W517" s="140"/>
      <c r="X517" s="140"/>
      <c r="Y517" s="140"/>
      <c r="Z517" s="140"/>
      <c r="AA517" s="140"/>
      <c r="AB517" s="140"/>
      <c r="AC517" s="140"/>
      <c r="AD517" s="140"/>
      <c r="AE517" s="140"/>
      <c r="AF517" s="140"/>
      <c r="AG517" s="140"/>
      <c r="AH517" s="140"/>
      <c r="AI517" s="140"/>
      <c r="AJ517" s="140"/>
    </row>
    <row r="518" spans="1:36" ht="42" customHeight="1">
      <c r="A518" s="191"/>
      <c r="B518" s="191"/>
      <c r="C518" s="177"/>
      <c r="E518" s="192"/>
      <c r="F518" s="177"/>
      <c r="G518" s="192"/>
      <c r="H518" s="177"/>
      <c r="I518" s="192"/>
      <c r="J518" s="192"/>
      <c r="K518" s="192"/>
      <c r="L518" s="192"/>
      <c r="M518" s="192"/>
      <c r="N518" s="192"/>
      <c r="O518" s="192"/>
      <c r="P518" s="177"/>
      <c r="Q518" s="140"/>
      <c r="R518" s="140"/>
      <c r="S518" s="140"/>
      <c r="T518" s="140"/>
      <c r="U518" s="140"/>
      <c r="V518" s="140"/>
      <c r="W518" s="140"/>
      <c r="X518" s="140"/>
      <c r="Y518" s="140"/>
      <c r="Z518" s="140"/>
      <c r="AA518" s="140"/>
      <c r="AB518" s="140"/>
      <c r="AC518" s="140"/>
      <c r="AD518" s="140"/>
      <c r="AE518" s="140"/>
      <c r="AF518" s="140"/>
      <c r="AG518" s="140"/>
      <c r="AH518" s="140"/>
      <c r="AI518" s="140"/>
      <c r="AJ518" s="140"/>
    </row>
    <row r="519" spans="1:36" ht="42" customHeight="1">
      <c r="A519" s="191"/>
      <c r="B519" s="191"/>
      <c r="C519" s="177"/>
      <c r="E519" s="192"/>
      <c r="F519" s="177"/>
      <c r="G519" s="192"/>
      <c r="H519" s="177"/>
      <c r="I519" s="192"/>
      <c r="J519" s="192"/>
      <c r="K519" s="192"/>
      <c r="L519" s="192"/>
      <c r="M519" s="192"/>
      <c r="N519" s="192"/>
      <c r="O519" s="192"/>
      <c r="P519" s="177"/>
      <c r="Q519" s="140"/>
      <c r="R519" s="140"/>
      <c r="S519" s="140"/>
      <c r="T519" s="140"/>
      <c r="U519" s="140"/>
      <c r="V519" s="140"/>
      <c r="W519" s="140"/>
      <c r="X519" s="140"/>
      <c r="Y519" s="140"/>
      <c r="Z519" s="140"/>
      <c r="AA519" s="140"/>
      <c r="AB519" s="140"/>
      <c r="AC519" s="140"/>
      <c r="AD519" s="140"/>
      <c r="AE519" s="140"/>
      <c r="AF519" s="140"/>
      <c r="AG519" s="140"/>
      <c r="AH519" s="140"/>
      <c r="AI519" s="140"/>
      <c r="AJ519" s="140"/>
    </row>
    <row r="520" spans="1:36" ht="42" customHeight="1">
      <c r="A520" s="191"/>
      <c r="B520" s="191"/>
      <c r="C520" s="177"/>
      <c r="E520" s="192"/>
      <c r="F520" s="177"/>
      <c r="G520" s="192"/>
      <c r="H520" s="177"/>
      <c r="I520" s="192"/>
      <c r="J520" s="192"/>
      <c r="K520" s="192"/>
      <c r="L520" s="192"/>
      <c r="M520" s="192"/>
      <c r="N520" s="192"/>
      <c r="O520" s="192"/>
      <c r="P520" s="177"/>
      <c r="Q520" s="140"/>
      <c r="R520" s="140"/>
      <c r="S520" s="140"/>
      <c r="T520" s="140"/>
      <c r="U520" s="140"/>
      <c r="V520" s="140"/>
      <c r="W520" s="140"/>
      <c r="X520" s="140"/>
      <c r="Y520" s="140"/>
      <c r="Z520" s="140"/>
      <c r="AA520" s="140"/>
      <c r="AB520" s="140"/>
      <c r="AC520" s="140"/>
      <c r="AD520" s="140"/>
      <c r="AE520" s="140"/>
      <c r="AF520" s="140"/>
      <c r="AG520" s="140"/>
      <c r="AH520" s="140"/>
      <c r="AI520" s="140"/>
      <c r="AJ520" s="140"/>
    </row>
    <row r="521" spans="1:36" ht="42" customHeight="1">
      <c r="A521" s="191"/>
      <c r="B521" s="191"/>
      <c r="C521" s="177"/>
      <c r="E521" s="192"/>
      <c r="F521" s="177"/>
      <c r="G521" s="192"/>
      <c r="H521" s="177"/>
      <c r="I521" s="192"/>
      <c r="J521" s="192"/>
      <c r="K521" s="192"/>
      <c r="L521" s="192"/>
      <c r="M521" s="192"/>
      <c r="N521" s="192"/>
      <c r="O521" s="192"/>
      <c r="P521" s="177"/>
      <c r="Q521" s="140"/>
      <c r="R521" s="140"/>
      <c r="S521" s="140"/>
      <c r="T521" s="140"/>
      <c r="U521" s="140"/>
      <c r="V521" s="140"/>
      <c r="W521" s="140"/>
      <c r="X521" s="140"/>
      <c r="Y521" s="140"/>
      <c r="Z521" s="140"/>
      <c r="AA521" s="140"/>
      <c r="AB521" s="140"/>
      <c r="AC521" s="140"/>
      <c r="AD521" s="140"/>
      <c r="AE521" s="140"/>
      <c r="AF521" s="140"/>
      <c r="AG521" s="140"/>
      <c r="AH521" s="140"/>
      <c r="AI521" s="140"/>
      <c r="AJ521" s="140"/>
    </row>
    <row r="522" spans="1:36" ht="42" customHeight="1">
      <c r="A522" s="191"/>
      <c r="B522" s="191"/>
      <c r="C522" s="177"/>
      <c r="E522" s="192"/>
      <c r="F522" s="177"/>
      <c r="G522" s="192"/>
      <c r="H522" s="177"/>
      <c r="I522" s="192"/>
      <c r="J522" s="192"/>
      <c r="K522" s="192"/>
      <c r="L522" s="192"/>
      <c r="M522" s="192"/>
      <c r="N522" s="192"/>
      <c r="O522" s="192"/>
      <c r="P522" s="177"/>
      <c r="Q522" s="140"/>
      <c r="R522" s="140"/>
      <c r="S522" s="140"/>
      <c r="T522" s="140"/>
      <c r="U522" s="140"/>
      <c r="V522" s="140"/>
      <c r="W522" s="140"/>
      <c r="X522" s="140"/>
      <c r="Y522" s="140"/>
      <c r="Z522" s="140"/>
      <c r="AA522" s="140"/>
      <c r="AB522" s="140"/>
      <c r="AC522" s="140"/>
      <c r="AD522" s="140"/>
      <c r="AE522" s="140"/>
      <c r="AF522" s="140"/>
      <c r="AG522" s="140"/>
      <c r="AH522" s="140"/>
      <c r="AI522" s="140"/>
      <c r="AJ522" s="140"/>
    </row>
    <row r="523" spans="1:36" ht="42" customHeight="1">
      <c r="A523" s="191"/>
      <c r="B523" s="191"/>
      <c r="C523" s="177"/>
      <c r="E523" s="192"/>
      <c r="F523" s="177"/>
      <c r="G523" s="192"/>
      <c r="H523" s="177"/>
      <c r="I523" s="192"/>
      <c r="J523" s="192"/>
      <c r="K523" s="192"/>
      <c r="L523" s="192"/>
      <c r="M523" s="192"/>
      <c r="N523" s="192"/>
      <c r="O523" s="192"/>
      <c r="P523" s="177"/>
      <c r="Q523" s="140"/>
      <c r="R523" s="140"/>
      <c r="S523" s="140"/>
      <c r="T523" s="140"/>
      <c r="U523" s="140"/>
      <c r="V523" s="140"/>
      <c r="W523" s="140"/>
      <c r="X523" s="140"/>
      <c r="Y523" s="140"/>
      <c r="Z523" s="140"/>
      <c r="AA523" s="140"/>
      <c r="AB523" s="140"/>
      <c r="AC523" s="140"/>
      <c r="AD523" s="140"/>
      <c r="AE523" s="140"/>
      <c r="AF523" s="140"/>
      <c r="AG523" s="140"/>
      <c r="AH523" s="140"/>
      <c r="AI523" s="140"/>
      <c r="AJ523" s="140"/>
    </row>
    <row r="524" spans="1:36" ht="42" customHeight="1">
      <c r="A524" s="191"/>
      <c r="B524" s="191"/>
      <c r="C524" s="177"/>
      <c r="E524" s="192"/>
      <c r="F524" s="177"/>
      <c r="G524" s="192"/>
      <c r="H524" s="177"/>
      <c r="I524" s="192"/>
      <c r="J524" s="192"/>
      <c r="K524" s="192"/>
      <c r="L524" s="192"/>
      <c r="M524" s="192"/>
      <c r="N524" s="192"/>
      <c r="O524" s="192"/>
      <c r="P524" s="177"/>
      <c r="Q524" s="140"/>
      <c r="R524" s="140"/>
      <c r="S524" s="140"/>
      <c r="T524" s="140"/>
      <c r="U524" s="140"/>
      <c r="V524" s="140"/>
      <c r="W524" s="140"/>
      <c r="X524" s="140"/>
      <c r="Y524" s="140"/>
      <c r="Z524" s="140"/>
      <c r="AA524" s="140"/>
      <c r="AB524" s="140"/>
      <c r="AC524" s="140"/>
      <c r="AD524" s="140"/>
      <c r="AE524" s="140"/>
      <c r="AF524" s="140"/>
      <c r="AG524" s="140"/>
      <c r="AH524" s="140"/>
      <c r="AI524" s="140"/>
      <c r="AJ524" s="140"/>
    </row>
    <row r="525" spans="1:36" ht="42" customHeight="1">
      <c r="A525" s="191"/>
      <c r="B525" s="191"/>
      <c r="C525" s="177"/>
      <c r="E525" s="192"/>
      <c r="F525" s="177"/>
      <c r="G525" s="192"/>
      <c r="H525" s="177"/>
      <c r="I525" s="192"/>
      <c r="J525" s="192"/>
      <c r="K525" s="192"/>
      <c r="L525" s="192"/>
      <c r="M525" s="192"/>
      <c r="N525" s="192"/>
      <c r="O525" s="192"/>
      <c r="P525" s="177"/>
      <c r="Q525" s="140"/>
      <c r="R525" s="140"/>
      <c r="S525" s="140"/>
      <c r="T525" s="140"/>
      <c r="U525" s="140"/>
      <c r="V525" s="140"/>
      <c r="W525" s="140"/>
      <c r="X525" s="140"/>
      <c r="Y525" s="140"/>
      <c r="Z525" s="140"/>
      <c r="AA525" s="140"/>
      <c r="AB525" s="140"/>
      <c r="AC525" s="140"/>
      <c r="AD525" s="140"/>
      <c r="AE525" s="140"/>
      <c r="AF525" s="140"/>
      <c r="AG525" s="140"/>
      <c r="AH525" s="140"/>
      <c r="AI525" s="140"/>
      <c r="AJ525" s="140"/>
    </row>
    <row r="526" spans="1:36" ht="42" customHeight="1">
      <c r="A526" s="191"/>
      <c r="B526" s="191"/>
      <c r="C526" s="177"/>
      <c r="E526" s="192"/>
      <c r="F526" s="177"/>
      <c r="G526" s="192"/>
      <c r="H526" s="177"/>
      <c r="I526" s="192"/>
      <c r="J526" s="192"/>
      <c r="K526" s="192"/>
      <c r="L526" s="192"/>
      <c r="M526" s="192"/>
      <c r="N526" s="192"/>
      <c r="O526" s="192"/>
      <c r="P526" s="177"/>
      <c r="Q526" s="140"/>
      <c r="R526" s="140"/>
      <c r="S526" s="140"/>
      <c r="T526" s="140"/>
      <c r="U526" s="140"/>
      <c r="V526" s="140"/>
      <c r="W526" s="140"/>
      <c r="X526" s="140"/>
      <c r="Y526" s="140"/>
      <c r="Z526" s="140"/>
      <c r="AA526" s="140"/>
      <c r="AB526" s="140"/>
      <c r="AC526" s="140"/>
      <c r="AD526" s="140"/>
      <c r="AE526" s="140"/>
      <c r="AF526" s="140"/>
      <c r="AG526" s="140"/>
      <c r="AH526" s="140"/>
      <c r="AI526" s="140"/>
      <c r="AJ526" s="140"/>
    </row>
    <row r="527" spans="1:36" ht="42" customHeight="1">
      <c r="A527" s="191"/>
      <c r="B527" s="191"/>
      <c r="C527" s="177"/>
      <c r="E527" s="192"/>
      <c r="F527" s="177"/>
      <c r="G527" s="192"/>
      <c r="H527" s="177"/>
      <c r="I527" s="192"/>
      <c r="J527" s="192"/>
      <c r="K527" s="192"/>
      <c r="L527" s="192"/>
      <c r="M527" s="192"/>
      <c r="N527" s="192"/>
      <c r="O527" s="192"/>
      <c r="P527" s="177"/>
      <c r="Q527" s="140"/>
      <c r="R527" s="140"/>
      <c r="S527" s="140"/>
      <c r="T527" s="140"/>
      <c r="U527" s="140"/>
      <c r="V527" s="140"/>
      <c r="W527" s="140"/>
      <c r="X527" s="140"/>
      <c r="Y527" s="140"/>
      <c r="Z527" s="140"/>
      <c r="AA527" s="140"/>
      <c r="AB527" s="140"/>
      <c r="AC527" s="140"/>
      <c r="AD527" s="140"/>
      <c r="AE527" s="140"/>
      <c r="AF527" s="140"/>
      <c r="AG527" s="140"/>
      <c r="AH527" s="140"/>
      <c r="AI527" s="140"/>
      <c r="AJ527" s="140"/>
    </row>
    <row r="528" spans="1:36" ht="42" customHeight="1">
      <c r="A528" s="191"/>
      <c r="B528" s="191"/>
      <c r="C528" s="177"/>
      <c r="E528" s="192"/>
      <c r="F528" s="177"/>
      <c r="G528" s="192"/>
      <c r="H528" s="177"/>
      <c r="I528" s="192"/>
      <c r="J528" s="192"/>
      <c r="K528" s="192"/>
      <c r="L528" s="192"/>
      <c r="M528" s="192"/>
      <c r="N528" s="192"/>
      <c r="O528" s="192"/>
      <c r="P528" s="177"/>
      <c r="Q528" s="140"/>
      <c r="R528" s="140"/>
      <c r="S528" s="140"/>
      <c r="T528" s="140"/>
      <c r="U528" s="140"/>
      <c r="V528" s="140"/>
      <c r="W528" s="140"/>
      <c r="X528" s="140"/>
      <c r="Y528" s="140"/>
      <c r="Z528" s="140"/>
      <c r="AA528" s="140"/>
      <c r="AB528" s="140"/>
      <c r="AC528" s="140"/>
      <c r="AD528" s="140"/>
      <c r="AE528" s="140"/>
      <c r="AF528" s="140"/>
      <c r="AG528" s="140"/>
      <c r="AH528" s="140"/>
      <c r="AI528" s="140"/>
      <c r="AJ528" s="140"/>
    </row>
    <row r="529" spans="1:36" ht="42" customHeight="1">
      <c r="A529" s="191"/>
      <c r="B529" s="191"/>
      <c r="C529" s="177"/>
      <c r="E529" s="192"/>
      <c r="F529" s="177"/>
      <c r="G529" s="192"/>
      <c r="H529" s="177"/>
      <c r="I529" s="192"/>
      <c r="J529" s="192"/>
      <c r="K529" s="192"/>
      <c r="L529" s="192"/>
      <c r="M529" s="192"/>
      <c r="N529" s="192"/>
      <c r="O529" s="192"/>
      <c r="P529" s="177"/>
      <c r="Q529" s="140"/>
      <c r="R529" s="140"/>
      <c r="S529" s="140"/>
      <c r="T529" s="140"/>
      <c r="U529" s="140"/>
      <c r="V529" s="140"/>
      <c r="W529" s="140"/>
      <c r="X529" s="140"/>
      <c r="Y529" s="140"/>
      <c r="Z529" s="140"/>
      <c r="AA529" s="140"/>
      <c r="AB529" s="140"/>
      <c r="AC529" s="140"/>
      <c r="AD529" s="140"/>
      <c r="AE529" s="140"/>
      <c r="AF529" s="140"/>
      <c r="AG529" s="140"/>
      <c r="AH529" s="140"/>
      <c r="AI529" s="140"/>
      <c r="AJ529" s="140"/>
    </row>
    <row r="530" spans="1:36" ht="42" customHeight="1">
      <c r="A530" s="191"/>
      <c r="B530" s="191"/>
      <c r="C530" s="177"/>
      <c r="E530" s="192"/>
      <c r="F530" s="177"/>
      <c r="G530" s="192"/>
      <c r="H530" s="177"/>
      <c r="I530" s="192"/>
      <c r="J530" s="192"/>
      <c r="K530" s="192"/>
      <c r="L530" s="192"/>
      <c r="M530" s="192"/>
      <c r="N530" s="192"/>
      <c r="O530" s="192"/>
      <c r="P530" s="177"/>
      <c r="Q530" s="140"/>
      <c r="R530" s="140"/>
      <c r="S530" s="140"/>
      <c r="T530" s="140"/>
      <c r="U530" s="140"/>
      <c r="V530" s="140"/>
      <c r="W530" s="140"/>
      <c r="X530" s="140"/>
      <c r="Y530" s="140"/>
      <c r="Z530" s="140"/>
      <c r="AA530" s="140"/>
      <c r="AB530" s="140"/>
      <c r="AC530" s="140"/>
      <c r="AD530" s="140"/>
      <c r="AE530" s="140"/>
      <c r="AF530" s="140"/>
      <c r="AG530" s="140"/>
      <c r="AH530" s="140"/>
      <c r="AI530" s="140"/>
      <c r="AJ530" s="140"/>
    </row>
    <row r="531" spans="1:36" ht="42" customHeight="1">
      <c r="A531" s="191"/>
      <c r="B531" s="191"/>
      <c r="C531" s="177"/>
      <c r="E531" s="192"/>
      <c r="F531" s="177"/>
      <c r="G531" s="192"/>
      <c r="H531" s="177"/>
      <c r="I531" s="192"/>
      <c r="J531" s="192"/>
      <c r="K531" s="192"/>
      <c r="L531" s="192"/>
      <c r="M531" s="192"/>
      <c r="N531" s="192"/>
      <c r="O531" s="192"/>
      <c r="P531" s="177"/>
      <c r="Q531" s="140"/>
      <c r="R531" s="140"/>
      <c r="S531" s="140"/>
      <c r="T531" s="140"/>
      <c r="U531" s="140"/>
      <c r="V531" s="140"/>
      <c r="W531" s="140"/>
      <c r="X531" s="140"/>
      <c r="Y531" s="140"/>
      <c r="Z531" s="140"/>
      <c r="AA531" s="140"/>
      <c r="AB531" s="140"/>
      <c r="AC531" s="140"/>
      <c r="AD531" s="140"/>
      <c r="AE531" s="140"/>
      <c r="AF531" s="140"/>
      <c r="AG531" s="140"/>
      <c r="AH531" s="140"/>
      <c r="AI531" s="140"/>
      <c r="AJ531" s="140"/>
    </row>
    <row r="532" spans="1:36" ht="42" customHeight="1">
      <c r="A532" s="191"/>
      <c r="B532" s="191"/>
      <c r="C532" s="177"/>
      <c r="E532" s="192"/>
      <c r="F532" s="177"/>
      <c r="G532" s="192"/>
      <c r="H532" s="177"/>
      <c r="I532" s="192"/>
      <c r="J532" s="192"/>
      <c r="K532" s="192"/>
      <c r="L532" s="192"/>
      <c r="M532" s="192"/>
      <c r="N532" s="192"/>
      <c r="O532" s="192"/>
      <c r="P532" s="177"/>
      <c r="Q532" s="140"/>
      <c r="R532" s="140"/>
      <c r="S532" s="140"/>
      <c r="T532" s="140"/>
      <c r="U532" s="140"/>
      <c r="V532" s="140"/>
      <c r="W532" s="140"/>
      <c r="X532" s="140"/>
      <c r="Y532" s="140"/>
      <c r="Z532" s="140"/>
      <c r="AA532" s="140"/>
      <c r="AB532" s="140"/>
      <c r="AC532" s="140"/>
      <c r="AD532" s="140"/>
      <c r="AE532" s="140"/>
      <c r="AF532" s="140"/>
      <c r="AG532" s="140"/>
      <c r="AH532" s="140"/>
      <c r="AI532" s="140"/>
      <c r="AJ532" s="140"/>
    </row>
    <row r="533" spans="1:36" ht="42" customHeight="1">
      <c r="A533" s="191"/>
      <c r="B533" s="191"/>
      <c r="C533" s="177"/>
      <c r="E533" s="192"/>
      <c r="F533" s="177"/>
      <c r="G533" s="192"/>
      <c r="H533" s="177"/>
      <c r="I533" s="192"/>
      <c r="J533" s="192"/>
      <c r="K533" s="192"/>
      <c r="L533" s="192"/>
      <c r="M533" s="192"/>
      <c r="N533" s="192"/>
      <c r="O533" s="192"/>
      <c r="P533" s="177"/>
      <c r="Q533" s="140"/>
      <c r="R533" s="140"/>
      <c r="S533" s="140"/>
      <c r="T533" s="140"/>
      <c r="U533" s="140"/>
      <c r="V533" s="140"/>
      <c r="W533" s="140"/>
      <c r="X533" s="140"/>
      <c r="Y533" s="140"/>
      <c r="Z533" s="140"/>
      <c r="AA533" s="140"/>
      <c r="AB533" s="140"/>
      <c r="AC533" s="140"/>
      <c r="AD533" s="140"/>
      <c r="AE533" s="140"/>
      <c r="AF533" s="140"/>
      <c r="AG533" s="140"/>
      <c r="AH533" s="140"/>
      <c r="AI533" s="140"/>
      <c r="AJ533" s="140"/>
    </row>
    <row r="534" spans="1:36" ht="42" customHeight="1">
      <c r="A534" s="191"/>
      <c r="B534" s="191"/>
      <c r="C534" s="177"/>
      <c r="E534" s="192"/>
      <c r="F534" s="177"/>
      <c r="G534" s="192"/>
      <c r="H534" s="177"/>
      <c r="I534" s="192"/>
      <c r="J534" s="192"/>
      <c r="K534" s="192"/>
      <c r="L534" s="192"/>
      <c r="M534" s="192"/>
      <c r="N534" s="192"/>
      <c r="O534" s="192"/>
      <c r="P534" s="177"/>
      <c r="Q534" s="140"/>
      <c r="R534" s="140"/>
      <c r="S534" s="140"/>
      <c r="T534" s="140"/>
      <c r="U534" s="140"/>
      <c r="V534" s="140"/>
      <c r="W534" s="140"/>
      <c r="X534" s="140"/>
      <c r="Y534" s="140"/>
      <c r="Z534" s="140"/>
      <c r="AA534" s="140"/>
      <c r="AB534" s="140"/>
      <c r="AC534" s="140"/>
      <c r="AD534" s="140"/>
      <c r="AE534" s="140"/>
      <c r="AF534" s="140"/>
      <c r="AG534" s="140"/>
      <c r="AH534" s="140"/>
      <c r="AI534" s="140"/>
      <c r="AJ534" s="140"/>
    </row>
    <row r="535" spans="1:36" ht="42" customHeight="1">
      <c r="A535" s="191"/>
      <c r="B535" s="191"/>
      <c r="C535" s="177"/>
      <c r="E535" s="192"/>
      <c r="F535" s="177"/>
      <c r="G535" s="192"/>
      <c r="H535" s="177"/>
      <c r="I535" s="192"/>
      <c r="J535" s="192"/>
      <c r="K535" s="192"/>
      <c r="L535" s="192"/>
      <c r="M535" s="192"/>
      <c r="N535" s="192"/>
      <c r="O535" s="192"/>
      <c r="P535" s="177"/>
      <c r="Q535" s="140"/>
      <c r="R535" s="140"/>
      <c r="S535" s="140"/>
      <c r="T535" s="140"/>
      <c r="U535" s="140"/>
      <c r="V535" s="140"/>
      <c r="W535" s="140"/>
      <c r="X535" s="140"/>
      <c r="Y535" s="140"/>
      <c r="Z535" s="140"/>
      <c r="AA535" s="140"/>
      <c r="AB535" s="140"/>
      <c r="AC535" s="140"/>
      <c r="AD535" s="140"/>
      <c r="AE535" s="140"/>
      <c r="AF535" s="140"/>
      <c r="AG535" s="140"/>
      <c r="AH535" s="140"/>
      <c r="AI535" s="140"/>
      <c r="AJ535" s="140"/>
    </row>
    <row r="536" spans="1:36" ht="42" customHeight="1">
      <c r="A536" s="191"/>
      <c r="B536" s="191"/>
      <c r="C536" s="177"/>
      <c r="E536" s="192"/>
      <c r="F536" s="177"/>
      <c r="G536" s="192"/>
      <c r="H536" s="177"/>
      <c r="I536" s="192"/>
      <c r="J536" s="192"/>
      <c r="K536" s="192"/>
      <c r="L536" s="192"/>
      <c r="M536" s="192"/>
      <c r="N536" s="192"/>
      <c r="O536" s="192"/>
      <c r="P536" s="177"/>
      <c r="Q536" s="140"/>
      <c r="R536" s="140"/>
      <c r="S536" s="140"/>
      <c r="T536" s="140"/>
      <c r="U536" s="140"/>
      <c r="V536" s="140"/>
      <c r="W536" s="140"/>
      <c r="X536" s="140"/>
      <c r="Y536" s="140"/>
      <c r="Z536" s="140"/>
      <c r="AA536" s="140"/>
      <c r="AB536" s="140"/>
      <c r="AC536" s="140"/>
      <c r="AD536" s="140"/>
      <c r="AE536" s="140"/>
      <c r="AF536" s="140"/>
      <c r="AG536" s="140"/>
      <c r="AH536" s="140"/>
      <c r="AI536" s="140"/>
      <c r="AJ536" s="140"/>
    </row>
    <row r="537" spans="1:36" ht="42" customHeight="1">
      <c r="A537" s="191"/>
      <c r="B537" s="191"/>
      <c r="C537" s="177"/>
      <c r="E537" s="192"/>
      <c r="F537" s="177"/>
      <c r="G537" s="192"/>
      <c r="H537" s="177"/>
      <c r="I537" s="192"/>
      <c r="J537" s="192"/>
      <c r="K537" s="192"/>
      <c r="L537" s="192"/>
      <c r="M537" s="192"/>
      <c r="N537" s="192"/>
      <c r="O537" s="192"/>
      <c r="P537" s="177"/>
      <c r="Q537" s="140"/>
      <c r="R537" s="140"/>
      <c r="S537" s="140"/>
      <c r="T537" s="140"/>
      <c r="U537" s="140"/>
      <c r="V537" s="140"/>
      <c r="W537" s="140"/>
      <c r="X537" s="140"/>
      <c r="Y537" s="140"/>
      <c r="Z537" s="140"/>
      <c r="AA537" s="140"/>
      <c r="AB537" s="140"/>
      <c r="AC537" s="140"/>
      <c r="AD537" s="140"/>
      <c r="AE537" s="140"/>
      <c r="AF537" s="140"/>
      <c r="AG537" s="140"/>
      <c r="AH537" s="140"/>
      <c r="AI537" s="140"/>
      <c r="AJ537" s="140"/>
    </row>
    <row r="538" spans="1:36" ht="42" customHeight="1">
      <c r="A538" s="191"/>
      <c r="B538" s="191"/>
      <c r="C538" s="177"/>
      <c r="E538" s="192"/>
      <c r="F538" s="177"/>
      <c r="G538" s="192"/>
      <c r="H538" s="177"/>
      <c r="I538" s="192"/>
      <c r="J538" s="192"/>
      <c r="K538" s="192"/>
      <c r="L538" s="192"/>
      <c r="M538" s="192"/>
      <c r="N538" s="192"/>
      <c r="O538" s="192"/>
      <c r="P538" s="177"/>
      <c r="Q538" s="140"/>
      <c r="R538" s="140"/>
      <c r="S538" s="140"/>
      <c r="T538" s="140"/>
      <c r="U538" s="140"/>
      <c r="V538" s="140"/>
      <c r="W538" s="140"/>
      <c r="X538" s="140"/>
      <c r="Y538" s="140"/>
      <c r="Z538" s="140"/>
      <c r="AA538" s="140"/>
      <c r="AB538" s="140"/>
      <c r="AC538" s="140"/>
      <c r="AD538" s="140"/>
      <c r="AE538" s="140"/>
      <c r="AF538" s="140"/>
      <c r="AG538" s="140"/>
      <c r="AH538" s="140"/>
      <c r="AI538" s="140"/>
      <c r="AJ538" s="140"/>
    </row>
    <row r="539" spans="1:36" ht="42" customHeight="1">
      <c r="A539" s="191"/>
      <c r="B539" s="191"/>
      <c r="C539" s="177"/>
      <c r="E539" s="192"/>
      <c r="F539" s="177"/>
      <c r="G539" s="192"/>
      <c r="H539" s="177"/>
      <c r="I539" s="192"/>
      <c r="J539" s="192"/>
      <c r="K539" s="192"/>
      <c r="L539" s="192"/>
      <c r="M539" s="192"/>
      <c r="N539" s="192"/>
      <c r="O539" s="192"/>
      <c r="P539" s="177"/>
      <c r="Q539" s="140"/>
      <c r="R539" s="140"/>
      <c r="S539" s="140"/>
      <c r="T539" s="140"/>
      <c r="U539" s="140"/>
      <c r="V539" s="140"/>
      <c r="W539" s="140"/>
      <c r="X539" s="140"/>
      <c r="Y539" s="140"/>
      <c r="Z539" s="140"/>
      <c r="AA539" s="140"/>
      <c r="AB539" s="140"/>
      <c r="AC539" s="140"/>
      <c r="AD539" s="140"/>
      <c r="AE539" s="140"/>
      <c r="AF539" s="140"/>
      <c r="AG539" s="140"/>
      <c r="AH539" s="140"/>
      <c r="AI539" s="140"/>
      <c r="AJ539" s="140"/>
    </row>
    <row r="540" spans="1:36" ht="42" customHeight="1">
      <c r="A540" s="191"/>
      <c r="B540" s="191"/>
      <c r="C540" s="177"/>
      <c r="E540" s="192"/>
      <c r="F540" s="177"/>
      <c r="G540" s="192"/>
      <c r="H540" s="177"/>
      <c r="I540" s="192"/>
      <c r="J540" s="192"/>
      <c r="K540" s="192"/>
      <c r="L540" s="192"/>
      <c r="M540" s="192"/>
      <c r="N540" s="192"/>
      <c r="O540" s="192"/>
      <c r="P540" s="177"/>
      <c r="Q540" s="140"/>
      <c r="R540" s="140"/>
      <c r="S540" s="140"/>
      <c r="T540" s="140"/>
      <c r="U540" s="140"/>
      <c r="V540" s="140"/>
      <c r="W540" s="140"/>
      <c r="X540" s="140"/>
      <c r="Y540" s="140"/>
      <c r="Z540" s="140"/>
      <c r="AA540" s="140"/>
      <c r="AB540" s="140"/>
      <c r="AC540" s="140"/>
      <c r="AD540" s="140"/>
      <c r="AE540" s="140"/>
      <c r="AF540" s="140"/>
      <c r="AG540" s="140"/>
      <c r="AH540" s="140"/>
      <c r="AI540" s="140"/>
      <c r="AJ540" s="140"/>
    </row>
    <row r="541" spans="1:36" ht="42" customHeight="1">
      <c r="A541" s="191"/>
      <c r="B541" s="191"/>
      <c r="C541" s="177"/>
      <c r="E541" s="192"/>
      <c r="F541" s="177"/>
      <c r="G541" s="192"/>
      <c r="H541" s="177"/>
      <c r="I541" s="192"/>
      <c r="J541" s="192"/>
      <c r="K541" s="192"/>
      <c r="L541" s="192"/>
      <c r="M541" s="192"/>
      <c r="N541" s="192"/>
      <c r="O541" s="192"/>
      <c r="P541" s="177"/>
      <c r="Q541" s="140"/>
      <c r="R541" s="140"/>
      <c r="S541" s="140"/>
      <c r="T541" s="140"/>
      <c r="U541" s="140"/>
      <c r="V541" s="140"/>
      <c r="W541" s="140"/>
      <c r="X541" s="140"/>
      <c r="Y541" s="140"/>
      <c r="Z541" s="140"/>
      <c r="AA541" s="140"/>
      <c r="AB541" s="140"/>
      <c r="AC541" s="140"/>
      <c r="AD541" s="140"/>
      <c r="AE541" s="140"/>
      <c r="AF541" s="140"/>
      <c r="AG541" s="140"/>
      <c r="AH541" s="140"/>
      <c r="AI541" s="140"/>
      <c r="AJ541" s="140"/>
    </row>
    <row r="542" spans="1:36" ht="42" customHeight="1">
      <c r="A542" s="191"/>
      <c r="B542" s="191"/>
      <c r="C542" s="177"/>
      <c r="E542" s="192"/>
      <c r="F542" s="177"/>
      <c r="G542" s="192"/>
      <c r="H542" s="177"/>
      <c r="I542" s="192"/>
      <c r="J542" s="192"/>
      <c r="K542" s="192"/>
      <c r="L542" s="192"/>
      <c r="M542" s="192"/>
      <c r="N542" s="192"/>
      <c r="O542" s="192"/>
      <c r="P542" s="177"/>
      <c r="Q542" s="140"/>
      <c r="R542" s="140"/>
      <c r="S542" s="140"/>
      <c r="T542" s="140"/>
      <c r="U542" s="140"/>
      <c r="V542" s="140"/>
      <c r="W542" s="140"/>
      <c r="X542" s="140"/>
      <c r="Y542" s="140"/>
      <c r="Z542" s="140"/>
      <c r="AA542" s="140"/>
      <c r="AB542" s="140"/>
      <c r="AC542" s="140"/>
      <c r="AD542" s="140"/>
      <c r="AE542" s="140"/>
      <c r="AF542" s="140"/>
      <c r="AG542" s="140"/>
      <c r="AH542" s="140"/>
      <c r="AI542" s="140"/>
      <c r="AJ542" s="140"/>
    </row>
    <row r="543" spans="1:36" ht="42" customHeight="1">
      <c r="A543" s="191"/>
      <c r="B543" s="191"/>
      <c r="C543" s="177"/>
      <c r="E543" s="192"/>
      <c r="F543" s="177"/>
      <c r="G543" s="192"/>
      <c r="H543" s="177"/>
      <c r="I543" s="192"/>
      <c r="J543" s="192"/>
      <c r="K543" s="192"/>
      <c r="L543" s="192"/>
      <c r="M543" s="192"/>
      <c r="N543" s="192"/>
      <c r="O543" s="192"/>
      <c r="P543" s="177"/>
      <c r="Q543" s="140"/>
      <c r="R543" s="140"/>
      <c r="S543" s="140"/>
      <c r="T543" s="140"/>
      <c r="U543" s="140"/>
      <c r="V543" s="140"/>
      <c r="W543" s="140"/>
      <c r="X543" s="140"/>
      <c r="Y543" s="140"/>
      <c r="Z543" s="140"/>
      <c r="AA543" s="140"/>
      <c r="AB543" s="140"/>
      <c r="AC543" s="140"/>
      <c r="AD543" s="140"/>
      <c r="AE543" s="140"/>
      <c r="AF543" s="140"/>
      <c r="AG543" s="140"/>
      <c r="AH543" s="140"/>
      <c r="AI543" s="140"/>
      <c r="AJ543" s="140"/>
    </row>
    <row r="544" spans="1:36" ht="42" customHeight="1">
      <c r="A544" s="191"/>
      <c r="B544" s="191"/>
      <c r="C544" s="177"/>
      <c r="E544" s="192"/>
      <c r="F544" s="177"/>
      <c r="G544" s="192"/>
      <c r="H544" s="177"/>
      <c r="I544" s="192"/>
      <c r="J544" s="192"/>
      <c r="K544" s="192"/>
      <c r="L544" s="192"/>
      <c r="M544" s="192"/>
      <c r="N544" s="192"/>
      <c r="O544" s="192"/>
      <c r="P544" s="177"/>
      <c r="Q544" s="140"/>
      <c r="R544" s="140"/>
      <c r="S544" s="140"/>
      <c r="T544" s="140"/>
      <c r="U544" s="140"/>
      <c r="V544" s="140"/>
      <c r="W544" s="140"/>
      <c r="X544" s="140"/>
      <c r="Y544" s="140"/>
      <c r="Z544" s="140"/>
      <c r="AA544" s="140"/>
      <c r="AB544" s="140"/>
      <c r="AC544" s="140"/>
      <c r="AD544" s="140"/>
      <c r="AE544" s="140"/>
      <c r="AF544" s="140"/>
      <c r="AG544" s="140"/>
      <c r="AH544" s="140"/>
      <c r="AI544" s="140"/>
      <c r="AJ544" s="140"/>
    </row>
    <row r="545" spans="1:36" ht="42" customHeight="1">
      <c r="A545" s="191"/>
      <c r="B545" s="191"/>
      <c r="C545" s="177"/>
      <c r="E545" s="192"/>
      <c r="F545" s="177"/>
      <c r="G545" s="192"/>
      <c r="H545" s="177"/>
      <c r="I545" s="192"/>
      <c r="J545" s="192"/>
      <c r="K545" s="192"/>
      <c r="L545" s="192"/>
      <c r="M545" s="192"/>
      <c r="N545" s="192"/>
      <c r="O545" s="192"/>
      <c r="P545" s="177"/>
      <c r="Q545" s="140"/>
      <c r="R545" s="140"/>
      <c r="S545" s="140"/>
      <c r="T545" s="140"/>
      <c r="U545" s="140"/>
      <c r="V545" s="140"/>
      <c r="W545" s="140"/>
      <c r="X545" s="140"/>
      <c r="Y545" s="140"/>
      <c r="Z545" s="140"/>
      <c r="AA545" s="140"/>
      <c r="AB545" s="140"/>
      <c r="AC545" s="140"/>
      <c r="AD545" s="140"/>
      <c r="AE545" s="140"/>
      <c r="AF545" s="140"/>
      <c r="AG545" s="140"/>
      <c r="AH545" s="140"/>
      <c r="AI545" s="140"/>
      <c r="AJ545" s="140"/>
    </row>
    <row r="546" spans="1:36" ht="42" customHeight="1">
      <c r="A546" s="191"/>
      <c r="B546" s="191"/>
      <c r="C546" s="177"/>
      <c r="E546" s="192"/>
      <c r="F546" s="177"/>
      <c r="G546" s="192"/>
      <c r="H546" s="177"/>
      <c r="I546" s="192"/>
      <c r="J546" s="192"/>
      <c r="K546" s="192"/>
      <c r="L546" s="192"/>
      <c r="M546" s="192"/>
      <c r="N546" s="192"/>
      <c r="O546" s="192"/>
      <c r="P546" s="177"/>
      <c r="Q546" s="140"/>
      <c r="R546" s="140"/>
      <c r="S546" s="140"/>
      <c r="T546" s="140"/>
      <c r="U546" s="140"/>
      <c r="V546" s="140"/>
      <c r="W546" s="140"/>
      <c r="X546" s="140"/>
      <c r="Y546" s="140"/>
      <c r="Z546" s="140"/>
      <c r="AA546" s="140"/>
      <c r="AB546" s="140"/>
      <c r="AC546" s="140"/>
      <c r="AD546" s="140"/>
      <c r="AE546" s="140"/>
      <c r="AF546" s="140"/>
      <c r="AG546" s="140"/>
      <c r="AH546" s="140"/>
      <c r="AI546" s="140"/>
      <c r="AJ546" s="140"/>
    </row>
    <row r="547" spans="1:36" ht="42" customHeight="1">
      <c r="A547" s="191"/>
      <c r="B547" s="191"/>
      <c r="C547" s="177"/>
      <c r="E547" s="192"/>
      <c r="F547" s="177"/>
      <c r="G547" s="192"/>
      <c r="H547" s="177"/>
      <c r="I547" s="192"/>
      <c r="J547" s="192"/>
      <c r="K547" s="192"/>
      <c r="L547" s="192"/>
      <c r="M547" s="192"/>
      <c r="N547" s="192"/>
      <c r="O547" s="192"/>
      <c r="P547" s="177"/>
      <c r="Q547" s="140"/>
      <c r="R547" s="140"/>
      <c r="S547" s="140"/>
      <c r="T547" s="140"/>
      <c r="U547" s="140"/>
      <c r="V547" s="140"/>
      <c r="W547" s="140"/>
      <c r="X547" s="140"/>
      <c r="Y547" s="140"/>
      <c r="Z547" s="140"/>
      <c r="AA547" s="140"/>
      <c r="AB547" s="140"/>
      <c r="AC547" s="140"/>
      <c r="AD547" s="140"/>
      <c r="AE547" s="140"/>
      <c r="AF547" s="140"/>
      <c r="AG547" s="140"/>
      <c r="AH547" s="140"/>
      <c r="AI547" s="140"/>
      <c r="AJ547" s="140"/>
    </row>
    <row r="548" spans="1:36" ht="42" customHeight="1">
      <c r="A548" s="191"/>
      <c r="B548" s="191"/>
      <c r="C548" s="177"/>
      <c r="E548" s="192"/>
      <c r="F548" s="177"/>
      <c r="G548" s="192"/>
      <c r="H548" s="177"/>
      <c r="I548" s="192"/>
      <c r="J548" s="192"/>
      <c r="K548" s="192"/>
      <c r="L548" s="192"/>
      <c r="M548" s="192"/>
      <c r="N548" s="192"/>
      <c r="O548" s="192"/>
      <c r="P548" s="177"/>
      <c r="Q548" s="140"/>
      <c r="R548" s="140"/>
      <c r="S548" s="140"/>
      <c r="T548" s="140"/>
      <c r="U548" s="140"/>
      <c r="V548" s="140"/>
      <c r="W548" s="140"/>
      <c r="X548" s="140"/>
      <c r="Y548" s="140"/>
      <c r="Z548" s="140"/>
      <c r="AA548" s="140"/>
      <c r="AB548" s="140"/>
      <c r="AC548" s="140"/>
      <c r="AD548" s="140"/>
      <c r="AE548" s="140"/>
      <c r="AF548" s="140"/>
      <c r="AG548" s="140"/>
      <c r="AH548" s="140"/>
      <c r="AI548" s="140"/>
      <c r="AJ548" s="140"/>
    </row>
    <row r="549" spans="1:36" ht="42" customHeight="1">
      <c r="A549" s="191"/>
      <c r="B549" s="191"/>
      <c r="C549" s="177"/>
      <c r="E549" s="192"/>
      <c r="F549" s="177"/>
      <c r="G549" s="192"/>
      <c r="H549" s="177"/>
      <c r="I549" s="192"/>
      <c r="J549" s="192"/>
      <c r="K549" s="192"/>
      <c r="L549" s="192"/>
      <c r="M549" s="192"/>
      <c r="N549" s="192"/>
      <c r="O549" s="192"/>
      <c r="P549" s="177"/>
      <c r="Q549" s="140"/>
      <c r="R549" s="140"/>
      <c r="S549" s="140"/>
      <c r="T549" s="140"/>
      <c r="U549" s="140"/>
      <c r="V549" s="140"/>
      <c r="W549" s="140"/>
      <c r="X549" s="140"/>
      <c r="Y549" s="140"/>
      <c r="Z549" s="140"/>
      <c r="AA549" s="140"/>
      <c r="AB549" s="140"/>
      <c r="AC549" s="140"/>
      <c r="AD549" s="140"/>
      <c r="AE549" s="140"/>
      <c r="AF549" s="140"/>
      <c r="AG549" s="140"/>
      <c r="AH549" s="140"/>
      <c r="AI549" s="140"/>
      <c r="AJ549" s="140"/>
    </row>
    <row r="550" spans="1:36" ht="42" customHeight="1">
      <c r="A550" s="191"/>
      <c r="B550" s="191"/>
      <c r="C550" s="177"/>
      <c r="E550" s="192"/>
      <c r="F550" s="177"/>
      <c r="G550" s="192"/>
      <c r="H550" s="177"/>
      <c r="I550" s="192"/>
      <c r="J550" s="192"/>
      <c r="K550" s="192"/>
      <c r="L550" s="192"/>
      <c r="M550" s="192"/>
      <c r="N550" s="192"/>
      <c r="O550" s="192"/>
      <c r="P550" s="177"/>
      <c r="Q550" s="140"/>
      <c r="R550" s="140"/>
      <c r="S550" s="140"/>
      <c r="T550" s="140"/>
      <c r="U550" s="140"/>
      <c r="V550" s="140"/>
      <c r="W550" s="140"/>
      <c r="X550" s="140"/>
      <c r="Y550" s="140"/>
      <c r="Z550" s="140"/>
      <c r="AA550" s="140"/>
      <c r="AB550" s="140"/>
      <c r="AC550" s="140"/>
      <c r="AD550" s="140"/>
      <c r="AE550" s="140"/>
      <c r="AF550" s="140"/>
      <c r="AG550" s="140"/>
      <c r="AH550" s="140"/>
      <c r="AI550" s="140"/>
      <c r="AJ550" s="140"/>
    </row>
    <row r="551" spans="1:36" ht="42" customHeight="1">
      <c r="A551" s="191"/>
      <c r="B551" s="191"/>
      <c r="C551" s="177"/>
      <c r="E551" s="192"/>
      <c r="F551" s="177"/>
      <c r="G551" s="192"/>
      <c r="H551" s="177"/>
      <c r="I551" s="192"/>
      <c r="J551" s="192"/>
      <c r="K551" s="192"/>
      <c r="L551" s="192"/>
      <c r="M551" s="192"/>
      <c r="N551" s="192"/>
      <c r="O551" s="192"/>
      <c r="P551" s="177"/>
      <c r="Q551" s="140"/>
      <c r="R551" s="140"/>
      <c r="S551" s="140"/>
      <c r="T551" s="140"/>
      <c r="U551" s="140"/>
      <c r="V551" s="140"/>
      <c r="W551" s="140"/>
      <c r="X551" s="140"/>
      <c r="Y551" s="140"/>
      <c r="Z551" s="140"/>
      <c r="AA551" s="140"/>
      <c r="AB551" s="140"/>
      <c r="AC551" s="140"/>
      <c r="AD551" s="140"/>
      <c r="AE551" s="140"/>
      <c r="AF551" s="140"/>
      <c r="AG551" s="140"/>
      <c r="AH551" s="140"/>
      <c r="AI551" s="140"/>
      <c r="AJ551" s="140"/>
    </row>
    <row r="552" spans="1:36" ht="42" customHeight="1">
      <c r="A552" s="191"/>
      <c r="B552" s="191"/>
      <c r="C552" s="177"/>
      <c r="E552" s="192"/>
      <c r="F552" s="177"/>
      <c r="G552" s="192"/>
      <c r="H552" s="177"/>
      <c r="I552" s="192"/>
      <c r="J552" s="192"/>
      <c r="K552" s="192"/>
      <c r="L552" s="192"/>
      <c r="M552" s="192"/>
      <c r="N552" s="192"/>
      <c r="O552" s="192"/>
      <c r="P552" s="177"/>
      <c r="Q552" s="140"/>
      <c r="R552" s="140"/>
      <c r="S552" s="140"/>
      <c r="T552" s="140"/>
      <c r="U552" s="140"/>
      <c r="V552" s="140"/>
      <c r="W552" s="140"/>
      <c r="X552" s="140"/>
      <c r="Y552" s="140"/>
      <c r="Z552" s="140"/>
      <c r="AA552" s="140"/>
      <c r="AB552" s="140"/>
      <c r="AC552" s="140"/>
      <c r="AD552" s="140"/>
      <c r="AE552" s="140"/>
      <c r="AF552" s="140"/>
      <c r="AG552" s="140"/>
      <c r="AH552" s="140"/>
      <c r="AI552" s="140"/>
      <c r="AJ552" s="140"/>
    </row>
    <row r="553" spans="1:36" ht="42" customHeight="1">
      <c r="A553" s="191"/>
      <c r="B553" s="191"/>
      <c r="C553" s="177"/>
      <c r="E553" s="192"/>
      <c r="F553" s="177"/>
      <c r="G553" s="192"/>
      <c r="H553" s="177"/>
      <c r="I553" s="192"/>
      <c r="J553" s="192"/>
      <c r="K553" s="192"/>
      <c r="L553" s="192"/>
      <c r="M553" s="192"/>
      <c r="N553" s="192"/>
      <c r="O553" s="192"/>
      <c r="P553" s="177"/>
      <c r="Q553" s="140"/>
      <c r="R553" s="140"/>
      <c r="S553" s="140"/>
      <c r="T553" s="140"/>
      <c r="U553" s="140"/>
      <c r="V553" s="140"/>
      <c r="W553" s="140"/>
      <c r="X553" s="140"/>
      <c r="Y553" s="140"/>
      <c r="Z553" s="140"/>
      <c r="AA553" s="140"/>
      <c r="AB553" s="140"/>
      <c r="AC553" s="140"/>
      <c r="AD553" s="140"/>
      <c r="AE553" s="140"/>
      <c r="AF553" s="140"/>
      <c r="AG553" s="140"/>
      <c r="AH553" s="140"/>
      <c r="AI553" s="140"/>
      <c r="AJ553" s="140"/>
    </row>
    <row r="554" spans="1:36" ht="42" customHeight="1">
      <c r="A554" s="191"/>
      <c r="B554" s="191"/>
      <c r="C554" s="177"/>
      <c r="E554" s="192"/>
      <c r="F554" s="177"/>
      <c r="G554" s="192"/>
      <c r="H554" s="177"/>
      <c r="I554" s="192"/>
      <c r="J554" s="192"/>
      <c r="K554" s="192"/>
      <c r="L554" s="192"/>
      <c r="M554" s="192"/>
      <c r="N554" s="192"/>
      <c r="O554" s="192"/>
      <c r="P554" s="177"/>
      <c r="Q554" s="140"/>
      <c r="R554" s="140"/>
      <c r="S554" s="140"/>
      <c r="T554" s="140"/>
      <c r="U554" s="140"/>
      <c r="V554" s="140"/>
      <c r="W554" s="140"/>
      <c r="X554" s="140"/>
      <c r="Y554" s="140"/>
      <c r="Z554" s="140"/>
      <c r="AA554" s="140"/>
      <c r="AB554" s="140"/>
      <c r="AC554" s="140"/>
      <c r="AD554" s="140"/>
      <c r="AE554" s="140"/>
      <c r="AF554" s="140"/>
      <c r="AG554" s="140"/>
      <c r="AH554" s="140"/>
      <c r="AI554" s="140"/>
      <c r="AJ554" s="140"/>
    </row>
    <row r="555" spans="1:36" ht="42" customHeight="1">
      <c r="A555" s="191"/>
      <c r="B555" s="191"/>
      <c r="C555" s="177"/>
      <c r="E555" s="192"/>
      <c r="F555" s="177"/>
      <c r="G555" s="192"/>
      <c r="H555" s="177"/>
      <c r="I555" s="192"/>
      <c r="J555" s="192"/>
      <c r="K555" s="192"/>
      <c r="L555" s="192"/>
      <c r="M555" s="192"/>
      <c r="N555" s="192"/>
      <c r="O555" s="192"/>
      <c r="P555" s="177"/>
      <c r="Q555" s="140"/>
      <c r="R555" s="140"/>
      <c r="S555" s="140"/>
      <c r="T555" s="140"/>
      <c r="U555" s="140"/>
      <c r="V555" s="140"/>
      <c r="W555" s="140"/>
      <c r="X555" s="140"/>
      <c r="Y555" s="140"/>
      <c r="Z555" s="140"/>
      <c r="AA555" s="140"/>
      <c r="AB555" s="140"/>
      <c r="AC555" s="140"/>
      <c r="AD555" s="140"/>
      <c r="AE555" s="140"/>
      <c r="AF555" s="140"/>
      <c r="AG555" s="140"/>
      <c r="AH555" s="140"/>
      <c r="AI555" s="140"/>
      <c r="AJ555" s="140"/>
    </row>
    <row r="556" spans="1:36" ht="42" customHeight="1">
      <c r="A556" s="191"/>
      <c r="B556" s="191"/>
      <c r="C556" s="177"/>
      <c r="E556" s="192"/>
      <c r="F556" s="177"/>
      <c r="G556" s="192"/>
      <c r="H556" s="177"/>
      <c r="I556" s="192"/>
      <c r="J556" s="192"/>
      <c r="K556" s="192"/>
      <c r="L556" s="192"/>
      <c r="M556" s="192"/>
      <c r="N556" s="192"/>
      <c r="O556" s="192"/>
      <c r="P556" s="177"/>
      <c r="Q556" s="140"/>
      <c r="R556" s="140"/>
      <c r="S556" s="140"/>
      <c r="T556" s="140"/>
      <c r="U556" s="140"/>
      <c r="V556" s="140"/>
      <c r="W556" s="140"/>
      <c r="X556" s="140"/>
      <c r="Y556" s="140"/>
      <c r="Z556" s="140"/>
      <c r="AA556" s="140"/>
      <c r="AB556" s="140"/>
      <c r="AC556" s="140"/>
      <c r="AD556" s="140"/>
      <c r="AE556" s="140"/>
      <c r="AF556" s="140"/>
      <c r="AG556" s="140"/>
      <c r="AH556" s="140"/>
      <c r="AI556" s="140"/>
      <c r="AJ556" s="140"/>
    </row>
    <row r="557" spans="1:36" ht="42" customHeight="1">
      <c r="A557" s="191"/>
      <c r="B557" s="191"/>
      <c r="C557" s="177"/>
      <c r="E557" s="192"/>
      <c r="F557" s="177"/>
      <c r="G557" s="192"/>
      <c r="H557" s="177"/>
      <c r="I557" s="192"/>
      <c r="J557" s="192"/>
      <c r="K557" s="192"/>
      <c r="L557" s="192"/>
      <c r="M557" s="192"/>
      <c r="N557" s="192"/>
      <c r="O557" s="192"/>
      <c r="P557" s="177"/>
      <c r="Q557" s="140"/>
      <c r="R557" s="140"/>
      <c r="S557" s="140"/>
      <c r="T557" s="140"/>
      <c r="U557" s="140"/>
      <c r="V557" s="140"/>
      <c r="W557" s="140"/>
      <c r="X557" s="140"/>
      <c r="Y557" s="140"/>
      <c r="Z557" s="140"/>
      <c r="AA557" s="140"/>
      <c r="AB557" s="140"/>
      <c r="AC557" s="140"/>
      <c r="AD557" s="140"/>
      <c r="AE557" s="140"/>
      <c r="AF557" s="140"/>
      <c r="AG557" s="140"/>
      <c r="AH557" s="140"/>
      <c r="AI557" s="140"/>
      <c r="AJ557" s="140"/>
    </row>
    <row r="558" spans="1:36" ht="42" customHeight="1">
      <c r="A558" s="191"/>
      <c r="B558" s="191"/>
      <c r="C558" s="177"/>
      <c r="E558" s="192"/>
      <c r="F558" s="177"/>
      <c r="G558" s="192"/>
      <c r="H558" s="177"/>
      <c r="I558" s="192"/>
      <c r="J558" s="192"/>
      <c r="K558" s="192"/>
      <c r="L558" s="192"/>
      <c r="M558" s="192"/>
      <c r="N558" s="192"/>
      <c r="O558" s="192"/>
      <c r="P558" s="177"/>
      <c r="Q558" s="140"/>
      <c r="R558" s="140"/>
      <c r="S558" s="140"/>
      <c r="T558" s="140"/>
      <c r="U558" s="140"/>
      <c r="V558" s="140"/>
      <c r="W558" s="140"/>
      <c r="X558" s="140"/>
      <c r="Y558" s="140"/>
      <c r="Z558" s="140"/>
      <c r="AA558" s="140"/>
      <c r="AB558" s="140"/>
      <c r="AC558" s="140"/>
      <c r="AD558" s="140"/>
      <c r="AE558" s="140"/>
      <c r="AF558" s="140"/>
      <c r="AG558" s="140"/>
      <c r="AH558" s="140"/>
      <c r="AI558" s="140"/>
      <c r="AJ558" s="140"/>
    </row>
    <row r="559" spans="1:36" ht="42" customHeight="1">
      <c r="A559" s="191"/>
      <c r="B559" s="191"/>
      <c r="C559" s="177"/>
      <c r="E559" s="192"/>
      <c r="F559" s="177"/>
      <c r="G559" s="192"/>
      <c r="H559" s="177"/>
      <c r="I559" s="192"/>
      <c r="J559" s="192"/>
      <c r="K559" s="192"/>
      <c r="L559" s="192"/>
      <c r="M559" s="192"/>
      <c r="N559" s="192"/>
      <c r="O559" s="192"/>
      <c r="P559" s="177"/>
      <c r="Q559" s="140"/>
      <c r="R559" s="140"/>
      <c r="S559" s="140"/>
      <c r="T559" s="140"/>
      <c r="U559" s="140"/>
      <c r="V559" s="140"/>
      <c r="W559" s="140"/>
      <c r="X559" s="140"/>
      <c r="Y559" s="140"/>
      <c r="Z559" s="140"/>
      <c r="AA559" s="140"/>
      <c r="AB559" s="140"/>
      <c r="AC559" s="140"/>
      <c r="AD559" s="140"/>
      <c r="AE559" s="140"/>
      <c r="AF559" s="140"/>
      <c r="AG559" s="140"/>
      <c r="AH559" s="140"/>
      <c r="AI559" s="140"/>
      <c r="AJ559" s="140"/>
    </row>
    <row r="560" spans="1:36" ht="42" customHeight="1">
      <c r="A560" s="191"/>
      <c r="B560" s="191"/>
      <c r="C560" s="177"/>
      <c r="E560" s="192"/>
      <c r="F560" s="177"/>
      <c r="G560" s="192"/>
      <c r="H560" s="177"/>
      <c r="I560" s="192"/>
      <c r="J560" s="192"/>
      <c r="K560" s="192"/>
      <c r="L560" s="192"/>
      <c r="M560" s="192"/>
      <c r="N560" s="192"/>
      <c r="O560" s="192"/>
      <c r="P560" s="177"/>
      <c r="Q560" s="140"/>
      <c r="R560" s="140"/>
      <c r="S560" s="140"/>
      <c r="T560" s="140"/>
      <c r="U560" s="140"/>
      <c r="V560" s="140"/>
      <c r="W560" s="140"/>
      <c r="X560" s="140"/>
      <c r="Y560" s="140"/>
      <c r="Z560" s="140"/>
      <c r="AA560" s="140"/>
      <c r="AB560" s="140"/>
      <c r="AC560" s="140"/>
      <c r="AD560" s="140"/>
      <c r="AE560" s="140"/>
      <c r="AF560" s="140"/>
      <c r="AG560" s="140"/>
      <c r="AH560" s="140"/>
      <c r="AI560" s="140"/>
      <c r="AJ560" s="140"/>
    </row>
    <row r="561" spans="1:36" ht="42" customHeight="1">
      <c r="A561" s="191"/>
      <c r="B561" s="191"/>
      <c r="C561" s="177"/>
      <c r="E561" s="192"/>
      <c r="F561" s="177"/>
      <c r="G561" s="192"/>
      <c r="H561" s="177"/>
      <c r="I561" s="192"/>
      <c r="J561" s="192"/>
      <c r="K561" s="192"/>
      <c r="L561" s="192"/>
      <c r="M561" s="192"/>
      <c r="N561" s="192"/>
      <c r="O561" s="192"/>
      <c r="P561" s="177"/>
      <c r="Q561" s="140"/>
      <c r="R561" s="140"/>
      <c r="S561" s="140"/>
      <c r="T561" s="140"/>
      <c r="U561" s="140"/>
      <c r="V561" s="140"/>
      <c r="W561" s="140"/>
      <c r="X561" s="140"/>
      <c r="Y561" s="140"/>
      <c r="Z561" s="140"/>
      <c r="AA561" s="140"/>
      <c r="AB561" s="140"/>
      <c r="AC561" s="140"/>
      <c r="AD561" s="140"/>
      <c r="AE561" s="140"/>
      <c r="AF561" s="140"/>
      <c r="AG561" s="140"/>
      <c r="AH561" s="140"/>
      <c r="AI561" s="140"/>
      <c r="AJ561" s="140"/>
    </row>
    <row r="562" spans="1:36" ht="42" customHeight="1">
      <c r="A562" s="191"/>
      <c r="B562" s="191"/>
      <c r="C562" s="177"/>
      <c r="E562" s="192"/>
      <c r="F562" s="177"/>
      <c r="G562" s="192"/>
      <c r="H562" s="177"/>
      <c r="I562" s="192"/>
      <c r="J562" s="192"/>
      <c r="K562" s="192"/>
      <c r="L562" s="192"/>
      <c r="M562" s="192"/>
      <c r="N562" s="192"/>
      <c r="O562" s="192"/>
      <c r="P562" s="177"/>
      <c r="Q562" s="140"/>
      <c r="R562" s="140"/>
      <c r="S562" s="140"/>
      <c r="T562" s="140"/>
      <c r="U562" s="140"/>
      <c r="V562" s="140"/>
      <c r="W562" s="140"/>
      <c r="X562" s="140"/>
      <c r="Y562" s="140"/>
      <c r="Z562" s="140"/>
      <c r="AA562" s="140"/>
      <c r="AB562" s="140"/>
      <c r="AC562" s="140"/>
      <c r="AD562" s="140"/>
      <c r="AE562" s="140"/>
      <c r="AF562" s="140"/>
      <c r="AG562" s="140"/>
      <c r="AH562" s="140"/>
      <c r="AI562" s="140"/>
      <c r="AJ562" s="140"/>
    </row>
    <row r="563" spans="1:36" ht="42" customHeight="1">
      <c r="A563" s="191"/>
      <c r="B563" s="191"/>
      <c r="C563" s="177"/>
      <c r="E563" s="192"/>
      <c r="F563" s="177"/>
      <c r="G563" s="192"/>
      <c r="H563" s="177"/>
      <c r="I563" s="192"/>
      <c r="J563" s="192"/>
      <c r="K563" s="192"/>
      <c r="L563" s="192"/>
      <c r="M563" s="192"/>
      <c r="N563" s="192"/>
      <c r="O563" s="192"/>
      <c r="P563" s="177"/>
      <c r="Q563" s="140"/>
      <c r="R563" s="140"/>
      <c r="S563" s="140"/>
      <c r="T563" s="140"/>
      <c r="U563" s="140"/>
      <c r="V563" s="140"/>
      <c r="W563" s="140"/>
      <c r="X563" s="140"/>
      <c r="Y563" s="140"/>
      <c r="Z563" s="140"/>
      <c r="AA563" s="140"/>
      <c r="AB563" s="140"/>
      <c r="AC563" s="140"/>
      <c r="AD563" s="140"/>
      <c r="AE563" s="140"/>
      <c r="AF563" s="140"/>
      <c r="AG563" s="140"/>
      <c r="AH563" s="140"/>
      <c r="AI563" s="140"/>
      <c r="AJ563" s="140"/>
    </row>
    <row r="564" spans="1:36" ht="42" customHeight="1">
      <c r="A564" s="191"/>
      <c r="B564" s="191"/>
      <c r="C564" s="177"/>
      <c r="E564" s="192"/>
      <c r="F564" s="177"/>
      <c r="G564" s="192"/>
      <c r="H564" s="177"/>
      <c r="I564" s="192"/>
      <c r="J564" s="192"/>
      <c r="K564" s="192"/>
      <c r="L564" s="192"/>
      <c r="M564" s="192"/>
      <c r="N564" s="192"/>
      <c r="O564" s="192"/>
      <c r="P564" s="177"/>
      <c r="Q564" s="140"/>
      <c r="R564" s="140"/>
      <c r="S564" s="140"/>
      <c r="T564" s="140"/>
      <c r="U564" s="140"/>
      <c r="V564" s="140"/>
      <c r="W564" s="140"/>
      <c r="X564" s="140"/>
      <c r="Y564" s="140"/>
      <c r="Z564" s="140"/>
      <c r="AA564" s="140"/>
      <c r="AB564" s="140"/>
      <c r="AC564" s="140"/>
      <c r="AD564" s="140"/>
      <c r="AE564" s="140"/>
      <c r="AF564" s="140"/>
      <c r="AG564" s="140"/>
      <c r="AH564" s="140"/>
      <c r="AI564" s="140"/>
      <c r="AJ564" s="140"/>
    </row>
    <row r="565" spans="1:36" ht="42" customHeight="1">
      <c r="A565" s="191"/>
      <c r="B565" s="191"/>
      <c r="C565" s="177"/>
      <c r="E565" s="192"/>
      <c r="F565" s="177"/>
      <c r="G565" s="192"/>
      <c r="H565" s="177"/>
      <c r="I565" s="192"/>
      <c r="J565" s="192"/>
      <c r="K565" s="192"/>
      <c r="L565" s="192"/>
      <c r="M565" s="192"/>
      <c r="N565" s="192"/>
      <c r="O565" s="192"/>
      <c r="P565" s="177"/>
      <c r="Q565" s="140"/>
      <c r="R565" s="140"/>
      <c r="S565" s="140"/>
      <c r="T565" s="140"/>
      <c r="U565" s="140"/>
      <c r="V565" s="140"/>
      <c r="W565" s="140"/>
      <c r="X565" s="140"/>
      <c r="Y565" s="140"/>
      <c r="Z565" s="140"/>
      <c r="AA565" s="140"/>
      <c r="AB565" s="140"/>
      <c r="AC565" s="140"/>
      <c r="AD565" s="140"/>
      <c r="AE565" s="140"/>
      <c r="AF565" s="140"/>
      <c r="AG565" s="140"/>
      <c r="AH565" s="140"/>
      <c r="AI565" s="140"/>
      <c r="AJ565" s="140"/>
    </row>
    <row r="566" spans="1:36" ht="42" customHeight="1">
      <c r="A566" s="191"/>
      <c r="B566" s="191"/>
      <c r="C566" s="177"/>
      <c r="E566" s="192"/>
      <c r="F566" s="177"/>
      <c r="G566" s="192"/>
      <c r="H566" s="177"/>
      <c r="I566" s="192"/>
      <c r="J566" s="192"/>
      <c r="K566" s="192"/>
      <c r="L566" s="192"/>
      <c r="M566" s="192"/>
      <c r="N566" s="192"/>
      <c r="O566" s="192"/>
      <c r="P566" s="177"/>
      <c r="Q566" s="140"/>
      <c r="R566" s="140"/>
      <c r="S566" s="140"/>
      <c r="T566" s="140"/>
      <c r="U566" s="140"/>
      <c r="V566" s="140"/>
      <c r="W566" s="140"/>
      <c r="X566" s="140"/>
      <c r="Y566" s="140"/>
      <c r="Z566" s="140"/>
      <c r="AA566" s="140"/>
      <c r="AB566" s="140"/>
      <c r="AC566" s="140"/>
      <c r="AD566" s="140"/>
      <c r="AE566" s="140"/>
      <c r="AF566" s="140"/>
      <c r="AG566" s="140"/>
      <c r="AH566" s="140"/>
      <c r="AI566" s="140"/>
      <c r="AJ566" s="140"/>
    </row>
    <row r="567" spans="1:36" ht="42" customHeight="1">
      <c r="A567" s="191"/>
      <c r="B567" s="191"/>
      <c r="C567" s="177"/>
      <c r="E567" s="192"/>
      <c r="F567" s="177"/>
      <c r="G567" s="192"/>
      <c r="H567" s="177"/>
      <c r="I567" s="192"/>
      <c r="J567" s="192"/>
      <c r="K567" s="192"/>
      <c r="L567" s="192"/>
      <c r="M567" s="192"/>
      <c r="N567" s="192"/>
      <c r="O567" s="192"/>
      <c r="P567" s="177"/>
      <c r="Q567" s="140"/>
      <c r="R567" s="140"/>
      <c r="S567" s="140"/>
      <c r="T567" s="140"/>
      <c r="U567" s="140"/>
      <c r="V567" s="140"/>
      <c r="W567" s="140"/>
      <c r="X567" s="140"/>
      <c r="Y567" s="140"/>
      <c r="Z567" s="140"/>
      <c r="AA567" s="140"/>
      <c r="AB567" s="140"/>
      <c r="AC567" s="140"/>
      <c r="AD567" s="140"/>
      <c r="AE567" s="140"/>
      <c r="AF567" s="140"/>
      <c r="AG567" s="140"/>
      <c r="AH567" s="140"/>
      <c r="AI567" s="140"/>
      <c r="AJ567" s="140"/>
    </row>
    <row r="568" spans="1:36" ht="42" customHeight="1">
      <c r="A568" s="191"/>
      <c r="B568" s="191"/>
      <c r="C568" s="177"/>
      <c r="E568" s="192"/>
      <c r="F568" s="177"/>
      <c r="G568" s="192"/>
      <c r="H568" s="177"/>
      <c r="I568" s="192"/>
      <c r="J568" s="192"/>
      <c r="K568" s="192"/>
      <c r="L568" s="192"/>
      <c r="M568" s="192"/>
      <c r="N568" s="192"/>
      <c r="O568" s="192"/>
      <c r="P568" s="177"/>
      <c r="Q568" s="140"/>
      <c r="R568" s="140"/>
      <c r="S568" s="140"/>
      <c r="T568" s="140"/>
      <c r="U568" s="140"/>
      <c r="V568" s="140"/>
      <c r="W568" s="140"/>
      <c r="X568" s="140"/>
      <c r="Y568" s="140"/>
      <c r="Z568" s="140"/>
      <c r="AA568" s="140"/>
      <c r="AB568" s="140"/>
      <c r="AC568" s="140"/>
      <c r="AD568" s="140"/>
      <c r="AE568" s="140"/>
      <c r="AF568" s="140"/>
      <c r="AG568" s="140"/>
      <c r="AH568" s="140"/>
      <c r="AI568" s="140"/>
      <c r="AJ568" s="140"/>
    </row>
    <row r="569" spans="1:36" ht="42" customHeight="1">
      <c r="A569" s="191"/>
      <c r="B569" s="191"/>
      <c r="C569" s="177"/>
      <c r="E569" s="192"/>
      <c r="F569" s="177"/>
      <c r="G569" s="192"/>
      <c r="H569" s="177"/>
      <c r="I569" s="192"/>
      <c r="J569" s="192"/>
      <c r="K569" s="192"/>
      <c r="L569" s="192"/>
      <c r="M569" s="192"/>
      <c r="N569" s="192"/>
      <c r="O569" s="192"/>
      <c r="P569" s="177"/>
      <c r="Q569" s="140"/>
      <c r="R569" s="140"/>
      <c r="S569" s="140"/>
      <c r="T569" s="140"/>
      <c r="U569" s="140"/>
      <c r="V569" s="140"/>
      <c r="W569" s="140"/>
      <c r="X569" s="140"/>
      <c r="Y569" s="140"/>
      <c r="Z569" s="140"/>
      <c r="AA569" s="140"/>
      <c r="AB569" s="140"/>
      <c r="AC569" s="140"/>
      <c r="AD569" s="140"/>
      <c r="AE569" s="140"/>
      <c r="AF569" s="140"/>
      <c r="AG569" s="140"/>
      <c r="AH569" s="140"/>
      <c r="AI569" s="140"/>
      <c r="AJ569" s="140"/>
    </row>
    <row r="570" spans="1:36" ht="42" customHeight="1">
      <c r="A570" s="191"/>
      <c r="B570" s="191"/>
      <c r="C570" s="177"/>
      <c r="E570" s="192"/>
      <c r="F570" s="177"/>
      <c r="G570" s="192"/>
      <c r="H570" s="177"/>
      <c r="I570" s="192"/>
      <c r="J570" s="192"/>
      <c r="K570" s="192"/>
      <c r="L570" s="192"/>
      <c r="M570" s="192"/>
      <c r="N570" s="192"/>
      <c r="O570" s="192"/>
      <c r="P570" s="177"/>
      <c r="Q570" s="140"/>
      <c r="R570" s="140"/>
      <c r="S570" s="140"/>
      <c r="T570" s="140"/>
      <c r="U570" s="140"/>
      <c r="V570" s="140"/>
      <c r="W570" s="140"/>
      <c r="X570" s="140"/>
      <c r="Y570" s="140"/>
      <c r="Z570" s="140"/>
      <c r="AA570" s="140"/>
      <c r="AB570" s="140"/>
      <c r="AC570" s="140"/>
      <c r="AD570" s="140"/>
      <c r="AE570" s="140"/>
      <c r="AF570" s="140"/>
      <c r="AG570" s="140"/>
      <c r="AH570" s="140"/>
      <c r="AI570" s="140"/>
      <c r="AJ570" s="140"/>
    </row>
    <row r="571" spans="1:36" ht="42" customHeight="1">
      <c r="A571" s="191"/>
      <c r="B571" s="191"/>
      <c r="C571" s="177"/>
      <c r="E571" s="192"/>
      <c r="F571" s="177"/>
      <c r="G571" s="192"/>
      <c r="H571" s="177"/>
      <c r="I571" s="192"/>
      <c r="J571" s="192"/>
      <c r="K571" s="192"/>
      <c r="L571" s="192"/>
      <c r="M571" s="192"/>
      <c r="N571" s="192"/>
      <c r="O571" s="192"/>
      <c r="P571" s="177"/>
      <c r="Q571" s="140"/>
      <c r="R571" s="140"/>
      <c r="S571" s="140"/>
      <c r="T571" s="140"/>
      <c r="U571" s="140"/>
      <c r="V571" s="140"/>
      <c r="W571" s="140"/>
      <c r="X571" s="140"/>
      <c r="Y571" s="140"/>
      <c r="Z571" s="140"/>
      <c r="AA571" s="140"/>
      <c r="AB571" s="140"/>
      <c r="AC571" s="140"/>
      <c r="AD571" s="140"/>
      <c r="AE571" s="140"/>
      <c r="AF571" s="140"/>
      <c r="AG571" s="140"/>
      <c r="AH571" s="140"/>
      <c r="AI571" s="140"/>
      <c r="AJ571" s="140"/>
    </row>
    <row r="572" spans="1:36" ht="42" customHeight="1">
      <c r="A572" s="191"/>
      <c r="B572" s="191"/>
      <c r="C572" s="177"/>
      <c r="E572" s="192"/>
      <c r="F572" s="177"/>
      <c r="G572" s="192"/>
      <c r="H572" s="177"/>
      <c r="I572" s="192"/>
      <c r="J572" s="192"/>
      <c r="K572" s="192"/>
      <c r="L572" s="192"/>
      <c r="M572" s="192"/>
      <c r="N572" s="192"/>
      <c r="O572" s="192"/>
      <c r="P572" s="177"/>
      <c r="Q572" s="140"/>
      <c r="R572" s="140"/>
      <c r="S572" s="140"/>
      <c r="T572" s="140"/>
      <c r="U572" s="140"/>
      <c r="V572" s="140"/>
      <c r="W572" s="140"/>
      <c r="X572" s="140"/>
      <c r="Y572" s="140"/>
      <c r="Z572" s="140"/>
      <c r="AA572" s="140"/>
      <c r="AB572" s="140"/>
      <c r="AC572" s="140"/>
      <c r="AD572" s="140"/>
      <c r="AE572" s="140"/>
      <c r="AF572" s="140"/>
      <c r="AG572" s="140"/>
      <c r="AH572" s="140"/>
      <c r="AI572" s="140"/>
      <c r="AJ572" s="140"/>
    </row>
    <row r="573" spans="1:36" ht="42" customHeight="1">
      <c r="A573" s="191"/>
      <c r="B573" s="191"/>
      <c r="C573" s="177"/>
      <c r="E573" s="192"/>
      <c r="F573" s="177"/>
      <c r="G573" s="192"/>
      <c r="H573" s="177"/>
      <c r="I573" s="192"/>
      <c r="J573" s="192"/>
      <c r="K573" s="192"/>
      <c r="L573" s="192"/>
      <c r="M573" s="192"/>
      <c r="N573" s="192"/>
      <c r="O573" s="192"/>
      <c r="P573" s="177"/>
      <c r="Q573" s="140"/>
      <c r="R573" s="140"/>
      <c r="S573" s="140"/>
      <c r="T573" s="140"/>
      <c r="U573" s="140"/>
      <c r="V573" s="140"/>
      <c r="W573" s="140"/>
      <c r="X573" s="140"/>
      <c r="Y573" s="140"/>
      <c r="Z573" s="140"/>
      <c r="AA573" s="140"/>
      <c r="AB573" s="140"/>
      <c r="AC573" s="140"/>
      <c r="AD573" s="140"/>
      <c r="AE573" s="140"/>
      <c r="AF573" s="140"/>
      <c r="AG573" s="140"/>
      <c r="AH573" s="140"/>
      <c r="AI573" s="140"/>
      <c r="AJ573" s="140"/>
    </row>
    <row r="574" spans="1:36" ht="42" customHeight="1">
      <c r="A574" s="191"/>
      <c r="B574" s="191"/>
      <c r="C574" s="177"/>
      <c r="E574" s="192"/>
      <c r="F574" s="177"/>
      <c r="G574" s="192"/>
      <c r="H574" s="177"/>
      <c r="I574" s="192"/>
      <c r="J574" s="192"/>
      <c r="K574" s="192"/>
      <c r="L574" s="192"/>
      <c r="M574" s="192"/>
      <c r="N574" s="192"/>
      <c r="O574" s="192"/>
      <c r="P574" s="177"/>
      <c r="Q574" s="140"/>
      <c r="R574" s="140"/>
      <c r="S574" s="140"/>
      <c r="T574" s="140"/>
      <c r="U574" s="140"/>
      <c r="V574" s="140"/>
      <c r="W574" s="140"/>
      <c r="X574" s="140"/>
      <c r="Y574" s="140"/>
      <c r="Z574" s="140"/>
      <c r="AA574" s="140"/>
      <c r="AB574" s="140"/>
      <c r="AC574" s="140"/>
      <c r="AD574" s="140"/>
      <c r="AE574" s="140"/>
      <c r="AF574" s="140"/>
      <c r="AG574" s="140"/>
      <c r="AH574" s="140"/>
      <c r="AI574" s="140"/>
      <c r="AJ574" s="140"/>
    </row>
    <row r="575" spans="1:36" ht="42" customHeight="1">
      <c r="A575" s="191"/>
      <c r="B575" s="191"/>
      <c r="C575" s="177"/>
      <c r="E575" s="192"/>
      <c r="F575" s="177"/>
      <c r="G575" s="192"/>
      <c r="H575" s="177"/>
      <c r="I575" s="192"/>
      <c r="J575" s="192"/>
      <c r="K575" s="192"/>
      <c r="L575" s="192"/>
      <c r="M575" s="192"/>
      <c r="N575" s="192"/>
      <c r="O575" s="192"/>
      <c r="P575" s="177"/>
      <c r="Q575" s="140"/>
      <c r="R575" s="140"/>
      <c r="S575" s="140"/>
      <c r="T575" s="140"/>
      <c r="U575" s="140"/>
      <c r="V575" s="140"/>
      <c r="W575" s="140"/>
      <c r="X575" s="140"/>
      <c r="Y575" s="140"/>
      <c r="Z575" s="140"/>
      <c r="AA575" s="140"/>
      <c r="AB575" s="140"/>
      <c r="AC575" s="140"/>
      <c r="AD575" s="140"/>
      <c r="AE575" s="140"/>
      <c r="AF575" s="140"/>
      <c r="AG575" s="140"/>
      <c r="AH575" s="140"/>
      <c r="AI575" s="140"/>
      <c r="AJ575" s="140"/>
    </row>
    <row r="576" spans="1:36" ht="42" customHeight="1">
      <c r="A576" s="191"/>
      <c r="B576" s="191"/>
      <c r="C576" s="177"/>
      <c r="E576" s="192"/>
      <c r="F576" s="177"/>
      <c r="G576" s="192"/>
      <c r="H576" s="177"/>
      <c r="I576" s="192"/>
      <c r="J576" s="192"/>
      <c r="K576" s="192"/>
      <c r="L576" s="192"/>
      <c r="M576" s="192"/>
      <c r="N576" s="192"/>
      <c r="O576" s="192"/>
      <c r="P576" s="177"/>
      <c r="Q576" s="140"/>
      <c r="R576" s="140"/>
      <c r="S576" s="140"/>
      <c r="T576" s="140"/>
      <c r="U576" s="140"/>
      <c r="V576" s="140"/>
      <c r="W576" s="140"/>
      <c r="X576" s="140"/>
      <c r="Y576" s="140"/>
      <c r="Z576" s="140"/>
      <c r="AA576" s="140"/>
      <c r="AB576" s="140"/>
      <c r="AC576" s="140"/>
      <c r="AD576" s="140"/>
      <c r="AE576" s="140"/>
      <c r="AF576" s="140"/>
      <c r="AG576" s="140"/>
      <c r="AH576" s="140"/>
      <c r="AI576" s="140"/>
      <c r="AJ576" s="140"/>
    </row>
    <row r="577" spans="1:36" ht="42" customHeight="1">
      <c r="A577" s="191"/>
      <c r="B577" s="191"/>
      <c r="C577" s="177"/>
      <c r="E577" s="192"/>
      <c r="F577" s="177"/>
      <c r="G577" s="192"/>
      <c r="H577" s="177"/>
      <c r="I577" s="192"/>
      <c r="J577" s="192"/>
      <c r="K577" s="192"/>
      <c r="L577" s="192"/>
      <c r="M577" s="192"/>
      <c r="N577" s="192"/>
      <c r="O577" s="192"/>
      <c r="P577" s="177"/>
      <c r="Q577" s="140"/>
      <c r="R577" s="140"/>
      <c r="S577" s="140"/>
      <c r="T577" s="140"/>
      <c r="U577" s="140"/>
      <c r="V577" s="140"/>
      <c r="W577" s="140"/>
      <c r="X577" s="140"/>
      <c r="Y577" s="140"/>
      <c r="Z577" s="140"/>
      <c r="AA577" s="140"/>
      <c r="AB577" s="140"/>
      <c r="AC577" s="140"/>
      <c r="AD577" s="140"/>
      <c r="AE577" s="140"/>
      <c r="AF577" s="140"/>
      <c r="AG577" s="140"/>
      <c r="AH577" s="140"/>
      <c r="AI577" s="140"/>
      <c r="AJ577" s="140"/>
    </row>
    <row r="578" spans="1:36" ht="42" customHeight="1">
      <c r="A578" s="191"/>
      <c r="B578" s="191"/>
      <c r="C578" s="177"/>
      <c r="E578" s="192"/>
      <c r="F578" s="177"/>
      <c r="G578" s="192"/>
      <c r="H578" s="177"/>
      <c r="I578" s="192"/>
      <c r="J578" s="192"/>
      <c r="K578" s="192"/>
      <c r="L578" s="192"/>
      <c r="M578" s="192"/>
      <c r="N578" s="192"/>
      <c r="O578" s="192"/>
      <c r="P578" s="177"/>
      <c r="Q578" s="140"/>
      <c r="R578" s="140"/>
      <c r="S578" s="140"/>
      <c r="T578" s="140"/>
      <c r="U578" s="140"/>
      <c r="V578" s="140"/>
      <c r="W578" s="140"/>
      <c r="X578" s="140"/>
      <c r="Y578" s="140"/>
      <c r="Z578" s="140"/>
      <c r="AA578" s="140"/>
      <c r="AB578" s="140"/>
      <c r="AC578" s="140"/>
      <c r="AD578" s="140"/>
      <c r="AE578" s="140"/>
      <c r="AF578" s="140"/>
      <c r="AG578" s="140"/>
      <c r="AH578" s="140"/>
      <c r="AI578" s="140"/>
      <c r="AJ578" s="140"/>
    </row>
    <row r="579" spans="1:36" ht="42" customHeight="1">
      <c r="A579" s="191"/>
      <c r="B579" s="191"/>
      <c r="C579" s="177"/>
      <c r="E579" s="192"/>
      <c r="F579" s="177"/>
      <c r="G579" s="192"/>
      <c r="H579" s="177"/>
      <c r="I579" s="192"/>
      <c r="J579" s="192"/>
      <c r="K579" s="192"/>
      <c r="L579" s="192"/>
      <c r="M579" s="192"/>
      <c r="N579" s="192"/>
      <c r="O579" s="192"/>
      <c r="P579" s="177"/>
      <c r="Q579" s="140"/>
      <c r="R579" s="140"/>
      <c r="S579" s="140"/>
      <c r="T579" s="140"/>
      <c r="U579" s="140"/>
      <c r="V579" s="140"/>
      <c r="W579" s="140"/>
      <c r="X579" s="140"/>
      <c r="Y579" s="140"/>
      <c r="Z579" s="140"/>
      <c r="AA579" s="140"/>
      <c r="AB579" s="140"/>
      <c r="AC579" s="140"/>
      <c r="AD579" s="140"/>
      <c r="AE579" s="140"/>
      <c r="AF579" s="140"/>
      <c r="AG579" s="140"/>
      <c r="AH579" s="140"/>
      <c r="AI579" s="140"/>
      <c r="AJ579" s="140"/>
    </row>
    <row r="580" spans="1:36" ht="42" customHeight="1">
      <c r="A580" s="191"/>
      <c r="B580" s="191"/>
      <c r="C580" s="177"/>
      <c r="E580" s="192"/>
      <c r="F580" s="177"/>
      <c r="G580" s="192"/>
      <c r="H580" s="177"/>
      <c r="I580" s="192"/>
      <c r="J580" s="192"/>
      <c r="K580" s="192"/>
      <c r="L580" s="192"/>
      <c r="M580" s="192"/>
      <c r="N580" s="192"/>
      <c r="O580" s="192"/>
      <c r="P580" s="177"/>
      <c r="Q580" s="140"/>
      <c r="R580" s="140"/>
      <c r="S580" s="140"/>
      <c r="T580" s="140"/>
      <c r="U580" s="140"/>
      <c r="V580" s="140"/>
      <c r="W580" s="140"/>
      <c r="X580" s="140"/>
      <c r="Y580" s="140"/>
      <c r="Z580" s="140"/>
      <c r="AA580" s="140"/>
      <c r="AB580" s="140"/>
      <c r="AC580" s="140"/>
      <c r="AD580" s="140"/>
      <c r="AE580" s="140"/>
      <c r="AF580" s="140"/>
      <c r="AG580" s="140"/>
      <c r="AH580" s="140"/>
      <c r="AI580" s="140"/>
      <c r="AJ580" s="140"/>
    </row>
    <row r="581" spans="1:36" ht="42" customHeight="1">
      <c r="A581" s="191"/>
      <c r="B581" s="191"/>
      <c r="C581" s="177"/>
      <c r="E581" s="192"/>
      <c r="F581" s="177"/>
      <c r="G581" s="192"/>
      <c r="H581" s="177"/>
      <c r="I581" s="192"/>
      <c r="J581" s="192"/>
      <c r="K581" s="192"/>
      <c r="L581" s="192"/>
      <c r="M581" s="192"/>
      <c r="N581" s="192"/>
      <c r="O581" s="192"/>
      <c r="P581" s="177"/>
      <c r="Q581" s="140"/>
      <c r="R581" s="140"/>
      <c r="S581" s="140"/>
      <c r="T581" s="140"/>
      <c r="U581" s="140"/>
      <c r="V581" s="140"/>
      <c r="W581" s="140"/>
      <c r="X581" s="140"/>
      <c r="Y581" s="140"/>
      <c r="Z581" s="140"/>
      <c r="AA581" s="140"/>
      <c r="AB581" s="140"/>
      <c r="AC581" s="140"/>
      <c r="AD581" s="140"/>
      <c r="AE581" s="140"/>
      <c r="AF581" s="140"/>
      <c r="AG581" s="140"/>
      <c r="AH581" s="140"/>
      <c r="AI581" s="140"/>
      <c r="AJ581" s="140"/>
    </row>
    <row r="582" spans="1:36" ht="42" customHeight="1">
      <c r="A582" s="191"/>
      <c r="B582" s="191"/>
      <c r="C582" s="177"/>
      <c r="E582" s="192"/>
      <c r="F582" s="177"/>
      <c r="G582" s="192"/>
      <c r="H582" s="177"/>
      <c r="I582" s="192"/>
      <c r="J582" s="192"/>
      <c r="K582" s="192"/>
      <c r="L582" s="192"/>
      <c r="M582" s="192"/>
      <c r="N582" s="192"/>
      <c r="O582" s="192"/>
      <c r="P582" s="177"/>
      <c r="Q582" s="140"/>
      <c r="R582" s="140"/>
      <c r="S582" s="140"/>
      <c r="T582" s="140"/>
      <c r="U582" s="140"/>
      <c r="V582" s="140"/>
      <c r="W582" s="140"/>
      <c r="X582" s="140"/>
      <c r="Y582" s="140"/>
      <c r="Z582" s="140"/>
      <c r="AA582" s="140"/>
      <c r="AB582" s="140"/>
      <c r="AC582" s="140"/>
      <c r="AD582" s="140"/>
      <c r="AE582" s="140"/>
      <c r="AF582" s="140"/>
      <c r="AG582" s="140"/>
      <c r="AH582" s="140"/>
      <c r="AI582" s="140"/>
      <c r="AJ582" s="140"/>
    </row>
    <row r="583" spans="1:36" ht="42" customHeight="1">
      <c r="A583" s="191"/>
      <c r="B583" s="191"/>
      <c r="C583" s="177"/>
      <c r="E583" s="192"/>
      <c r="F583" s="177"/>
      <c r="G583" s="192"/>
      <c r="H583" s="177"/>
      <c r="I583" s="192"/>
      <c r="J583" s="192"/>
      <c r="K583" s="192"/>
      <c r="L583" s="192"/>
      <c r="M583" s="192"/>
      <c r="N583" s="192"/>
      <c r="O583" s="192"/>
      <c r="P583" s="177"/>
      <c r="Q583" s="140"/>
      <c r="R583" s="140"/>
      <c r="S583" s="140"/>
      <c r="T583" s="140"/>
      <c r="U583" s="140"/>
      <c r="V583" s="140"/>
      <c r="W583" s="140"/>
      <c r="X583" s="140"/>
      <c r="Y583" s="140"/>
      <c r="Z583" s="140"/>
      <c r="AA583" s="140"/>
      <c r="AB583" s="140"/>
      <c r="AC583" s="140"/>
      <c r="AD583" s="140"/>
      <c r="AE583" s="140"/>
      <c r="AF583" s="140"/>
      <c r="AG583" s="140"/>
      <c r="AH583" s="140"/>
      <c r="AI583" s="140"/>
      <c r="AJ583" s="140"/>
    </row>
    <row r="584" spans="1:36" ht="42" customHeight="1">
      <c r="A584" s="191"/>
      <c r="B584" s="191"/>
      <c r="C584" s="177"/>
      <c r="E584" s="192"/>
      <c r="F584" s="177"/>
      <c r="G584" s="192"/>
      <c r="H584" s="177"/>
      <c r="I584" s="192"/>
      <c r="J584" s="192"/>
      <c r="K584" s="192"/>
      <c r="L584" s="192"/>
      <c r="M584" s="192"/>
      <c r="N584" s="192"/>
      <c r="O584" s="192"/>
      <c r="P584" s="177"/>
      <c r="Q584" s="140"/>
      <c r="R584" s="140"/>
      <c r="S584" s="140"/>
      <c r="T584" s="140"/>
      <c r="U584" s="140"/>
      <c r="V584" s="140"/>
      <c r="W584" s="140"/>
      <c r="X584" s="140"/>
      <c r="Y584" s="140"/>
      <c r="Z584" s="140"/>
      <c r="AA584" s="140"/>
      <c r="AB584" s="140"/>
      <c r="AC584" s="140"/>
      <c r="AD584" s="140"/>
      <c r="AE584" s="140"/>
      <c r="AF584" s="140"/>
      <c r="AG584" s="140"/>
      <c r="AH584" s="140"/>
      <c r="AI584" s="140"/>
      <c r="AJ584" s="140"/>
    </row>
    <row r="585" spans="1:36" ht="42" customHeight="1">
      <c r="A585" s="191"/>
      <c r="B585" s="191"/>
      <c r="C585" s="177"/>
      <c r="E585" s="192"/>
      <c r="F585" s="177"/>
      <c r="G585" s="192"/>
      <c r="H585" s="177"/>
      <c r="I585" s="192"/>
      <c r="J585" s="192"/>
      <c r="K585" s="192"/>
      <c r="L585" s="192"/>
      <c r="M585" s="192"/>
      <c r="N585" s="192"/>
      <c r="O585" s="192"/>
      <c r="P585" s="177"/>
      <c r="Q585" s="140"/>
      <c r="R585" s="140"/>
      <c r="S585" s="140"/>
      <c r="T585" s="140"/>
      <c r="U585" s="140"/>
      <c r="V585" s="140"/>
      <c r="W585" s="140"/>
      <c r="X585" s="140"/>
      <c r="Y585" s="140"/>
      <c r="Z585" s="140"/>
      <c r="AA585" s="140"/>
      <c r="AB585" s="140"/>
      <c r="AC585" s="140"/>
      <c r="AD585" s="140"/>
      <c r="AE585" s="140"/>
      <c r="AF585" s="140"/>
      <c r="AG585" s="140"/>
      <c r="AH585" s="140"/>
      <c r="AI585" s="140"/>
      <c r="AJ585" s="140"/>
    </row>
    <row r="586" spans="1:36" ht="42" customHeight="1">
      <c r="A586" s="191"/>
      <c r="B586" s="191"/>
      <c r="C586" s="177"/>
      <c r="E586" s="192"/>
      <c r="F586" s="177"/>
      <c r="G586" s="192"/>
      <c r="H586" s="177"/>
      <c r="I586" s="192"/>
      <c r="J586" s="192"/>
      <c r="K586" s="192"/>
      <c r="L586" s="192"/>
      <c r="M586" s="192"/>
      <c r="N586" s="192"/>
      <c r="O586" s="192"/>
      <c r="P586" s="177"/>
      <c r="Q586" s="140"/>
      <c r="R586" s="140"/>
      <c r="S586" s="140"/>
      <c r="T586" s="140"/>
      <c r="U586" s="140"/>
      <c r="V586" s="140"/>
      <c r="W586" s="140"/>
      <c r="X586" s="140"/>
      <c r="Y586" s="140"/>
      <c r="Z586" s="140"/>
      <c r="AA586" s="140"/>
      <c r="AB586" s="140"/>
      <c r="AC586" s="140"/>
      <c r="AD586" s="140"/>
      <c r="AE586" s="140"/>
      <c r="AF586" s="140"/>
      <c r="AG586" s="140"/>
      <c r="AH586" s="140"/>
      <c r="AI586" s="140"/>
      <c r="AJ586" s="140"/>
    </row>
    <row r="587" spans="1:36" ht="42" customHeight="1">
      <c r="A587" s="191"/>
      <c r="B587" s="191"/>
      <c r="C587" s="177"/>
      <c r="E587" s="192"/>
      <c r="F587" s="177"/>
      <c r="G587" s="192"/>
      <c r="H587" s="177"/>
      <c r="I587" s="192"/>
      <c r="J587" s="192"/>
      <c r="K587" s="192"/>
      <c r="L587" s="192"/>
      <c r="M587" s="192"/>
      <c r="N587" s="192"/>
      <c r="O587" s="192"/>
      <c r="P587" s="177"/>
      <c r="Q587" s="140"/>
      <c r="R587" s="140"/>
      <c r="S587" s="140"/>
      <c r="T587" s="140"/>
      <c r="U587" s="140"/>
      <c r="V587" s="140"/>
      <c r="W587" s="140"/>
      <c r="X587" s="140"/>
      <c r="Y587" s="140"/>
      <c r="Z587" s="140"/>
      <c r="AA587" s="140"/>
      <c r="AB587" s="140"/>
      <c r="AC587" s="140"/>
      <c r="AD587" s="140"/>
      <c r="AE587" s="140"/>
      <c r="AF587" s="140"/>
      <c r="AG587" s="140"/>
      <c r="AH587" s="140"/>
      <c r="AI587" s="140"/>
      <c r="AJ587" s="140"/>
    </row>
    <row r="588" spans="1:36" ht="42" customHeight="1">
      <c r="A588" s="191"/>
      <c r="B588" s="191"/>
      <c r="C588" s="177"/>
      <c r="E588" s="192"/>
      <c r="F588" s="177"/>
      <c r="G588" s="192"/>
      <c r="H588" s="177"/>
      <c r="I588" s="192"/>
      <c r="J588" s="192"/>
      <c r="K588" s="192"/>
      <c r="L588" s="192"/>
      <c r="M588" s="192"/>
      <c r="N588" s="192"/>
      <c r="O588" s="192"/>
      <c r="P588" s="177"/>
      <c r="Q588" s="140"/>
      <c r="R588" s="140"/>
      <c r="S588" s="140"/>
      <c r="T588" s="140"/>
      <c r="U588" s="140"/>
      <c r="V588" s="140"/>
      <c r="W588" s="140"/>
      <c r="X588" s="140"/>
      <c r="Y588" s="140"/>
      <c r="Z588" s="140"/>
      <c r="AA588" s="140"/>
      <c r="AB588" s="140"/>
      <c r="AC588" s="140"/>
      <c r="AD588" s="140"/>
      <c r="AE588" s="140"/>
      <c r="AF588" s="140"/>
      <c r="AG588" s="140"/>
      <c r="AH588" s="140"/>
      <c r="AI588" s="140"/>
      <c r="AJ588" s="140"/>
    </row>
    <row r="589" spans="1:36" ht="42" customHeight="1">
      <c r="A589" s="191"/>
      <c r="B589" s="191"/>
      <c r="C589" s="177"/>
      <c r="E589" s="192"/>
      <c r="F589" s="177"/>
      <c r="G589" s="192"/>
      <c r="H589" s="177"/>
      <c r="I589" s="192"/>
      <c r="J589" s="192"/>
      <c r="K589" s="192"/>
      <c r="L589" s="192"/>
      <c r="M589" s="192"/>
      <c r="N589" s="192"/>
      <c r="O589" s="192"/>
      <c r="P589" s="177"/>
      <c r="Q589" s="140"/>
      <c r="R589" s="140"/>
      <c r="S589" s="140"/>
      <c r="T589" s="140"/>
      <c r="U589" s="140"/>
      <c r="V589" s="140"/>
      <c r="W589" s="140"/>
      <c r="X589" s="140"/>
      <c r="Y589" s="140"/>
      <c r="Z589" s="140"/>
      <c r="AA589" s="140"/>
      <c r="AB589" s="140"/>
      <c r="AC589" s="140"/>
      <c r="AD589" s="140"/>
      <c r="AE589" s="140"/>
      <c r="AF589" s="140"/>
      <c r="AG589" s="140"/>
      <c r="AH589" s="140"/>
      <c r="AI589" s="140"/>
      <c r="AJ589" s="140"/>
    </row>
    <row r="590" spans="1:36" ht="42" customHeight="1">
      <c r="A590" s="191"/>
      <c r="B590" s="191"/>
      <c r="C590" s="177"/>
      <c r="E590" s="192"/>
      <c r="F590" s="177"/>
      <c r="G590" s="192"/>
      <c r="H590" s="177"/>
      <c r="I590" s="192"/>
      <c r="J590" s="192"/>
      <c r="K590" s="192"/>
      <c r="L590" s="192"/>
      <c r="M590" s="192"/>
      <c r="N590" s="192"/>
      <c r="O590" s="192"/>
      <c r="P590" s="177"/>
      <c r="Q590" s="140"/>
      <c r="R590" s="140"/>
      <c r="S590" s="140"/>
      <c r="T590" s="140"/>
      <c r="U590" s="140"/>
      <c r="V590" s="140"/>
      <c r="W590" s="140"/>
      <c r="X590" s="140"/>
      <c r="Y590" s="140"/>
      <c r="Z590" s="140"/>
      <c r="AA590" s="140"/>
      <c r="AB590" s="140"/>
      <c r="AC590" s="140"/>
      <c r="AD590" s="140"/>
      <c r="AE590" s="140"/>
      <c r="AF590" s="140"/>
      <c r="AG590" s="140"/>
      <c r="AH590" s="140"/>
      <c r="AI590" s="140"/>
      <c r="AJ590" s="140"/>
    </row>
    <row r="591" spans="1:36" ht="42" customHeight="1">
      <c r="A591" s="191"/>
      <c r="B591" s="191"/>
      <c r="C591" s="177"/>
      <c r="E591" s="192"/>
      <c r="F591" s="177"/>
      <c r="G591" s="192"/>
      <c r="H591" s="177"/>
      <c r="I591" s="192"/>
      <c r="J591" s="192"/>
      <c r="K591" s="192"/>
      <c r="L591" s="192"/>
      <c r="M591" s="192"/>
      <c r="N591" s="192"/>
      <c r="O591" s="192"/>
      <c r="P591" s="177"/>
      <c r="Q591" s="140"/>
      <c r="R591" s="140"/>
      <c r="S591" s="140"/>
      <c r="T591" s="140"/>
      <c r="U591" s="140"/>
      <c r="V591" s="140"/>
      <c r="W591" s="140"/>
      <c r="X591" s="140"/>
      <c r="Y591" s="140"/>
      <c r="Z591" s="140"/>
      <c r="AA591" s="140"/>
      <c r="AB591" s="140"/>
      <c r="AC591" s="140"/>
      <c r="AD591" s="140"/>
      <c r="AE591" s="140"/>
      <c r="AF591" s="140"/>
      <c r="AG591" s="140"/>
      <c r="AH591" s="140"/>
      <c r="AI591" s="140"/>
      <c r="AJ591" s="140"/>
    </row>
    <row r="592" spans="1:36" ht="42" customHeight="1">
      <c r="A592" s="191"/>
      <c r="B592" s="191"/>
      <c r="C592" s="177"/>
      <c r="E592" s="192"/>
      <c r="F592" s="177"/>
      <c r="G592" s="192"/>
      <c r="H592" s="177"/>
      <c r="I592" s="192"/>
      <c r="J592" s="192"/>
      <c r="K592" s="192"/>
      <c r="L592" s="192"/>
      <c r="M592" s="192"/>
      <c r="N592" s="192"/>
      <c r="O592" s="192"/>
      <c r="P592" s="177"/>
      <c r="Q592" s="140"/>
      <c r="R592" s="140"/>
      <c r="S592" s="140"/>
      <c r="T592" s="140"/>
      <c r="U592" s="140"/>
      <c r="V592" s="140"/>
      <c r="W592" s="140"/>
      <c r="X592" s="140"/>
      <c r="Y592" s="140"/>
      <c r="Z592" s="140"/>
      <c r="AA592" s="140"/>
      <c r="AB592" s="140"/>
      <c r="AC592" s="140"/>
      <c r="AD592" s="140"/>
      <c r="AE592" s="140"/>
      <c r="AF592" s="140"/>
      <c r="AG592" s="140"/>
      <c r="AH592" s="140"/>
      <c r="AI592" s="140"/>
      <c r="AJ592" s="140"/>
    </row>
    <row r="593" spans="1:36" ht="42" customHeight="1">
      <c r="A593" s="191"/>
      <c r="B593" s="191"/>
      <c r="C593" s="177"/>
      <c r="E593" s="192"/>
      <c r="F593" s="177"/>
      <c r="G593" s="192"/>
      <c r="H593" s="177"/>
      <c r="I593" s="192"/>
      <c r="J593" s="192"/>
      <c r="K593" s="192"/>
      <c r="L593" s="192"/>
      <c r="M593" s="192"/>
      <c r="N593" s="192"/>
      <c r="O593" s="192"/>
      <c r="P593" s="177"/>
      <c r="Q593" s="140"/>
      <c r="R593" s="140"/>
      <c r="S593" s="140"/>
      <c r="T593" s="140"/>
      <c r="U593" s="140"/>
      <c r="V593" s="140"/>
      <c r="W593" s="140"/>
      <c r="X593" s="140"/>
      <c r="Y593" s="140"/>
      <c r="Z593" s="140"/>
      <c r="AA593" s="140"/>
      <c r="AB593" s="140"/>
      <c r="AC593" s="140"/>
      <c r="AD593" s="140"/>
      <c r="AE593" s="140"/>
      <c r="AF593" s="140"/>
      <c r="AG593" s="140"/>
      <c r="AH593" s="140"/>
      <c r="AI593" s="140"/>
      <c r="AJ593" s="140"/>
    </row>
    <row r="594" spans="1:36" ht="42" customHeight="1">
      <c r="A594" s="191"/>
      <c r="B594" s="191"/>
      <c r="C594" s="177"/>
      <c r="E594" s="192"/>
      <c r="F594" s="177"/>
      <c r="G594" s="192"/>
      <c r="H594" s="177"/>
      <c r="I594" s="192"/>
      <c r="J594" s="192"/>
      <c r="K594" s="192"/>
      <c r="L594" s="192"/>
      <c r="M594" s="192"/>
      <c r="N594" s="192"/>
      <c r="O594" s="192"/>
      <c r="P594" s="177"/>
      <c r="Q594" s="140"/>
      <c r="R594" s="140"/>
      <c r="S594" s="140"/>
      <c r="T594" s="140"/>
      <c r="U594" s="140"/>
      <c r="V594" s="140"/>
      <c r="W594" s="140"/>
      <c r="X594" s="140"/>
      <c r="Y594" s="140"/>
      <c r="Z594" s="140"/>
      <c r="AA594" s="140"/>
      <c r="AB594" s="140"/>
      <c r="AC594" s="140"/>
      <c r="AD594" s="140"/>
      <c r="AE594" s="140"/>
      <c r="AF594" s="140"/>
      <c r="AG594" s="140"/>
      <c r="AH594" s="140"/>
      <c r="AI594" s="140"/>
      <c r="AJ594" s="140"/>
    </row>
    <row r="595" spans="1:36" ht="42" customHeight="1">
      <c r="A595" s="191"/>
      <c r="B595" s="191"/>
      <c r="C595" s="177"/>
      <c r="E595" s="192"/>
      <c r="F595" s="177"/>
      <c r="G595" s="192"/>
      <c r="H595" s="177"/>
      <c r="I595" s="192"/>
      <c r="J595" s="192"/>
      <c r="K595" s="192"/>
      <c r="L595" s="192"/>
      <c r="M595" s="192"/>
      <c r="N595" s="192"/>
      <c r="O595" s="192"/>
      <c r="P595" s="177"/>
      <c r="Q595" s="140"/>
      <c r="R595" s="140"/>
      <c r="S595" s="140"/>
      <c r="T595" s="140"/>
      <c r="U595" s="140"/>
      <c r="V595" s="140"/>
      <c r="W595" s="140"/>
      <c r="X595" s="140"/>
      <c r="Y595" s="140"/>
      <c r="Z595" s="140"/>
      <c r="AA595" s="140"/>
      <c r="AB595" s="140"/>
      <c r="AC595" s="140"/>
      <c r="AD595" s="140"/>
      <c r="AE595" s="140"/>
      <c r="AF595" s="140"/>
      <c r="AG595" s="140"/>
      <c r="AH595" s="140"/>
      <c r="AI595" s="140"/>
      <c r="AJ595" s="140"/>
    </row>
    <row r="596" spans="1:36" ht="42" customHeight="1">
      <c r="A596" s="191"/>
      <c r="B596" s="191"/>
      <c r="C596" s="177"/>
      <c r="E596" s="192"/>
      <c r="F596" s="177"/>
      <c r="G596" s="192"/>
      <c r="H596" s="177"/>
      <c r="I596" s="192"/>
      <c r="J596" s="192"/>
      <c r="K596" s="192"/>
      <c r="L596" s="192"/>
      <c r="M596" s="192"/>
      <c r="N596" s="192"/>
      <c r="O596" s="192"/>
      <c r="P596" s="177"/>
      <c r="Q596" s="140"/>
      <c r="R596" s="140"/>
      <c r="S596" s="140"/>
      <c r="T596" s="140"/>
      <c r="U596" s="140"/>
      <c r="V596" s="140"/>
      <c r="W596" s="140"/>
      <c r="X596" s="140"/>
      <c r="Y596" s="140"/>
      <c r="Z596" s="140"/>
      <c r="AA596" s="140"/>
      <c r="AB596" s="140"/>
      <c r="AC596" s="140"/>
      <c r="AD596" s="140"/>
      <c r="AE596" s="140"/>
      <c r="AF596" s="140"/>
      <c r="AG596" s="140"/>
      <c r="AH596" s="140"/>
      <c r="AI596" s="140"/>
      <c r="AJ596" s="140"/>
    </row>
    <row r="597" spans="1:36" ht="42" customHeight="1">
      <c r="A597" s="191"/>
      <c r="B597" s="191"/>
      <c r="C597" s="177"/>
      <c r="E597" s="192"/>
      <c r="F597" s="177"/>
      <c r="G597" s="192"/>
      <c r="H597" s="177"/>
      <c r="I597" s="192"/>
      <c r="J597" s="192"/>
      <c r="K597" s="192"/>
      <c r="L597" s="192"/>
      <c r="M597" s="192"/>
      <c r="N597" s="192"/>
      <c r="O597" s="192"/>
      <c r="P597" s="177"/>
      <c r="Q597" s="140"/>
      <c r="R597" s="140"/>
      <c r="S597" s="140"/>
      <c r="T597" s="140"/>
      <c r="U597" s="140"/>
      <c r="V597" s="140"/>
      <c r="W597" s="140"/>
      <c r="X597" s="140"/>
      <c r="Y597" s="140"/>
      <c r="Z597" s="140"/>
      <c r="AA597" s="140"/>
      <c r="AB597" s="140"/>
      <c r="AC597" s="140"/>
      <c r="AD597" s="140"/>
      <c r="AE597" s="140"/>
      <c r="AF597" s="140"/>
      <c r="AG597" s="140"/>
      <c r="AH597" s="140"/>
      <c r="AI597" s="140"/>
      <c r="AJ597" s="140"/>
    </row>
    <row r="598" spans="1:36" ht="42" customHeight="1">
      <c r="A598" s="191"/>
      <c r="B598" s="191"/>
      <c r="C598" s="177"/>
      <c r="E598" s="192"/>
      <c r="F598" s="177"/>
      <c r="G598" s="192"/>
      <c r="H598" s="177"/>
      <c r="I598" s="192"/>
      <c r="J598" s="192"/>
      <c r="K598" s="192"/>
      <c r="L598" s="192"/>
      <c r="M598" s="192"/>
      <c r="N598" s="192"/>
      <c r="O598" s="192"/>
      <c r="P598" s="177"/>
      <c r="Q598" s="140"/>
      <c r="R598" s="140"/>
      <c r="S598" s="140"/>
      <c r="T598" s="140"/>
      <c r="U598" s="140"/>
      <c r="V598" s="140"/>
      <c r="W598" s="140"/>
      <c r="X598" s="140"/>
      <c r="Y598" s="140"/>
      <c r="Z598" s="140"/>
      <c r="AA598" s="140"/>
      <c r="AB598" s="140"/>
      <c r="AC598" s="140"/>
      <c r="AD598" s="140"/>
      <c r="AE598" s="140"/>
      <c r="AF598" s="140"/>
      <c r="AG598" s="140"/>
      <c r="AH598" s="140"/>
      <c r="AI598" s="140"/>
      <c r="AJ598" s="140"/>
    </row>
    <row r="599" spans="1:36" ht="42" customHeight="1">
      <c r="A599" s="191"/>
      <c r="B599" s="191"/>
      <c r="C599" s="177"/>
      <c r="E599" s="192"/>
      <c r="F599" s="177"/>
      <c r="G599" s="192"/>
      <c r="H599" s="177"/>
      <c r="I599" s="192"/>
      <c r="J599" s="192"/>
      <c r="K599" s="192"/>
      <c r="L599" s="192"/>
      <c r="M599" s="192"/>
      <c r="N599" s="192"/>
      <c r="O599" s="192"/>
      <c r="P599" s="177"/>
      <c r="Q599" s="140"/>
      <c r="R599" s="140"/>
      <c r="S599" s="140"/>
      <c r="T599" s="140"/>
      <c r="U599" s="140"/>
      <c r="V599" s="140"/>
      <c r="W599" s="140"/>
      <c r="X599" s="140"/>
      <c r="Y599" s="140"/>
      <c r="Z599" s="140"/>
      <c r="AA599" s="140"/>
      <c r="AB599" s="140"/>
      <c r="AC599" s="140"/>
      <c r="AD599" s="140"/>
      <c r="AE599" s="140"/>
      <c r="AF599" s="140"/>
      <c r="AG599" s="140"/>
      <c r="AH599" s="140"/>
      <c r="AI599" s="140"/>
      <c r="AJ599" s="140"/>
    </row>
    <row r="600" spans="1:36" ht="42" customHeight="1">
      <c r="A600" s="191"/>
      <c r="B600" s="191"/>
      <c r="C600" s="177"/>
      <c r="E600" s="192"/>
      <c r="F600" s="177"/>
      <c r="G600" s="192"/>
      <c r="H600" s="177"/>
      <c r="I600" s="192"/>
      <c r="J600" s="192"/>
      <c r="K600" s="192"/>
      <c r="L600" s="192"/>
      <c r="M600" s="192"/>
      <c r="N600" s="192"/>
      <c r="O600" s="192"/>
      <c r="P600" s="177"/>
      <c r="Q600" s="140"/>
      <c r="R600" s="140"/>
      <c r="S600" s="140"/>
      <c r="T600" s="140"/>
      <c r="U600" s="140"/>
      <c r="V600" s="140"/>
      <c r="W600" s="140"/>
      <c r="X600" s="140"/>
      <c r="Y600" s="140"/>
      <c r="Z600" s="140"/>
      <c r="AA600" s="140"/>
      <c r="AB600" s="140"/>
      <c r="AC600" s="140"/>
      <c r="AD600" s="140"/>
      <c r="AE600" s="140"/>
      <c r="AF600" s="140"/>
      <c r="AG600" s="140"/>
      <c r="AH600" s="140"/>
      <c r="AI600" s="140"/>
      <c r="AJ600" s="140"/>
    </row>
    <row r="601" spans="1:36" ht="42" customHeight="1">
      <c r="A601" s="191"/>
      <c r="B601" s="191"/>
      <c r="C601" s="177"/>
      <c r="E601" s="192"/>
      <c r="F601" s="177"/>
      <c r="G601" s="192"/>
      <c r="H601" s="177"/>
      <c r="I601" s="192"/>
      <c r="J601" s="192"/>
      <c r="K601" s="192"/>
      <c r="L601" s="192"/>
      <c r="M601" s="192"/>
      <c r="N601" s="192"/>
      <c r="O601" s="192"/>
      <c r="P601" s="177"/>
      <c r="Q601" s="140"/>
      <c r="R601" s="140"/>
      <c r="S601" s="140"/>
      <c r="T601" s="140"/>
      <c r="U601" s="140"/>
      <c r="V601" s="140"/>
      <c r="W601" s="140"/>
      <c r="X601" s="140"/>
      <c r="Y601" s="140"/>
      <c r="Z601" s="140"/>
      <c r="AA601" s="140"/>
      <c r="AB601" s="140"/>
      <c r="AC601" s="140"/>
      <c r="AD601" s="140"/>
      <c r="AE601" s="140"/>
      <c r="AF601" s="140"/>
      <c r="AG601" s="140"/>
      <c r="AH601" s="140"/>
      <c r="AI601" s="140"/>
      <c r="AJ601" s="140"/>
    </row>
    <row r="602" spans="1:36" ht="42" customHeight="1">
      <c r="A602" s="191"/>
      <c r="B602" s="191"/>
      <c r="C602" s="177"/>
      <c r="E602" s="192"/>
      <c r="F602" s="177"/>
      <c r="G602" s="192"/>
      <c r="H602" s="177"/>
      <c r="I602" s="192"/>
      <c r="J602" s="192"/>
      <c r="K602" s="192"/>
      <c r="L602" s="192"/>
      <c r="M602" s="192"/>
      <c r="N602" s="192"/>
      <c r="O602" s="192"/>
      <c r="P602" s="177"/>
      <c r="Q602" s="140"/>
      <c r="R602" s="140"/>
      <c r="S602" s="140"/>
      <c r="T602" s="140"/>
      <c r="U602" s="140"/>
      <c r="V602" s="140"/>
      <c r="W602" s="140"/>
      <c r="X602" s="140"/>
      <c r="Y602" s="140"/>
      <c r="Z602" s="140"/>
      <c r="AA602" s="140"/>
      <c r="AB602" s="140"/>
      <c r="AC602" s="140"/>
      <c r="AD602" s="140"/>
      <c r="AE602" s="140"/>
      <c r="AF602" s="140"/>
      <c r="AG602" s="140"/>
      <c r="AH602" s="140"/>
      <c r="AI602" s="140"/>
      <c r="AJ602" s="140"/>
    </row>
    <row r="603" spans="1:36" ht="42" customHeight="1">
      <c r="A603" s="191"/>
      <c r="B603" s="191"/>
      <c r="C603" s="177"/>
      <c r="E603" s="192"/>
      <c r="F603" s="177"/>
      <c r="G603" s="192"/>
      <c r="H603" s="177"/>
      <c r="I603" s="192"/>
      <c r="J603" s="192"/>
      <c r="K603" s="192"/>
      <c r="L603" s="192"/>
      <c r="M603" s="192"/>
      <c r="N603" s="192"/>
      <c r="O603" s="192"/>
      <c r="P603" s="177"/>
      <c r="Q603" s="140"/>
      <c r="R603" s="140"/>
      <c r="S603" s="140"/>
      <c r="T603" s="140"/>
      <c r="U603" s="140"/>
      <c r="V603" s="140"/>
      <c r="W603" s="140"/>
      <c r="X603" s="140"/>
      <c r="Y603" s="140"/>
      <c r="Z603" s="140"/>
      <c r="AA603" s="140"/>
      <c r="AB603" s="140"/>
      <c r="AC603" s="140"/>
      <c r="AD603" s="140"/>
      <c r="AE603" s="140"/>
      <c r="AF603" s="140"/>
      <c r="AG603" s="140"/>
      <c r="AH603" s="140"/>
      <c r="AI603" s="140"/>
      <c r="AJ603" s="140"/>
    </row>
    <row r="604" spans="1:36" ht="42" customHeight="1">
      <c r="A604" s="191"/>
      <c r="B604" s="191"/>
      <c r="C604" s="177"/>
      <c r="E604" s="192"/>
      <c r="F604" s="177"/>
      <c r="G604" s="192"/>
      <c r="H604" s="177"/>
      <c r="I604" s="192"/>
      <c r="J604" s="192"/>
      <c r="K604" s="192"/>
      <c r="L604" s="192"/>
      <c r="M604" s="192"/>
      <c r="N604" s="192"/>
      <c r="O604" s="192"/>
      <c r="P604" s="177"/>
      <c r="Q604" s="140"/>
      <c r="R604" s="140"/>
      <c r="S604" s="140"/>
      <c r="T604" s="140"/>
      <c r="U604" s="140"/>
      <c r="V604" s="140"/>
      <c r="W604" s="140"/>
      <c r="X604" s="140"/>
      <c r="Y604" s="140"/>
      <c r="Z604" s="140"/>
      <c r="AA604" s="140"/>
      <c r="AB604" s="140"/>
      <c r="AC604" s="140"/>
      <c r="AD604" s="140"/>
      <c r="AE604" s="140"/>
      <c r="AF604" s="140"/>
      <c r="AG604" s="140"/>
      <c r="AH604" s="140"/>
      <c r="AI604" s="140"/>
      <c r="AJ604" s="140"/>
    </row>
    <row r="605" spans="1:36" ht="42" customHeight="1">
      <c r="A605" s="191"/>
      <c r="B605" s="191"/>
      <c r="C605" s="177"/>
      <c r="E605" s="192"/>
      <c r="F605" s="177"/>
      <c r="G605" s="192"/>
      <c r="H605" s="177"/>
      <c r="I605" s="192"/>
      <c r="J605" s="192"/>
      <c r="K605" s="192"/>
      <c r="L605" s="192"/>
      <c r="M605" s="192"/>
      <c r="N605" s="192"/>
      <c r="O605" s="192"/>
      <c r="P605" s="177"/>
      <c r="Q605" s="140"/>
      <c r="R605" s="140"/>
      <c r="S605" s="140"/>
      <c r="T605" s="140"/>
      <c r="U605" s="140"/>
      <c r="V605" s="140"/>
      <c r="W605" s="140"/>
      <c r="X605" s="140"/>
      <c r="Y605" s="140"/>
      <c r="Z605" s="140"/>
      <c r="AA605" s="140"/>
      <c r="AB605" s="140"/>
      <c r="AC605" s="140"/>
      <c r="AD605" s="140"/>
      <c r="AE605" s="140"/>
      <c r="AF605" s="140"/>
      <c r="AG605" s="140"/>
      <c r="AH605" s="140"/>
      <c r="AI605" s="140"/>
      <c r="AJ605" s="140"/>
    </row>
    <row r="606" spans="1:36" ht="42" customHeight="1">
      <c r="A606" s="191"/>
      <c r="B606" s="191"/>
      <c r="C606" s="177"/>
      <c r="E606" s="192"/>
      <c r="F606" s="177"/>
      <c r="G606" s="192"/>
      <c r="H606" s="177"/>
      <c r="I606" s="192"/>
      <c r="J606" s="192"/>
      <c r="K606" s="192"/>
      <c r="L606" s="192"/>
      <c r="M606" s="192"/>
      <c r="N606" s="192"/>
      <c r="O606" s="192"/>
      <c r="P606" s="177"/>
      <c r="Q606" s="140"/>
      <c r="R606" s="140"/>
      <c r="S606" s="140"/>
      <c r="T606" s="140"/>
      <c r="U606" s="140"/>
      <c r="V606" s="140"/>
      <c r="W606" s="140"/>
      <c r="X606" s="140"/>
      <c r="Y606" s="140"/>
      <c r="Z606" s="140"/>
      <c r="AA606" s="140"/>
      <c r="AB606" s="140"/>
      <c r="AC606" s="140"/>
      <c r="AD606" s="140"/>
      <c r="AE606" s="140"/>
      <c r="AF606" s="140"/>
      <c r="AG606" s="140"/>
      <c r="AH606" s="140"/>
      <c r="AI606" s="140"/>
      <c r="AJ606" s="140"/>
    </row>
    <row r="607" spans="1:36" ht="42" customHeight="1">
      <c r="A607" s="191"/>
      <c r="B607" s="191"/>
      <c r="C607" s="177"/>
      <c r="E607" s="192"/>
      <c r="F607" s="177"/>
      <c r="G607" s="192"/>
      <c r="H607" s="177"/>
      <c r="I607" s="192"/>
      <c r="J607" s="192"/>
      <c r="K607" s="192"/>
      <c r="L607" s="192"/>
      <c r="M607" s="192"/>
      <c r="N607" s="192"/>
      <c r="O607" s="192"/>
      <c r="P607" s="177"/>
      <c r="Q607" s="140"/>
      <c r="R607" s="140"/>
      <c r="S607" s="140"/>
      <c r="T607" s="140"/>
      <c r="U607" s="140"/>
      <c r="V607" s="140"/>
      <c r="W607" s="140"/>
      <c r="X607" s="140"/>
      <c r="Y607" s="140"/>
      <c r="Z607" s="140"/>
      <c r="AA607" s="140"/>
      <c r="AB607" s="140"/>
      <c r="AC607" s="140"/>
      <c r="AD607" s="140"/>
      <c r="AE607" s="140"/>
      <c r="AF607" s="140"/>
      <c r="AG607" s="140"/>
      <c r="AH607" s="140"/>
      <c r="AI607" s="140"/>
      <c r="AJ607" s="140"/>
    </row>
    <row r="608" spans="1:36" ht="42" customHeight="1">
      <c r="A608" s="191"/>
      <c r="B608" s="191"/>
      <c r="C608" s="177"/>
      <c r="E608" s="192"/>
      <c r="F608" s="177"/>
      <c r="G608" s="192"/>
      <c r="H608" s="177"/>
      <c r="I608" s="192"/>
      <c r="J608" s="192"/>
      <c r="K608" s="192"/>
      <c r="L608" s="192"/>
      <c r="M608" s="192"/>
      <c r="N608" s="192"/>
      <c r="O608" s="192"/>
      <c r="P608" s="177"/>
      <c r="Q608" s="140"/>
      <c r="R608" s="140"/>
      <c r="S608" s="140"/>
      <c r="T608" s="140"/>
      <c r="U608" s="140"/>
      <c r="V608" s="140"/>
      <c r="W608" s="140"/>
      <c r="X608" s="140"/>
      <c r="Y608" s="140"/>
      <c r="Z608" s="140"/>
      <c r="AA608" s="140"/>
      <c r="AB608" s="140"/>
      <c r="AC608" s="140"/>
      <c r="AD608" s="140"/>
      <c r="AE608" s="140"/>
      <c r="AF608" s="140"/>
      <c r="AG608" s="140"/>
      <c r="AH608" s="140"/>
      <c r="AI608" s="140"/>
      <c r="AJ608" s="140"/>
    </row>
    <row r="609" spans="1:36" ht="42" customHeight="1">
      <c r="A609" s="191"/>
      <c r="B609" s="191"/>
      <c r="C609" s="177"/>
      <c r="E609" s="192"/>
      <c r="F609" s="177"/>
      <c r="G609" s="192"/>
      <c r="H609" s="177"/>
      <c r="I609" s="192"/>
      <c r="J609" s="192"/>
      <c r="K609" s="192"/>
      <c r="L609" s="192"/>
      <c r="M609" s="192"/>
      <c r="N609" s="192"/>
      <c r="O609" s="192"/>
      <c r="P609" s="177"/>
      <c r="Q609" s="140"/>
      <c r="R609" s="140"/>
      <c r="S609" s="140"/>
      <c r="T609" s="140"/>
      <c r="U609" s="140"/>
      <c r="V609" s="140"/>
      <c r="W609" s="140"/>
      <c r="X609" s="140"/>
      <c r="Y609" s="140"/>
      <c r="Z609" s="140"/>
      <c r="AA609" s="140"/>
      <c r="AB609" s="140"/>
      <c r="AC609" s="140"/>
      <c r="AD609" s="140"/>
      <c r="AE609" s="140"/>
      <c r="AF609" s="140"/>
      <c r="AG609" s="140"/>
      <c r="AH609" s="140"/>
      <c r="AI609" s="140"/>
      <c r="AJ609" s="140"/>
    </row>
    <row r="610" spans="1:36" ht="42" customHeight="1">
      <c r="A610" s="191"/>
      <c r="B610" s="191"/>
      <c r="C610" s="177"/>
      <c r="E610" s="192"/>
      <c r="F610" s="177"/>
      <c r="G610" s="192"/>
      <c r="H610" s="177"/>
      <c r="I610" s="192"/>
      <c r="J610" s="192"/>
      <c r="K610" s="192"/>
      <c r="L610" s="192"/>
      <c r="M610" s="192"/>
      <c r="N610" s="192"/>
      <c r="O610" s="192"/>
      <c r="P610" s="177"/>
      <c r="Q610" s="140"/>
      <c r="R610" s="140"/>
      <c r="S610" s="140"/>
      <c r="T610" s="140"/>
      <c r="U610" s="140"/>
      <c r="V610" s="140"/>
      <c r="W610" s="140"/>
      <c r="X610" s="140"/>
      <c r="Y610" s="140"/>
      <c r="Z610" s="140"/>
      <c r="AA610" s="140"/>
      <c r="AB610" s="140"/>
      <c r="AC610" s="140"/>
      <c r="AD610" s="140"/>
      <c r="AE610" s="140"/>
      <c r="AF610" s="140"/>
      <c r="AG610" s="140"/>
      <c r="AH610" s="140"/>
      <c r="AI610" s="140"/>
      <c r="AJ610" s="140"/>
    </row>
    <row r="611" spans="1:36" ht="42" customHeight="1">
      <c r="A611" s="191"/>
      <c r="B611" s="191"/>
      <c r="C611" s="177"/>
      <c r="E611" s="192"/>
      <c r="F611" s="177"/>
      <c r="G611" s="192"/>
      <c r="H611" s="177"/>
      <c r="I611" s="192"/>
      <c r="J611" s="192"/>
      <c r="K611" s="192"/>
      <c r="L611" s="192"/>
      <c r="M611" s="192"/>
      <c r="N611" s="192"/>
      <c r="O611" s="192"/>
      <c r="P611" s="177"/>
      <c r="Q611" s="140"/>
      <c r="R611" s="140"/>
      <c r="S611" s="140"/>
      <c r="T611" s="140"/>
      <c r="U611" s="140"/>
      <c r="V611" s="140"/>
      <c r="W611" s="140"/>
      <c r="X611" s="140"/>
      <c r="Y611" s="140"/>
      <c r="Z611" s="140"/>
      <c r="AA611" s="140"/>
      <c r="AB611" s="140"/>
      <c r="AC611" s="140"/>
      <c r="AD611" s="140"/>
      <c r="AE611" s="140"/>
      <c r="AF611" s="140"/>
      <c r="AG611" s="140"/>
      <c r="AH611" s="140"/>
      <c r="AI611" s="140"/>
      <c r="AJ611" s="140"/>
    </row>
    <row r="612" spans="1:36" ht="42" customHeight="1">
      <c r="A612" s="191"/>
      <c r="B612" s="191"/>
      <c r="C612" s="177"/>
      <c r="E612" s="192"/>
      <c r="F612" s="177"/>
      <c r="G612" s="192"/>
      <c r="H612" s="177"/>
      <c r="I612" s="192"/>
      <c r="J612" s="192"/>
      <c r="K612" s="192"/>
      <c r="L612" s="192"/>
      <c r="M612" s="192"/>
      <c r="N612" s="192"/>
      <c r="O612" s="192"/>
      <c r="P612" s="177"/>
      <c r="Q612" s="140"/>
      <c r="R612" s="140"/>
      <c r="S612" s="140"/>
      <c r="T612" s="140"/>
      <c r="U612" s="140"/>
      <c r="V612" s="140"/>
      <c r="W612" s="140"/>
      <c r="X612" s="140"/>
      <c r="Y612" s="140"/>
      <c r="Z612" s="140"/>
      <c r="AA612" s="140"/>
      <c r="AB612" s="140"/>
      <c r="AC612" s="140"/>
      <c r="AD612" s="140"/>
      <c r="AE612" s="140"/>
      <c r="AF612" s="140"/>
      <c r="AG612" s="140"/>
      <c r="AH612" s="140"/>
      <c r="AI612" s="140"/>
      <c r="AJ612" s="140"/>
    </row>
    <row r="613" spans="1:36" ht="42" customHeight="1">
      <c r="A613" s="191"/>
      <c r="B613" s="191"/>
      <c r="C613" s="177"/>
      <c r="E613" s="192"/>
      <c r="F613" s="177"/>
      <c r="G613" s="192"/>
      <c r="H613" s="177"/>
      <c r="I613" s="192"/>
      <c r="J613" s="192"/>
      <c r="K613" s="192"/>
      <c r="L613" s="192"/>
      <c r="M613" s="192"/>
      <c r="N613" s="192"/>
      <c r="O613" s="192"/>
      <c r="P613" s="177"/>
      <c r="Q613" s="140"/>
      <c r="R613" s="140"/>
      <c r="S613" s="140"/>
      <c r="T613" s="140"/>
      <c r="U613" s="140"/>
      <c r="V613" s="140"/>
      <c r="W613" s="140"/>
      <c r="X613" s="140"/>
      <c r="Y613" s="140"/>
      <c r="Z613" s="140"/>
      <c r="AA613" s="140"/>
      <c r="AB613" s="140"/>
      <c r="AC613" s="140"/>
      <c r="AD613" s="140"/>
      <c r="AE613" s="140"/>
      <c r="AF613" s="140"/>
      <c r="AG613" s="140"/>
      <c r="AH613" s="140"/>
      <c r="AI613" s="140"/>
      <c r="AJ613" s="140"/>
    </row>
    <row r="614" spans="1:36" ht="42" customHeight="1">
      <c r="A614" s="191"/>
      <c r="B614" s="191"/>
      <c r="C614" s="177"/>
      <c r="E614" s="192"/>
      <c r="F614" s="177"/>
      <c r="G614" s="192"/>
      <c r="H614" s="177"/>
      <c r="I614" s="192"/>
      <c r="J614" s="192"/>
      <c r="K614" s="192"/>
      <c r="L614" s="192"/>
      <c r="M614" s="192"/>
      <c r="N614" s="192"/>
      <c r="O614" s="192"/>
      <c r="P614" s="177"/>
      <c r="Q614" s="140"/>
      <c r="R614" s="140"/>
      <c r="S614" s="140"/>
      <c r="T614" s="140"/>
      <c r="U614" s="140"/>
      <c r="V614" s="140"/>
      <c r="W614" s="140"/>
      <c r="X614" s="140"/>
      <c r="Y614" s="140"/>
      <c r="Z614" s="140"/>
      <c r="AA614" s="140"/>
      <c r="AB614" s="140"/>
      <c r="AC614" s="140"/>
      <c r="AD614" s="140"/>
      <c r="AE614" s="140"/>
      <c r="AF614" s="140"/>
      <c r="AG614" s="140"/>
      <c r="AH614" s="140"/>
      <c r="AI614" s="140"/>
      <c r="AJ614" s="140"/>
    </row>
    <row r="615" spans="1:36" ht="42" customHeight="1">
      <c r="A615" s="191"/>
      <c r="B615" s="191"/>
      <c r="C615" s="177"/>
      <c r="E615" s="192"/>
      <c r="F615" s="177"/>
      <c r="G615" s="192"/>
      <c r="H615" s="177"/>
      <c r="I615" s="192"/>
      <c r="J615" s="192"/>
      <c r="K615" s="192"/>
      <c r="L615" s="192"/>
      <c r="M615" s="192"/>
      <c r="N615" s="192"/>
      <c r="O615" s="192"/>
      <c r="P615" s="177"/>
      <c r="Q615" s="140"/>
      <c r="R615" s="140"/>
      <c r="S615" s="140"/>
      <c r="T615" s="140"/>
      <c r="U615" s="140"/>
      <c r="V615" s="140"/>
      <c r="W615" s="140"/>
      <c r="X615" s="140"/>
      <c r="Y615" s="140"/>
      <c r="Z615" s="140"/>
      <c r="AA615" s="140"/>
      <c r="AB615" s="140"/>
      <c r="AC615" s="140"/>
      <c r="AD615" s="140"/>
      <c r="AE615" s="140"/>
      <c r="AF615" s="140"/>
      <c r="AG615" s="140"/>
      <c r="AH615" s="140"/>
      <c r="AI615" s="140"/>
      <c r="AJ615" s="140"/>
    </row>
    <row r="616" spans="1:36" ht="42" customHeight="1">
      <c r="A616" s="191"/>
      <c r="B616" s="191"/>
      <c r="C616" s="177"/>
      <c r="E616" s="192"/>
      <c r="F616" s="177"/>
      <c r="G616" s="192"/>
      <c r="H616" s="177"/>
      <c r="I616" s="192"/>
      <c r="J616" s="192"/>
      <c r="K616" s="192"/>
      <c r="L616" s="192"/>
      <c r="M616" s="192"/>
      <c r="N616" s="192"/>
      <c r="O616" s="192"/>
      <c r="P616" s="177"/>
      <c r="Q616" s="140"/>
      <c r="R616" s="140"/>
      <c r="S616" s="140"/>
      <c r="T616" s="140"/>
      <c r="U616" s="140"/>
      <c r="V616" s="140"/>
      <c r="W616" s="140"/>
      <c r="X616" s="140"/>
      <c r="Y616" s="140"/>
      <c r="Z616" s="140"/>
      <c r="AA616" s="140"/>
      <c r="AB616" s="140"/>
      <c r="AC616" s="140"/>
      <c r="AD616" s="140"/>
      <c r="AE616" s="140"/>
      <c r="AF616" s="140"/>
      <c r="AG616" s="140"/>
      <c r="AH616" s="140"/>
      <c r="AI616" s="140"/>
      <c r="AJ616" s="140"/>
    </row>
    <row r="617" spans="1:36" ht="42" customHeight="1">
      <c r="A617" s="191"/>
      <c r="B617" s="191"/>
      <c r="C617" s="177"/>
      <c r="E617" s="192"/>
      <c r="F617" s="177"/>
      <c r="G617" s="192"/>
      <c r="H617" s="177"/>
      <c r="I617" s="192"/>
      <c r="J617" s="192"/>
      <c r="K617" s="192"/>
      <c r="L617" s="192"/>
      <c r="M617" s="192"/>
      <c r="N617" s="192"/>
      <c r="O617" s="192"/>
      <c r="P617" s="177"/>
      <c r="Q617" s="140"/>
      <c r="R617" s="140"/>
      <c r="S617" s="140"/>
      <c r="T617" s="140"/>
      <c r="U617" s="140"/>
      <c r="V617" s="140"/>
      <c r="W617" s="140"/>
      <c r="X617" s="140"/>
      <c r="Y617" s="140"/>
      <c r="Z617" s="140"/>
      <c r="AA617" s="140"/>
      <c r="AB617" s="140"/>
      <c r="AC617" s="140"/>
      <c r="AD617" s="140"/>
      <c r="AE617" s="140"/>
      <c r="AF617" s="140"/>
      <c r="AG617" s="140"/>
      <c r="AH617" s="140"/>
      <c r="AI617" s="140"/>
      <c r="AJ617" s="140"/>
    </row>
    <row r="618" spans="1:36" ht="42" customHeight="1">
      <c r="A618" s="191"/>
      <c r="B618" s="191"/>
      <c r="C618" s="177"/>
      <c r="E618" s="192"/>
      <c r="F618" s="177"/>
      <c r="G618" s="192"/>
      <c r="H618" s="177"/>
      <c r="I618" s="192"/>
      <c r="J618" s="192"/>
      <c r="K618" s="192"/>
      <c r="L618" s="192"/>
      <c r="M618" s="192"/>
      <c r="N618" s="192"/>
      <c r="O618" s="192"/>
      <c r="P618" s="177"/>
      <c r="Q618" s="140"/>
      <c r="R618" s="140"/>
      <c r="S618" s="140"/>
      <c r="T618" s="140"/>
      <c r="U618" s="140"/>
      <c r="V618" s="140"/>
      <c r="W618" s="140"/>
      <c r="X618" s="140"/>
      <c r="Y618" s="140"/>
      <c r="Z618" s="140"/>
      <c r="AA618" s="140"/>
      <c r="AB618" s="140"/>
      <c r="AC618" s="140"/>
      <c r="AD618" s="140"/>
      <c r="AE618" s="140"/>
      <c r="AF618" s="140"/>
      <c r="AG618" s="140"/>
      <c r="AH618" s="140"/>
      <c r="AI618" s="140"/>
      <c r="AJ618" s="140"/>
    </row>
    <row r="619" spans="1:36" ht="42" customHeight="1">
      <c r="A619" s="191"/>
      <c r="B619" s="191"/>
      <c r="C619" s="177"/>
      <c r="E619" s="192"/>
      <c r="F619" s="177"/>
      <c r="G619" s="192"/>
      <c r="H619" s="177"/>
      <c r="I619" s="192"/>
      <c r="J619" s="192"/>
      <c r="K619" s="192"/>
      <c r="L619" s="192"/>
      <c r="M619" s="192"/>
      <c r="N619" s="192"/>
      <c r="O619" s="192"/>
      <c r="P619" s="177"/>
      <c r="Q619" s="140"/>
      <c r="R619" s="140"/>
      <c r="S619" s="140"/>
      <c r="T619" s="140"/>
      <c r="U619" s="140"/>
      <c r="V619" s="140"/>
      <c r="W619" s="140"/>
      <c r="X619" s="140"/>
      <c r="Y619" s="140"/>
      <c r="Z619" s="140"/>
      <c r="AA619" s="140"/>
      <c r="AB619" s="140"/>
      <c r="AC619" s="140"/>
      <c r="AD619" s="140"/>
      <c r="AE619" s="140"/>
      <c r="AF619" s="140"/>
      <c r="AG619" s="140"/>
      <c r="AH619" s="140"/>
      <c r="AI619" s="140"/>
      <c r="AJ619" s="140"/>
    </row>
    <row r="620" spans="1:36" ht="42" customHeight="1">
      <c r="A620" s="191"/>
      <c r="B620" s="191"/>
      <c r="C620" s="177"/>
      <c r="E620" s="192"/>
      <c r="F620" s="177"/>
      <c r="G620" s="192"/>
      <c r="H620" s="177"/>
      <c r="I620" s="192"/>
      <c r="J620" s="192"/>
      <c r="K620" s="192"/>
      <c r="L620" s="192"/>
      <c r="M620" s="192"/>
      <c r="N620" s="192"/>
      <c r="O620" s="192"/>
      <c r="P620" s="177"/>
      <c r="Q620" s="140"/>
      <c r="R620" s="140"/>
      <c r="S620" s="140"/>
      <c r="T620" s="140"/>
      <c r="U620" s="140"/>
      <c r="V620" s="140"/>
      <c r="W620" s="140"/>
      <c r="X620" s="140"/>
      <c r="Y620" s="140"/>
      <c r="Z620" s="140"/>
      <c r="AA620" s="140"/>
      <c r="AB620" s="140"/>
      <c r="AC620" s="140"/>
      <c r="AD620" s="140"/>
      <c r="AE620" s="140"/>
      <c r="AF620" s="140"/>
      <c r="AG620" s="140"/>
      <c r="AH620" s="140"/>
      <c r="AI620" s="140"/>
      <c r="AJ620" s="140"/>
    </row>
    <row r="621" spans="1:36" ht="42" customHeight="1">
      <c r="A621" s="191"/>
      <c r="B621" s="191"/>
      <c r="C621" s="177"/>
      <c r="E621" s="192"/>
      <c r="F621" s="177"/>
      <c r="G621" s="192"/>
      <c r="H621" s="177"/>
      <c r="I621" s="192"/>
      <c r="J621" s="192"/>
      <c r="K621" s="192"/>
      <c r="L621" s="192"/>
      <c r="M621" s="192"/>
      <c r="N621" s="192"/>
      <c r="O621" s="192"/>
      <c r="P621" s="177"/>
      <c r="Q621" s="140"/>
      <c r="R621" s="140"/>
      <c r="S621" s="140"/>
      <c r="T621" s="140"/>
      <c r="U621" s="140"/>
      <c r="V621" s="140"/>
      <c r="W621" s="140"/>
      <c r="X621" s="140"/>
      <c r="Y621" s="140"/>
      <c r="Z621" s="140"/>
      <c r="AA621" s="140"/>
      <c r="AB621" s="140"/>
      <c r="AC621" s="140"/>
      <c r="AD621" s="140"/>
      <c r="AE621" s="140"/>
      <c r="AF621" s="140"/>
      <c r="AG621" s="140"/>
      <c r="AH621" s="140"/>
      <c r="AI621" s="140"/>
      <c r="AJ621" s="140"/>
    </row>
    <row r="622" spans="1:36" ht="42" customHeight="1">
      <c r="A622" s="191"/>
      <c r="B622" s="191"/>
      <c r="C622" s="177"/>
      <c r="E622" s="192"/>
      <c r="F622" s="177"/>
      <c r="G622" s="192"/>
      <c r="H622" s="177"/>
      <c r="I622" s="192"/>
      <c r="J622" s="192"/>
      <c r="K622" s="192"/>
      <c r="L622" s="192"/>
      <c r="M622" s="192"/>
      <c r="N622" s="192"/>
      <c r="O622" s="192"/>
      <c r="P622" s="177"/>
      <c r="Q622" s="140"/>
      <c r="R622" s="140"/>
      <c r="S622" s="140"/>
      <c r="T622" s="140"/>
      <c r="U622" s="140"/>
      <c r="V622" s="140"/>
      <c r="W622" s="140"/>
      <c r="X622" s="140"/>
      <c r="Y622" s="140"/>
      <c r="Z622" s="140"/>
      <c r="AA622" s="140"/>
      <c r="AB622" s="140"/>
      <c r="AC622" s="140"/>
      <c r="AD622" s="140"/>
      <c r="AE622" s="140"/>
      <c r="AF622" s="140"/>
      <c r="AG622" s="140"/>
      <c r="AH622" s="140"/>
      <c r="AI622" s="140"/>
      <c r="AJ622" s="140"/>
    </row>
    <row r="623" spans="1:36" ht="42" customHeight="1">
      <c r="A623" s="191"/>
      <c r="B623" s="191"/>
      <c r="C623" s="177"/>
      <c r="E623" s="192"/>
      <c r="F623" s="177"/>
      <c r="G623" s="192"/>
      <c r="H623" s="177"/>
      <c r="I623" s="192"/>
      <c r="J623" s="192"/>
      <c r="K623" s="192"/>
      <c r="L623" s="192"/>
      <c r="M623" s="192"/>
      <c r="N623" s="192"/>
      <c r="O623" s="192"/>
      <c r="P623" s="177"/>
      <c r="Q623" s="140"/>
      <c r="R623" s="140"/>
      <c r="S623" s="140"/>
      <c r="T623" s="140"/>
      <c r="U623" s="140"/>
      <c r="V623" s="140"/>
      <c r="W623" s="140"/>
      <c r="X623" s="140"/>
      <c r="Y623" s="140"/>
      <c r="Z623" s="140"/>
      <c r="AA623" s="140"/>
      <c r="AB623" s="140"/>
      <c r="AC623" s="140"/>
      <c r="AD623" s="140"/>
      <c r="AE623" s="140"/>
      <c r="AF623" s="140"/>
      <c r="AG623" s="140"/>
      <c r="AH623" s="140"/>
      <c r="AI623" s="140"/>
      <c r="AJ623" s="140"/>
    </row>
    <row r="624" spans="1:36" ht="42" customHeight="1">
      <c r="A624" s="191"/>
      <c r="B624" s="191"/>
      <c r="C624" s="177"/>
      <c r="E624" s="192"/>
      <c r="F624" s="177"/>
      <c r="G624" s="192"/>
      <c r="H624" s="177"/>
      <c r="I624" s="192"/>
      <c r="J624" s="192"/>
      <c r="K624" s="192"/>
      <c r="L624" s="192"/>
      <c r="M624" s="192"/>
      <c r="N624" s="192"/>
      <c r="O624" s="192"/>
      <c r="P624" s="177"/>
      <c r="Q624" s="140"/>
      <c r="R624" s="140"/>
      <c r="S624" s="140"/>
      <c r="T624" s="140"/>
      <c r="U624" s="140"/>
      <c r="V624" s="140"/>
      <c r="W624" s="140"/>
      <c r="X624" s="140"/>
      <c r="Y624" s="140"/>
      <c r="Z624" s="140"/>
      <c r="AA624" s="140"/>
      <c r="AB624" s="140"/>
      <c r="AC624" s="140"/>
      <c r="AD624" s="140"/>
      <c r="AE624" s="140"/>
      <c r="AF624" s="140"/>
      <c r="AG624" s="140"/>
      <c r="AH624" s="140"/>
      <c r="AI624" s="140"/>
      <c r="AJ624" s="140"/>
    </row>
    <row r="625" spans="1:36" ht="42" customHeight="1">
      <c r="A625" s="191"/>
      <c r="B625" s="191"/>
      <c r="C625" s="177"/>
      <c r="E625" s="192"/>
      <c r="F625" s="177"/>
      <c r="G625" s="192"/>
      <c r="H625" s="177"/>
      <c r="I625" s="192"/>
      <c r="J625" s="192"/>
      <c r="K625" s="192"/>
      <c r="L625" s="192"/>
      <c r="M625" s="192"/>
      <c r="N625" s="192"/>
      <c r="O625" s="192"/>
      <c r="P625" s="177"/>
      <c r="Q625" s="140"/>
      <c r="R625" s="140"/>
      <c r="S625" s="140"/>
      <c r="T625" s="140"/>
      <c r="U625" s="140"/>
      <c r="V625" s="140"/>
      <c r="W625" s="140"/>
      <c r="X625" s="140"/>
      <c r="Y625" s="140"/>
      <c r="Z625" s="140"/>
      <c r="AA625" s="140"/>
      <c r="AB625" s="140"/>
      <c r="AC625" s="140"/>
      <c r="AD625" s="140"/>
      <c r="AE625" s="140"/>
      <c r="AF625" s="140"/>
      <c r="AG625" s="140"/>
      <c r="AH625" s="140"/>
      <c r="AI625" s="140"/>
      <c r="AJ625" s="140"/>
    </row>
    <row r="626" spans="1:36" ht="42" customHeight="1">
      <c r="A626" s="191"/>
      <c r="B626" s="191"/>
      <c r="C626" s="177"/>
      <c r="E626" s="192"/>
      <c r="F626" s="177"/>
      <c r="G626" s="192"/>
      <c r="H626" s="177"/>
      <c r="I626" s="192"/>
      <c r="J626" s="192"/>
      <c r="K626" s="192"/>
      <c r="L626" s="192"/>
      <c r="M626" s="192"/>
      <c r="N626" s="192"/>
      <c r="O626" s="192"/>
      <c r="P626" s="177"/>
      <c r="Q626" s="140"/>
      <c r="R626" s="140"/>
      <c r="S626" s="140"/>
      <c r="T626" s="140"/>
      <c r="U626" s="140"/>
      <c r="V626" s="140"/>
      <c r="W626" s="140"/>
      <c r="X626" s="140"/>
      <c r="Y626" s="140"/>
      <c r="Z626" s="140"/>
      <c r="AA626" s="140"/>
      <c r="AB626" s="140"/>
      <c r="AC626" s="140"/>
      <c r="AD626" s="140"/>
      <c r="AE626" s="140"/>
      <c r="AF626" s="140"/>
      <c r="AG626" s="140"/>
      <c r="AH626" s="140"/>
      <c r="AI626" s="140"/>
      <c r="AJ626" s="140"/>
    </row>
    <row r="627" spans="1:36" ht="42" customHeight="1">
      <c r="A627" s="191"/>
      <c r="B627" s="191"/>
      <c r="C627" s="177"/>
      <c r="E627" s="192"/>
      <c r="F627" s="177"/>
      <c r="G627" s="192"/>
      <c r="H627" s="177"/>
      <c r="I627" s="192"/>
      <c r="J627" s="192"/>
      <c r="K627" s="192"/>
      <c r="L627" s="192"/>
      <c r="M627" s="192"/>
      <c r="N627" s="192"/>
      <c r="O627" s="192"/>
      <c r="P627" s="177"/>
      <c r="Q627" s="140"/>
      <c r="R627" s="140"/>
      <c r="S627" s="140"/>
      <c r="T627" s="140"/>
      <c r="U627" s="140"/>
      <c r="V627" s="140"/>
      <c r="W627" s="140"/>
      <c r="X627" s="140"/>
      <c r="Y627" s="140"/>
      <c r="Z627" s="140"/>
      <c r="AA627" s="140"/>
      <c r="AB627" s="140"/>
      <c r="AC627" s="140"/>
      <c r="AD627" s="140"/>
      <c r="AE627" s="140"/>
      <c r="AF627" s="140"/>
      <c r="AG627" s="140"/>
      <c r="AH627" s="140"/>
      <c r="AI627" s="140"/>
      <c r="AJ627" s="140"/>
    </row>
    <row r="628" spans="1:36" ht="42" customHeight="1">
      <c r="A628" s="191"/>
      <c r="B628" s="191"/>
      <c r="C628" s="177"/>
      <c r="E628" s="192"/>
      <c r="F628" s="177"/>
      <c r="G628" s="192"/>
      <c r="H628" s="177"/>
      <c r="I628" s="192"/>
      <c r="J628" s="192"/>
      <c r="K628" s="192"/>
      <c r="L628" s="192"/>
      <c r="M628" s="192"/>
      <c r="N628" s="192"/>
      <c r="O628" s="192"/>
      <c r="P628" s="177"/>
      <c r="Q628" s="140"/>
      <c r="R628" s="140"/>
      <c r="S628" s="140"/>
      <c r="T628" s="140"/>
      <c r="U628" s="140"/>
      <c r="V628" s="140"/>
      <c r="W628" s="140"/>
      <c r="X628" s="140"/>
      <c r="Y628" s="140"/>
      <c r="Z628" s="140"/>
      <c r="AA628" s="140"/>
      <c r="AB628" s="140"/>
      <c r="AC628" s="140"/>
      <c r="AD628" s="140"/>
      <c r="AE628" s="140"/>
      <c r="AF628" s="140"/>
      <c r="AG628" s="140"/>
      <c r="AH628" s="140"/>
      <c r="AI628" s="140"/>
      <c r="AJ628" s="140"/>
    </row>
    <row r="629" spans="1:36" ht="42" customHeight="1">
      <c r="A629" s="191"/>
      <c r="B629" s="191"/>
      <c r="C629" s="177"/>
      <c r="E629" s="192"/>
      <c r="F629" s="177"/>
      <c r="G629" s="192"/>
      <c r="H629" s="177"/>
      <c r="I629" s="192"/>
      <c r="J629" s="192"/>
      <c r="K629" s="192"/>
      <c r="L629" s="192"/>
      <c r="M629" s="192"/>
      <c r="N629" s="192"/>
      <c r="O629" s="192"/>
      <c r="P629" s="177"/>
      <c r="Q629" s="140"/>
      <c r="R629" s="140"/>
      <c r="S629" s="140"/>
      <c r="T629" s="140"/>
      <c r="U629" s="140"/>
      <c r="V629" s="140"/>
      <c r="W629" s="140"/>
      <c r="X629" s="140"/>
      <c r="Y629" s="140"/>
      <c r="Z629" s="140"/>
      <c r="AA629" s="140"/>
      <c r="AB629" s="140"/>
      <c r="AC629" s="140"/>
      <c r="AD629" s="140"/>
      <c r="AE629" s="140"/>
      <c r="AF629" s="140"/>
      <c r="AG629" s="140"/>
      <c r="AH629" s="140"/>
      <c r="AI629" s="140"/>
      <c r="AJ629" s="140"/>
    </row>
    <row r="630" spans="1:36" ht="42" customHeight="1">
      <c r="A630" s="191"/>
      <c r="B630" s="191"/>
      <c r="C630" s="177"/>
      <c r="E630" s="192"/>
      <c r="F630" s="177"/>
      <c r="G630" s="192"/>
      <c r="H630" s="177"/>
      <c r="I630" s="192"/>
      <c r="J630" s="192"/>
      <c r="K630" s="192"/>
      <c r="L630" s="192"/>
      <c r="M630" s="192"/>
      <c r="N630" s="192"/>
      <c r="O630" s="192"/>
      <c r="P630" s="177"/>
      <c r="Q630" s="140"/>
      <c r="R630" s="140"/>
      <c r="S630" s="140"/>
      <c r="T630" s="140"/>
      <c r="U630" s="140"/>
      <c r="V630" s="140"/>
      <c r="W630" s="140"/>
      <c r="X630" s="140"/>
      <c r="Y630" s="140"/>
      <c r="Z630" s="140"/>
      <c r="AA630" s="140"/>
      <c r="AB630" s="140"/>
      <c r="AC630" s="140"/>
      <c r="AD630" s="140"/>
      <c r="AE630" s="140"/>
      <c r="AF630" s="140"/>
      <c r="AG630" s="140"/>
      <c r="AH630" s="140"/>
      <c r="AI630" s="140"/>
      <c r="AJ630" s="140"/>
    </row>
    <row r="631" spans="1:36" ht="42" customHeight="1">
      <c r="A631" s="191"/>
      <c r="B631" s="191"/>
      <c r="C631" s="177"/>
      <c r="E631" s="192"/>
      <c r="F631" s="177"/>
      <c r="G631" s="192"/>
      <c r="H631" s="177"/>
      <c r="I631" s="192"/>
      <c r="J631" s="192"/>
      <c r="K631" s="192"/>
      <c r="L631" s="192"/>
      <c r="M631" s="192"/>
      <c r="N631" s="192"/>
      <c r="O631" s="192"/>
      <c r="P631" s="177"/>
      <c r="Q631" s="140"/>
      <c r="R631" s="140"/>
      <c r="S631" s="140"/>
      <c r="T631" s="140"/>
      <c r="U631" s="140"/>
      <c r="V631" s="140"/>
      <c r="W631" s="140"/>
      <c r="X631" s="140"/>
      <c r="Y631" s="140"/>
      <c r="Z631" s="140"/>
      <c r="AA631" s="140"/>
      <c r="AB631" s="140"/>
      <c r="AC631" s="140"/>
      <c r="AD631" s="140"/>
      <c r="AE631" s="140"/>
      <c r="AF631" s="140"/>
      <c r="AG631" s="140"/>
      <c r="AH631" s="140"/>
      <c r="AI631" s="140"/>
      <c r="AJ631" s="140"/>
    </row>
    <row r="632" spans="1:36" ht="42" customHeight="1">
      <c r="A632" s="191"/>
      <c r="B632" s="191"/>
      <c r="C632" s="177"/>
      <c r="E632" s="192"/>
      <c r="F632" s="177"/>
      <c r="G632" s="192"/>
      <c r="H632" s="177"/>
      <c r="I632" s="192"/>
      <c r="J632" s="192"/>
      <c r="K632" s="192"/>
      <c r="L632" s="192"/>
      <c r="M632" s="192"/>
      <c r="N632" s="192"/>
      <c r="O632" s="192"/>
      <c r="P632" s="177"/>
      <c r="Q632" s="140"/>
      <c r="R632" s="140"/>
      <c r="S632" s="140"/>
      <c r="T632" s="140"/>
      <c r="U632" s="140"/>
      <c r="V632" s="140"/>
      <c r="W632" s="140"/>
      <c r="X632" s="140"/>
      <c r="Y632" s="140"/>
      <c r="Z632" s="140"/>
      <c r="AA632" s="140"/>
      <c r="AB632" s="140"/>
      <c r="AC632" s="140"/>
      <c r="AD632" s="140"/>
      <c r="AE632" s="140"/>
      <c r="AF632" s="140"/>
      <c r="AG632" s="140"/>
      <c r="AH632" s="140"/>
      <c r="AI632" s="140"/>
      <c r="AJ632" s="140"/>
    </row>
    <row r="633" spans="1:36" ht="42" customHeight="1">
      <c r="A633" s="191"/>
      <c r="B633" s="191"/>
      <c r="C633" s="177"/>
      <c r="E633" s="192"/>
      <c r="F633" s="177"/>
      <c r="G633" s="192"/>
      <c r="H633" s="177"/>
      <c r="I633" s="192"/>
      <c r="J633" s="192"/>
      <c r="K633" s="192"/>
      <c r="L633" s="192"/>
      <c r="M633" s="192"/>
      <c r="N633" s="192"/>
      <c r="O633" s="192"/>
      <c r="P633" s="177"/>
      <c r="Q633" s="140"/>
      <c r="R633" s="140"/>
      <c r="S633" s="140"/>
      <c r="T633" s="140"/>
      <c r="U633" s="140"/>
      <c r="V633" s="140"/>
      <c r="W633" s="140"/>
      <c r="X633" s="140"/>
      <c r="Y633" s="140"/>
      <c r="Z633" s="140"/>
      <c r="AA633" s="140"/>
      <c r="AB633" s="140"/>
      <c r="AC633" s="140"/>
      <c r="AD633" s="140"/>
      <c r="AE633" s="140"/>
      <c r="AF633" s="140"/>
      <c r="AG633" s="140"/>
      <c r="AH633" s="140"/>
      <c r="AI633" s="140"/>
      <c r="AJ633" s="140"/>
    </row>
    <row r="634" spans="1:36" ht="42" customHeight="1">
      <c r="A634" s="191"/>
      <c r="B634" s="191"/>
      <c r="C634" s="177"/>
      <c r="E634" s="192"/>
      <c r="F634" s="177"/>
      <c r="G634" s="192"/>
      <c r="H634" s="177"/>
      <c r="I634" s="192"/>
      <c r="J634" s="192"/>
      <c r="K634" s="192"/>
      <c r="L634" s="192"/>
      <c r="M634" s="192"/>
      <c r="N634" s="192"/>
      <c r="O634" s="192"/>
      <c r="P634" s="177"/>
      <c r="Q634" s="140"/>
      <c r="R634" s="140"/>
      <c r="S634" s="140"/>
      <c r="T634" s="140"/>
      <c r="U634" s="140"/>
      <c r="V634" s="140"/>
      <c r="W634" s="140"/>
      <c r="X634" s="140"/>
      <c r="Y634" s="140"/>
      <c r="Z634" s="140"/>
      <c r="AA634" s="140"/>
      <c r="AB634" s="140"/>
      <c r="AC634" s="140"/>
      <c r="AD634" s="140"/>
      <c r="AE634" s="140"/>
      <c r="AF634" s="140"/>
      <c r="AG634" s="140"/>
      <c r="AH634" s="140"/>
      <c r="AI634" s="140"/>
      <c r="AJ634" s="140"/>
    </row>
    <row r="635" spans="1:36" ht="42" customHeight="1">
      <c r="A635" s="191"/>
      <c r="B635" s="191"/>
      <c r="C635" s="177"/>
      <c r="E635" s="192"/>
      <c r="F635" s="177"/>
      <c r="G635" s="192"/>
      <c r="H635" s="177"/>
      <c r="I635" s="192"/>
      <c r="J635" s="192"/>
      <c r="K635" s="192"/>
      <c r="L635" s="192"/>
      <c r="M635" s="192"/>
      <c r="N635" s="192"/>
      <c r="O635" s="192"/>
      <c r="P635" s="177"/>
      <c r="Q635" s="140"/>
      <c r="R635" s="140"/>
      <c r="S635" s="140"/>
      <c r="T635" s="140"/>
      <c r="U635" s="140"/>
      <c r="V635" s="140"/>
      <c r="W635" s="140"/>
      <c r="X635" s="140"/>
      <c r="Y635" s="140"/>
      <c r="Z635" s="140"/>
      <c r="AA635" s="140"/>
      <c r="AB635" s="140"/>
      <c r="AC635" s="140"/>
      <c r="AD635" s="140"/>
      <c r="AE635" s="140"/>
      <c r="AF635" s="140"/>
      <c r="AG635" s="140"/>
      <c r="AH635" s="140"/>
      <c r="AI635" s="140"/>
      <c r="AJ635" s="140"/>
    </row>
    <row r="636" spans="1:36" ht="42" customHeight="1">
      <c r="A636" s="191"/>
      <c r="B636" s="191"/>
      <c r="C636" s="177"/>
      <c r="E636" s="192"/>
      <c r="F636" s="177"/>
      <c r="G636" s="192"/>
      <c r="H636" s="177"/>
      <c r="I636" s="192"/>
      <c r="J636" s="192"/>
      <c r="K636" s="192"/>
      <c r="L636" s="192"/>
      <c r="M636" s="192"/>
      <c r="N636" s="192"/>
      <c r="O636" s="192"/>
      <c r="P636" s="177"/>
      <c r="Q636" s="140"/>
      <c r="R636" s="140"/>
      <c r="S636" s="140"/>
      <c r="T636" s="140"/>
      <c r="U636" s="140"/>
      <c r="V636" s="140"/>
      <c r="W636" s="140"/>
      <c r="X636" s="140"/>
      <c r="Y636" s="140"/>
      <c r="Z636" s="140"/>
      <c r="AA636" s="140"/>
      <c r="AB636" s="140"/>
      <c r="AC636" s="140"/>
      <c r="AD636" s="140"/>
      <c r="AE636" s="140"/>
      <c r="AF636" s="140"/>
      <c r="AG636" s="140"/>
      <c r="AH636" s="140"/>
      <c r="AI636" s="140"/>
      <c r="AJ636" s="140"/>
    </row>
    <row r="637" spans="1:36" ht="42" customHeight="1">
      <c r="A637" s="191"/>
      <c r="B637" s="191"/>
      <c r="C637" s="177"/>
      <c r="E637" s="192"/>
      <c r="F637" s="177"/>
      <c r="G637" s="192"/>
      <c r="H637" s="177"/>
      <c r="I637" s="192"/>
      <c r="J637" s="192"/>
      <c r="K637" s="192"/>
      <c r="L637" s="192"/>
      <c r="M637" s="192"/>
      <c r="N637" s="192"/>
      <c r="O637" s="192"/>
      <c r="P637" s="177"/>
      <c r="Q637" s="140"/>
      <c r="R637" s="140"/>
      <c r="S637" s="140"/>
      <c r="T637" s="140"/>
      <c r="U637" s="140"/>
      <c r="V637" s="140"/>
      <c r="W637" s="140"/>
      <c r="X637" s="140"/>
      <c r="Y637" s="140"/>
      <c r="Z637" s="140"/>
      <c r="AA637" s="140"/>
      <c r="AB637" s="140"/>
      <c r="AC637" s="140"/>
      <c r="AD637" s="140"/>
      <c r="AE637" s="140"/>
      <c r="AF637" s="140"/>
      <c r="AG637" s="140"/>
      <c r="AH637" s="140"/>
      <c r="AI637" s="140"/>
      <c r="AJ637" s="140"/>
    </row>
    <row r="638" spans="1:36" ht="42" customHeight="1">
      <c r="A638" s="191"/>
      <c r="B638" s="191"/>
      <c r="C638" s="177"/>
      <c r="E638" s="192"/>
      <c r="F638" s="177"/>
      <c r="G638" s="192"/>
      <c r="H638" s="177"/>
      <c r="I638" s="192"/>
      <c r="J638" s="192"/>
      <c r="K638" s="192"/>
      <c r="L638" s="192"/>
      <c r="M638" s="192"/>
      <c r="N638" s="192"/>
      <c r="O638" s="192"/>
      <c r="P638" s="177"/>
      <c r="Q638" s="140"/>
      <c r="R638" s="140"/>
      <c r="S638" s="140"/>
      <c r="T638" s="140"/>
      <c r="U638" s="140"/>
      <c r="V638" s="140"/>
      <c r="W638" s="140"/>
      <c r="X638" s="140"/>
      <c r="Y638" s="140"/>
      <c r="Z638" s="140"/>
      <c r="AA638" s="140"/>
      <c r="AB638" s="140"/>
      <c r="AC638" s="140"/>
      <c r="AD638" s="140"/>
      <c r="AE638" s="140"/>
      <c r="AF638" s="140"/>
      <c r="AG638" s="140"/>
      <c r="AH638" s="140"/>
      <c r="AI638" s="140"/>
      <c r="AJ638" s="140"/>
    </row>
    <row r="639" spans="1:36" ht="42" customHeight="1">
      <c r="A639" s="191"/>
      <c r="B639" s="191"/>
      <c r="C639" s="177"/>
      <c r="E639" s="192"/>
      <c r="F639" s="177"/>
      <c r="G639" s="192"/>
      <c r="H639" s="177"/>
      <c r="I639" s="192"/>
      <c r="J639" s="192"/>
      <c r="K639" s="192"/>
      <c r="L639" s="192"/>
      <c r="M639" s="192"/>
      <c r="N639" s="192"/>
      <c r="O639" s="192"/>
      <c r="P639" s="177"/>
      <c r="Q639" s="140"/>
      <c r="R639" s="140"/>
      <c r="S639" s="140"/>
      <c r="T639" s="140"/>
      <c r="U639" s="140"/>
      <c r="V639" s="140"/>
      <c r="W639" s="140"/>
      <c r="X639" s="140"/>
      <c r="Y639" s="140"/>
      <c r="Z639" s="140"/>
      <c r="AA639" s="140"/>
      <c r="AB639" s="140"/>
      <c r="AC639" s="140"/>
      <c r="AD639" s="140"/>
      <c r="AE639" s="140"/>
      <c r="AF639" s="140"/>
      <c r="AG639" s="140"/>
      <c r="AH639" s="140"/>
      <c r="AI639" s="140"/>
      <c r="AJ639" s="140"/>
    </row>
    <row r="640" spans="1:36" ht="42" customHeight="1">
      <c r="A640" s="191"/>
      <c r="B640" s="191"/>
      <c r="C640" s="177"/>
      <c r="E640" s="192"/>
      <c r="F640" s="177"/>
      <c r="G640" s="192"/>
      <c r="H640" s="177"/>
      <c r="I640" s="192"/>
      <c r="J640" s="192"/>
      <c r="K640" s="192"/>
      <c r="L640" s="192"/>
      <c r="M640" s="192"/>
      <c r="N640" s="192"/>
      <c r="O640" s="192"/>
      <c r="P640" s="177"/>
      <c r="Q640" s="140"/>
      <c r="R640" s="140"/>
      <c r="S640" s="140"/>
      <c r="T640" s="140"/>
      <c r="U640" s="140"/>
      <c r="V640" s="140"/>
      <c r="W640" s="140"/>
      <c r="X640" s="140"/>
      <c r="Y640" s="140"/>
      <c r="Z640" s="140"/>
      <c r="AA640" s="140"/>
      <c r="AB640" s="140"/>
      <c r="AC640" s="140"/>
      <c r="AD640" s="140"/>
      <c r="AE640" s="140"/>
      <c r="AF640" s="140"/>
      <c r="AG640" s="140"/>
      <c r="AH640" s="140"/>
      <c r="AI640" s="140"/>
      <c r="AJ640" s="140"/>
    </row>
    <row r="641" spans="1:36" ht="42" customHeight="1">
      <c r="A641" s="191"/>
      <c r="B641" s="191"/>
      <c r="C641" s="177"/>
      <c r="E641" s="192"/>
      <c r="F641" s="177"/>
      <c r="G641" s="192"/>
      <c r="H641" s="177"/>
      <c r="I641" s="192"/>
      <c r="J641" s="192"/>
      <c r="K641" s="192"/>
      <c r="L641" s="192"/>
      <c r="M641" s="192"/>
      <c r="N641" s="192"/>
      <c r="O641" s="192"/>
      <c r="P641" s="177"/>
      <c r="Q641" s="140"/>
      <c r="R641" s="140"/>
      <c r="S641" s="140"/>
      <c r="T641" s="140"/>
      <c r="U641" s="140"/>
      <c r="V641" s="140"/>
      <c r="W641" s="140"/>
      <c r="X641" s="140"/>
      <c r="Y641" s="140"/>
      <c r="Z641" s="140"/>
      <c r="AA641" s="140"/>
      <c r="AB641" s="140"/>
      <c r="AC641" s="140"/>
      <c r="AD641" s="140"/>
      <c r="AE641" s="140"/>
      <c r="AF641" s="140"/>
      <c r="AG641" s="140"/>
      <c r="AH641" s="140"/>
      <c r="AI641" s="140"/>
      <c r="AJ641" s="140"/>
    </row>
    <row r="642" spans="1:36" ht="42" customHeight="1">
      <c r="A642" s="191"/>
      <c r="B642" s="191"/>
      <c r="C642" s="177"/>
      <c r="E642" s="192"/>
      <c r="F642" s="177"/>
      <c r="G642" s="192"/>
      <c r="H642" s="177"/>
      <c r="I642" s="192"/>
      <c r="J642" s="192"/>
      <c r="K642" s="192"/>
      <c r="L642" s="192"/>
      <c r="M642" s="192"/>
      <c r="N642" s="192"/>
      <c r="O642" s="192"/>
      <c r="P642" s="177"/>
      <c r="Q642" s="140"/>
      <c r="R642" s="140"/>
      <c r="S642" s="140"/>
      <c r="T642" s="140"/>
      <c r="U642" s="140"/>
      <c r="V642" s="140"/>
      <c r="W642" s="140"/>
      <c r="X642" s="140"/>
      <c r="Y642" s="140"/>
      <c r="Z642" s="140"/>
      <c r="AA642" s="140"/>
      <c r="AB642" s="140"/>
      <c r="AC642" s="140"/>
      <c r="AD642" s="140"/>
      <c r="AE642" s="140"/>
      <c r="AF642" s="140"/>
      <c r="AG642" s="140"/>
      <c r="AH642" s="140"/>
      <c r="AI642" s="140"/>
      <c r="AJ642" s="140"/>
    </row>
    <row r="643" spans="1:36" ht="42" customHeight="1">
      <c r="A643" s="191"/>
      <c r="B643" s="191"/>
      <c r="C643" s="177"/>
      <c r="E643" s="192"/>
      <c r="F643" s="177"/>
      <c r="G643" s="192"/>
      <c r="H643" s="177"/>
      <c r="I643" s="192"/>
      <c r="J643" s="192"/>
      <c r="K643" s="192"/>
      <c r="L643" s="192"/>
      <c r="M643" s="192"/>
      <c r="N643" s="192"/>
      <c r="O643" s="192"/>
      <c r="P643" s="177"/>
      <c r="Q643" s="140"/>
      <c r="R643" s="140"/>
      <c r="S643" s="140"/>
      <c r="T643" s="140"/>
      <c r="U643" s="140"/>
      <c r="V643" s="140"/>
      <c r="W643" s="140"/>
      <c r="X643" s="140"/>
      <c r="Y643" s="140"/>
      <c r="Z643" s="140"/>
      <c r="AA643" s="140"/>
      <c r="AB643" s="140"/>
      <c r="AC643" s="140"/>
      <c r="AD643" s="140"/>
      <c r="AE643" s="140"/>
      <c r="AF643" s="140"/>
      <c r="AG643" s="140"/>
      <c r="AH643" s="140"/>
      <c r="AI643" s="140"/>
      <c r="AJ643" s="140"/>
    </row>
    <row r="644" spans="1:36" ht="42" customHeight="1">
      <c r="A644" s="191"/>
      <c r="B644" s="191"/>
      <c r="C644" s="177"/>
      <c r="E644" s="192"/>
      <c r="F644" s="177"/>
      <c r="G644" s="192"/>
      <c r="H644" s="177"/>
      <c r="I644" s="192"/>
      <c r="J644" s="192"/>
      <c r="K644" s="192"/>
      <c r="L644" s="192"/>
      <c r="M644" s="192"/>
      <c r="N644" s="192"/>
      <c r="O644" s="192"/>
      <c r="P644" s="177"/>
      <c r="Q644" s="140"/>
      <c r="R644" s="140"/>
      <c r="S644" s="140"/>
      <c r="T644" s="140"/>
      <c r="U644" s="140"/>
      <c r="V644" s="140"/>
      <c r="W644" s="140"/>
      <c r="X644" s="140"/>
      <c r="Y644" s="140"/>
      <c r="Z644" s="140"/>
      <c r="AA644" s="140"/>
      <c r="AB644" s="140"/>
      <c r="AC644" s="140"/>
      <c r="AD644" s="140"/>
      <c r="AE644" s="140"/>
      <c r="AF644" s="140"/>
      <c r="AG644" s="140"/>
      <c r="AH644" s="140"/>
      <c r="AI644" s="140"/>
      <c r="AJ644" s="140"/>
    </row>
    <row r="645" spans="1:36" ht="42" customHeight="1">
      <c r="A645" s="191"/>
      <c r="B645" s="191"/>
      <c r="C645" s="177"/>
      <c r="E645" s="192"/>
      <c r="F645" s="177"/>
      <c r="G645" s="192"/>
      <c r="H645" s="177"/>
      <c r="I645" s="192"/>
      <c r="J645" s="192"/>
      <c r="K645" s="192"/>
      <c r="L645" s="192"/>
      <c r="M645" s="192"/>
      <c r="N645" s="192"/>
      <c r="O645" s="192"/>
      <c r="P645" s="177"/>
      <c r="Q645" s="140"/>
      <c r="R645" s="140"/>
      <c r="S645" s="140"/>
      <c r="T645" s="140"/>
      <c r="U645" s="140"/>
      <c r="V645" s="140"/>
      <c r="W645" s="140"/>
      <c r="X645" s="140"/>
      <c r="Y645" s="140"/>
      <c r="Z645" s="140"/>
      <c r="AA645" s="140"/>
      <c r="AB645" s="140"/>
      <c r="AC645" s="140"/>
      <c r="AD645" s="140"/>
      <c r="AE645" s="140"/>
      <c r="AF645" s="140"/>
      <c r="AG645" s="140"/>
      <c r="AH645" s="140"/>
      <c r="AI645" s="140"/>
      <c r="AJ645" s="140"/>
    </row>
    <row r="646" spans="1:36" ht="42" customHeight="1">
      <c r="A646" s="191"/>
      <c r="B646" s="191"/>
      <c r="C646" s="177"/>
      <c r="E646" s="192"/>
      <c r="F646" s="177"/>
      <c r="G646" s="192"/>
      <c r="H646" s="177"/>
      <c r="I646" s="192"/>
      <c r="J646" s="192"/>
      <c r="K646" s="192"/>
      <c r="L646" s="192"/>
      <c r="M646" s="192"/>
      <c r="N646" s="192"/>
      <c r="O646" s="192"/>
      <c r="P646" s="177"/>
      <c r="Q646" s="140"/>
      <c r="R646" s="140"/>
      <c r="S646" s="140"/>
      <c r="T646" s="140"/>
      <c r="U646" s="140"/>
      <c r="V646" s="140"/>
      <c r="W646" s="140"/>
      <c r="X646" s="140"/>
      <c r="Y646" s="140"/>
      <c r="Z646" s="140"/>
      <c r="AA646" s="140"/>
      <c r="AB646" s="140"/>
      <c r="AC646" s="140"/>
      <c r="AD646" s="140"/>
      <c r="AE646" s="140"/>
      <c r="AF646" s="140"/>
      <c r="AG646" s="140"/>
      <c r="AH646" s="140"/>
      <c r="AI646" s="140"/>
      <c r="AJ646" s="140"/>
    </row>
    <row r="647" spans="1:36" ht="42" customHeight="1">
      <c r="A647" s="191"/>
      <c r="B647" s="191"/>
      <c r="C647" s="177"/>
      <c r="E647" s="192"/>
      <c r="F647" s="177"/>
      <c r="G647" s="192"/>
      <c r="H647" s="177"/>
      <c r="I647" s="192"/>
      <c r="J647" s="192"/>
      <c r="K647" s="192"/>
      <c r="L647" s="192"/>
      <c r="M647" s="192"/>
      <c r="N647" s="192"/>
      <c r="O647" s="192"/>
      <c r="P647" s="177"/>
      <c r="Q647" s="140"/>
      <c r="R647" s="140"/>
      <c r="S647" s="140"/>
      <c r="T647" s="140"/>
      <c r="U647" s="140"/>
      <c r="V647" s="140"/>
      <c r="W647" s="140"/>
      <c r="X647" s="140"/>
      <c r="Y647" s="140"/>
      <c r="Z647" s="140"/>
      <c r="AA647" s="140"/>
      <c r="AB647" s="140"/>
      <c r="AC647" s="140"/>
      <c r="AD647" s="140"/>
      <c r="AE647" s="140"/>
      <c r="AF647" s="140"/>
      <c r="AG647" s="140"/>
      <c r="AH647" s="140"/>
      <c r="AI647" s="140"/>
      <c r="AJ647" s="140"/>
    </row>
    <row r="648" spans="1:36" ht="42" customHeight="1">
      <c r="A648" s="191"/>
      <c r="B648" s="191"/>
      <c r="C648" s="177"/>
      <c r="E648" s="192"/>
      <c r="F648" s="177"/>
      <c r="G648" s="192"/>
      <c r="H648" s="177"/>
      <c r="I648" s="192"/>
      <c r="J648" s="192"/>
      <c r="K648" s="192"/>
      <c r="L648" s="192"/>
      <c r="M648" s="192"/>
      <c r="N648" s="192"/>
      <c r="O648" s="192"/>
      <c r="P648" s="177"/>
      <c r="Q648" s="140"/>
      <c r="R648" s="140"/>
      <c r="S648" s="140"/>
      <c r="T648" s="140"/>
      <c r="U648" s="140"/>
      <c r="V648" s="140"/>
      <c r="W648" s="140"/>
      <c r="X648" s="140"/>
      <c r="Y648" s="140"/>
      <c r="Z648" s="140"/>
      <c r="AA648" s="140"/>
      <c r="AB648" s="140"/>
      <c r="AC648" s="140"/>
      <c r="AD648" s="140"/>
      <c r="AE648" s="140"/>
      <c r="AF648" s="140"/>
      <c r="AG648" s="140"/>
      <c r="AH648" s="140"/>
      <c r="AI648" s="140"/>
      <c r="AJ648" s="140"/>
    </row>
    <row r="649" spans="1:36" ht="42" customHeight="1">
      <c r="A649" s="191"/>
      <c r="B649" s="191"/>
      <c r="C649" s="177"/>
      <c r="E649" s="192"/>
      <c r="F649" s="177"/>
      <c r="G649" s="192"/>
      <c r="H649" s="177"/>
      <c r="I649" s="192"/>
      <c r="J649" s="192"/>
      <c r="K649" s="192"/>
      <c r="L649" s="192"/>
      <c r="M649" s="192"/>
      <c r="N649" s="192"/>
      <c r="O649" s="192"/>
      <c r="P649" s="177"/>
      <c r="Q649" s="140"/>
      <c r="R649" s="140"/>
      <c r="S649" s="140"/>
      <c r="T649" s="140"/>
      <c r="U649" s="140"/>
      <c r="V649" s="140"/>
      <c r="W649" s="140"/>
      <c r="X649" s="140"/>
      <c r="Y649" s="140"/>
      <c r="Z649" s="140"/>
      <c r="AA649" s="140"/>
      <c r="AB649" s="140"/>
      <c r="AC649" s="140"/>
      <c r="AD649" s="140"/>
      <c r="AE649" s="140"/>
      <c r="AF649" s="140"/>
      <c r="AG649" s="140"/>
      <c r="AH649" s="140"/>
      <c r="AI649" s="140"/>
      <c r="AJ649" s="140"/>
    </row>
    <row r="650" spans="1:36" ht="42" customHeight="1">
      <c r="A650" s="191"/>
      <c r="B650" s="191"/>
      <c r="C650" s="177"/>
      <c r="E650" s="192"/>
      <c r="F650" s="177"/>
      <c r="G650" s="192"/>
      <c r="H650" s="177"/>
      <c r="I650" s="192"/>
      <c r="J650" s="192"/>
      <c r="K650" s="192"/>
      <c r="L650" s="192"/>
      <c r="M650" s="192"/>
      <c r="N650" s="192"/>
      <c r="O650" s="192"/>
      <c r="P650" s="177"/>
      <c r="Q650" s="140"/>
      <c r="R650" s="140"/>
      <c r="S650" s="140"/>
      <c r="T650" s="140"/>
      <c r="U650" s="140"/>
      <c r="V650" s="140"/>
      <c r="W650" s="140"/>
      <c r="X650" s="140"/>
      <c r="Y650" s="140"/>
      <c r="Z650" s="140"/>
      <c r="AA650" s="140"/>
      <c r="AB650" s="140"/>
      <c r="AC650" s="140"/>
      <c r="AD650" s="140"/>
      <c r="AE650" s="140"/>
      <c r="AF650" s="140"/>
      <c r="AG650" s="140"/>
      <c r="AH650" s="140"/>
      <c r="AI650" s="140"/>
      <c r="AJ650" s="140"/>
    </row>
    <row r="651" spans="1:36" ht="42" customHeight="1">
      <c r="A651" s="191"/>
      <c r="B651" s="191"/>
      <c r="C651" s="177"/>
      <c r="E651" s="192"/>
      <c r="F651" s="177"/>
      <c r="G651" s="192"/>
      <c r="H651" s="177"/>
      <c r="I651" s="192"/>
      <c r="J651" s="192"/>
      <c r="K651" s="192"/>
      <c r="L651" s="192"/>
      <c r="M651" s="192"/>
      <c r="N651" s="192"/>
      <c r="O651" s="192"/>
      <c r="P651" s="177"/>
      <c r="Q651" s="140"/>
      <c r="R651" s="140"/>
      <c r="S651" s="140"/>
      <c r="T651" s="140"/>
      <c r="U651" s="140"/>
      <c r="V651" s="140"/>
      <c r="W651" s="140"/>
      <c r="X651" s="140"/>
      <c r="Y651" s="140"/>
      <c r="Z651" s="140"/>
      <c r="AA651" s="140"/>
      <c r="AB651" s="140"/>
      <c r="AC651" s="140"/>
      <c r="AD651" s="140"/>
      <c r="AE651" s="140"/>
      <c r="AF651" s="140"/>
      <c r="AG651" s="140"/>
      <c r="AH651" s="140"/>
      <c r="AI651" s="140"/>
      <c r="AJ651" s="140"/>
    </row>
    <row r="652" spans="1:36" ht="42" customHeight="1">
      <c r="A652" s="191"/>
      <c r="B652" s="191"/>
      <c r="C652" s="177"/>
      <c r="E652" s="192"/>
      <c r="F652" s="177"/>
      <c r="G652" s="192"/>
      <c r="H652" s="177"/>
      <c r="I652" s="192"/>
      <c r="J652" s="192"/>
      <c r="K652" s="192"/>
      <c r="L652" s="192"/>
      <c r="M652" s="192"/>
      <c r="N652" s="192"/>
      <c r="O652" s="192"/>
      <c r="P652" s="177"/>
      <c r="Q652" s="140"/>
      <c r="R652" s="140"/>
      <c r="S652" s="140"/>
      <c r="T652" s="140"/>
      <c r="U652" s="140"/>
      <c r="V652" s="140"/>
      <c r="W652" s="140"/>
      <c r="X652" s="140"/>
      <c r="Y652" s="140"/>
      <c r="Z652" s="140"/>
      <c r="AA652" s="140"/>
      <c r="AB652" s="140"/>
      <c r="AC652" s="140"/>
      <c r="AD652" s="140"/>
      <c r="AE652" s="140"/>
      <c r="AF652" s="140"/>
      <c r="AG652" s="140"/>
      <c r="AH652" s="140"/>
      <c r="AI652" s="140"/>
      <c r="AJ652" s="140"/>
    </row>
    <row r="653" spans="1:36" ht="42" customHeight="1">
      <c r="A653" s="191"/>
      <c r="B653" s="191"/>
      <c r="C653" s="177"/>
      <c r="E653" s="192"/>
      <c r="F653" s="177"/>
      <c r="G653" s="192"/>
      <c r="H653" s="177"/>
      <c r="I653" s="192"/>
      <c r="J653" s="192"/>
      <c r="K653" s="192"/>
      <c r="L653" s="192"/>
      <c r="M653" s="192"/>
      <c r="N653" s="192"/>
      <c r="O653" s="192"/>
      <c r="P653" s="177"/>
      <c r="Q653" s="140"/>
      <c r="R653" s="140"/>
      <c r="S653" s="140"/>
      <c r="T653" s="140"/>
      <c r="U653" s="140"/>
      <c r="V653" s="140"/>
      <c r="W653" s="140"/>
      <c r="X653" s="140"/>
      <c r="Y653" s="140"/>
      <c r="Z653" s="140"/>
      <c r="AA653" s="140"/>
      <c r="AB653" s="140"/>
      <c r="AC653" s="140"/>
      <c r="AD653" s="140"/>
      <c r="AE653" s="140"/>
      <c r="AF653" s="140"/>
      <c r="AG653" s="140"/>
      <c r="AH653" s="140"/>
      <c r="AI653" s="140"/>
      <c r="AJ653" s="140"/>
    </row>
    <row r="654" spans="1:36" ht="42" customHeight="1">
      <c r="A654" s="191"/>
      <c r="B654" s="191"/>
      <c r="C654" s="177"/>
      <c r="E654" s="192"/>
      <c r="F654" s="177"/>
      <c r="G654" s="192"/>
      <c r="H654" s="177"/>
      <c r="I654" s="192"/>
      <c r="J654" s="192"/>
      <c r="K654" s="192"/>
      <c r="L654" s="192"/>
      <c r="M654" s="192"/>
      <c r="N654" s="192"/>
      <c r="O654" s="192"/>
      <c r="P654" s="177"/>
      <c r="Q654" s="140"/>
      <c r="R654" s="140"/>
      <c r="S654" s="140"/>
      <c r="T654" s="140"/>
      <c r="U654" s="140"/>
      <c r="V654" s="140"/>
      <c r="W654" s="140"/>
      <c r="X654" s="140"/>
      <c r="Y654" s="140"/>
      <c r="Z654" s="140"/>
      <c r="AA654" s="140"/>
      <c r="AB654" s="140"/>
      <c r="AC654" s="140"/>
      <c r="AD654" s="140"/>
      <c r="AE654" s="140"/>
      <c r="AF654" s="140"/>
      <c r="AG654" s="140"/>
      <c r="AH654" s="140"/>
      <c r="AI654" s="140"/>
      <c r="AJ654" s="140"/>
    </row>
    <row r="655" spans="1:36" ht="42" customHeight="1">
      <c r="A655" s="191"/>
      <c r="B655" s="191"/>
      <c r="C655" s="177"/>
      <c r="E655" s="192"/>
      <c r="F655" s="177"/>
      <c r="G655" s="192"/>
      <c r="H655" s="177"/>
      <c r="I655" s="192"/>
      <c r="J655" s="192"/>
      <c r="K655" s="192"/>
      <c r="L655" s="192"/>
      <c r="M655" s="192"/>
      <c r="N655" s="192"/>
      <c r="O655" s="192"/>
      <c r="P655" s="177"/>
      <c r="Q655" s="140"/>
      <c r="R655" s="140"/>
      <c r="S655" s="140"/>
      <c r="T655" s="140"/>
      <c r="U655" s="140"/>
      <c r="V655" s="140"/>
      <c r="W655" s="140"/>
      <c r="X655" s="140"/>
      <c r="Y655" s="140"/>
      <c r="Z655" s="140"/>
      <c r="AA655" s="140"/>
      <c r="AB655" s="140"/>
      <c r="AC655" s="140"/>
      <c r="AD655" s="140"/>
      <c r="AE655" s="140"/>
      <c r="AF655" s="140"/>
      <c r="AG655" s="140"/>
      <c r="AH655" s="140"/>
      <c r="AI655" s="140"/>
      <c r="AJ655" s="140"/>
    </row>
    <row r="656" spans="1:36" ht="42" customHeight="1">
      <c r="A656" s="191"/>
      <c r="B656" s="191"/>
      <c r="C656" s="177"/>
      <c r="E656" s="192"/>
      <c r="F656" s="177"/>
      <c r="G656" s="192"/>
      <c r="H656" s="177"/>
      <c r="I656" s="192"/>
      <c r="J656" s="192"/>
      <c r="K656" s="192"/>
      <c r="L656" s="192"/>
      <c r="M656" s="192"/>
      <c r="N656" s="192"/>
      <c r="O656" s="192"/>
      <c r="P656" s="177"/>
      <c r="Q656" s="140"/>
      <c r="R656" s="140"/>
      <c r="S656" s="140"/>
      <c r="T656" s="140"/>
      <c r="U656" s="140"/>
      <c r="V656" s="140"/>
      <c r="W656" s="140"/>
      <c r="X656" s="140"/>
      <c r="Y656" s="140"/>
      <c r="Z656" s="140"/>
      <c r="AA656" s="140"/>
      <c r="AB656" s="140"/>
      <c r="AC656" s="140"/>
      <c r="AD656" s="140"/>
      <c r="AE656" s="140"/>
      <c r="AF656" s="140"/>
      <c r="AG656" s="140"/>
      <c r="AH656" s="140"/>
      <c r="AI656" s="140"/>
      <c r="AJ656" s="140"/>
    </row>
    <row r="657" spans="1:36" ht="42" customHeight="1">
      <c r="A657" s="191"/>
      <c r="B657" s="191"/>
      <c r="C657" s="177"/>
      <c r="E657" s="192"/>
      <c r="F657" s="177"/>
      <c r="G657" s="192"/>
      <c r="H657" s="177"/>
      <c r="I657" s="192"/>
      <c r="J657" s="192"/>
      <c r="K657" s="192"/>
      <c r="L657" s="192"/>
      <c r="M657" s="192"/>
      <c r="N657" s="192"/>
      <c r="O657" s="192"/>
      <c r="P657" s="177"/>
      <c r="Q657" s="140"/>
      <c r="R657" s="140"/>
      <c r="S657" s="140"/>
      <c r="T657" s="140"/>
      <c r="U657" s="140"/>
      <c r="V657" s="140"/>
      <c r="W657" s="140"/>
      <c r="X657" s="140"/>
      <c r="Y657" s="140"/>
      <c r="Z657" s="140"/>
      <c r="AA657" s="140"/>
      <c r="AB657" s="140"/>
      <c r="AC657" s="140"/>
      <c r="AD657" s="140"/>
      <c r="AE657" s="140"/>
      <c r="AF657" s="140"/>
      <c r="AG657" s="140"/>
      <c r="AH657" s="140"/>
      <c r="AI657" s="140"/>
      <c r="AJ657" s="140"/>
    </row>
    <row r="658" spans="1:36" ht="42" customHeight="1">
      <c r="A658" s="191"/>
      <c r="B658" s="191"/>
      <c r="C658" s="177"/>
      <c r="E658" s="192"/>
      <c r="F658" s="177"/>
      <c r="G658" s="192"/>
      <c r="H658" s="177"/>
      <c r="I658" s="192"/>
      <c r="J658" s="192"/>
      <c r="K658" s="192"/>
      <c r="L658" s="192"/>
      <c r="M658" s="192"/>
      <c r="N658" s="192"/>
      <c r="O658" s="192"/>
      <c r="P658" s="177"/>
      <c r="Q658" s="140"/>
      <c r="R658" s="140"/>
      <c r="S658" s="140"/>
      <c r="T658" s="140"/>
      <c r="U658" s="140"/>
      <c r="V658" s="140"/>
      <c r="W658" s="140"/>
      <c r="X658" s="140"/>
      <c r="Y658" s="140"/>
      <c r="Z658" s="140"/>
      <c r="AA658" s="140"/>
      <c r="AB658" s="140"/>
      <c r="AC658" s="140"/>
      <c r="AD658" s="140"/>
      <c r="AE658" s="140"/>
      <c r="AF658" s="140"/>
      <c r="AG658" s="140"/>
      <c r="AH658" s="140"/>
      <c r="AI658" s="140"/>
      <c r="AJ658" s="140"/>
    </row>
    <row r="659" spans="1:36" ht="42" customHeight="1">
      <c r="A659" s="191"/>
      <c r="B659" s="191"/>
      <c r="C659" s="177"/>
      <c r="E659" s="192"/>
      <c r="F659" s="177"/>
      <c r="G659" s="192"/>
      <c r="H659" s="177"/>
      <c r="I659" s="192"/>
      <c r="J659" s="192"/>
      <c r="K659" s="192"/>
      <c r="L659" s="192"/>
      <c r="M659" s="192"/>
      <c r="N659" s="192"/>
      <c r="O659" s="192"/>
      <c r="P659" s="177"/>
      <c r="Q659" s="140"/>
      <c r="R659" s="140"/>
      <c r="S659" s="140"/>
      <c r="T659" s="140"/>
      <c r="U659" s="140"/>
      <c r="V659" s="140"/>
      <c r="W659" s="140"/>
      <c r="X659" s="140"/>
      <c r="Y659" s="140"/>
      <c r="Z659" s="140"/>
      <c r="AA659" s="140"/>
      <c r="AB659" s="140"/>
      <c r="AC659" s="140"/>
      <c r="AD659" s="140"/>
      <c r="AE659" s="140"/>
      <c r="AF659" s="140"/>
      <c r="AG659" s="140"/>
      <c r="AH659" s="140"/>
      <c r="AI659" s="140"/>
      <c r="AJ659" s="140"/>
    </row>
    <row r="660" spans="1:36" ht="42" customHeight="1">
      <c r="A660" s="191"/>
      <c r="B660" s="191"/>
      <c r="C660" s="177"/>
      <c r="E660" s="192"/>
      <c r="F660" s="177"/>
      <c r="G660" s="192"/>
      <c r="H660" s="177"/>
      <c r="I660" s="192"/>
      <c r="J660" s="192"/>
      <c r="K660" s="192"/>
      <c r="L660" s="192"/>
      <c r="M660" s="192"/>
      <c r="N660" s="192"/>
      <c r="O660" s="192"/>
      <c r="P660" s="177"/>
      <c r="Q660" s="140"/>
      <c r="R660" s="140"/>
      <c r="S660" s="140"/>
      <c r="T660" s="140"/>
      <c r="U660" s="140"/>
      <c r="V660" s="140"/>
      <c r="W660" s="140"/>
      <c r="X660" s="140"/>
      <c r="Y660" s="140"/>
      <c r="Z660" s="140"/>
      <c r="AA660" s="140"/>
      <c r="AB660" s="140"/>
      <c r="AC660" s="140"/>
      <c r="AD660" s="140"/>
      <c r="AE660" s="140"/>
      <c r="AF660" s="140"/>
      <c r="AG660" s="140"/>
      <c r="AH660" s="140"/>
      <c r="AI660" s="140"/>
      <c r="AJ660" s="140"/>
    </row>
    <row r="661" spans="1:36" ht="42" customHeight="1">
      <c r="A661" s="191"/>
      <c r="B661" s="191"/>
      <c r="C661" s="177"/>
      <c r="E661" s="192"/>
      <c r="F661" s="177"/>
      <c r="G661" s="192"/>
      <c r="H661" s="177"/>
      <c r="I661" s="192"/>
      <c r="J661" s="192"/>
      <c r="K661" s="192"/>
      <c r="L661" s="192"/>
      <c r="M661" s="192"/>
      <c r="N661" s="192"/>
      <c r="O661" s="192"/>
      <c r="P661" s="177"/>
      <c r="Q661" s="140"/>
      <c r="R661" s="140"/>
      <c r="S661" s="140"/>
      <c r="T661" s="140"/>
      <c r="U661" s="140"/>
      <c r="V661" s="140"/>
      <c r="W661" s="140"/>
      <c r="X661" s="140"/>
      <c r="Y661" s="140"/>
      <c r="Z661" s="140"/>
      <c r="AA661" s="140"/>
      <c r="AB661" s="140"/>
      <c r="AC661" s="140"/>
      <c r="AD661" s="140"/>
      <c r="AE661" s="140"/>
      <c r="AF661" s="140"/>
      <c r="AG661" s="140"/>
      <c r="AH661" s="140"/>
      <c r="AI661" s="140"/>
      <c r="AJ661" s="140"/>
    </row>
    <row r="662" spans="1:36" ht="42" customHeight="1">
      <c r="A662" s="191"/>
      <c r="B662" s="191"/>
      <c r="C662" s="177"/>
      <c r="E662" s="192"/>
      <c r="F662" s="177"/>
      <c r="G662" s="192"/>
      <c r="H662" s="177"/>
      <c r="I662" s="192"/>
      <c r="J662" s="192"/>
      <c r="K662" s="192"/>
      <c r="L662" s="192"/>
      <c r="M662" s="192"/>
      <c r="N662" s="192"/>
      <c r="O662" s="192"/>
      <c r="P662" s="177"/>
      <c r="Q662" s="140"/>
      <c r="R662" s="140"/>
      <c r="S662" s="140"/>
      <c r="T662" s="140"/>
      <c r="U662" s="140"/>
      <c r="V662" s="140"/>
      <c r="W662" s="140"/>
      <c r="X662" s="140"/>
      <c r="Y662" s="140"/>
      <c r="Z662" s="140"/>
      <c r="AA662" s="140"/>
      <c r="AB662" s="140"/>
      <c r="AC662" s="140"/>
      <c r="AD662" s="140"/>
      <c r="AE662" s="140"/>
      <c r="AF662" s="140"/>
      <c r="AG662" s="140"/>
      <c r="AH662" s="140"/>
      <c r="AI662" s="140"/>
      <c r="AJ662" s="140"/>
    </row>
    <row r="663" spans="1:36" ht="42" customHeight="1">
      <c r="A663" s="191"/>
      <c r="B663" s="191"/>
      <c r="C663" s="177"/>
      <c r="E663" s="192"/>
      <c r="F663" s="177"/>
      <c r="G663" s="192"/>
      <c r="H663" s="177"/>
      <c r="I663" s="192"/>
      <c r="J663" s="192"/>
      <c r="K663" s="192"/>
      <c r="L663" s="192"/>
      <c r="M663" s="192"/>
      <c r="N663" s="192"/>
      <c r="O663" s="192"/>
      <c r="P663" s="177"/>
      <c r="Q663" s="140"/>
      <c r="R663" s="140"/>
      <c r="S663" s="140"/>
      <c r="T663" s="140"/>
      <c r="U663" s="140"/>
      <c r="V663" s="140"/>
      <c r="W663" s="140"/>
      <c r="X663" s="140"/>
      <c r="Y663" s="140"/>
      <c r="Z663" s="140"/>
      <c r="AA663" s="140"/>
      <c r="AB663" s="140"/>
      <c r="AC663" s="140"/>
      <c r="AD663" s="140"/>
      <c r="AE663" s="140"/>
      <c r="AF663" s="140"/>
      <c r="AG663" s="140"/>
      <c r="AH663" s="140"/>
      <c r="AI663" s="140"/>
      <c r="AJ663" s="140"/>
    </row>
    <row r="664" spans="1:36" ht="42" customHeight="1">
      <c r="A664" s="191"/>
      <c r="B664" s="191"/>
      <c r="C664" s="177"/>
      <c r="E664" s="192"/>
      <c r="F664" s="177"/>
      <c r="G664" s="192"/>
      <c r="H664" s="177"/>
      <c r="I664" s="192"/>
      <c r="J664" s="192"/>
      <c r="K664" s="192"/>
      <c r="L664" s="192"/>
      <c r="M664" s="192"/>
      <c r="N664" s="192"/>
      <c r="O664" s="192"/>
      <c r="P664" s="177"/>
      <c r="Q664" s="140"/>
      <c r="R664" s="140"/>
      <c r="S664" s="140"/>
      <c r="T664" s="140"/>
      <c r="U664" s="140"/>
      <c r="V664" s="140"/>
      <c r="W664" s="140"/>
      <c r="X664" s="140"/>
      <c r="Y664" s="140"/>
      <c r="Z664" s="140"/>
      <c r="AA664" s="140"/>
      <c r="AB664" s="140"/>
      <c r="AC664" s="140"/>
      <c r="AD664" s="140"/>
      <c r="AE664" s="140"/>
      <c r="AF664" s="140"/>
      <c r="AG664" s="140"/>
      <c r="AH664" s="140"/>
      <c r="AI664" s="140"/>
      <c r="AJ664" s="140"/>
    </row>
    <row r="665" spans="1:36" ht="42" customHeight="1">
      <c r="A665" s="191"/>
      <c r="B665" s="191"/>
      <c r="C665" s="177"/>
      <c r="E665" s="192"/>
      <c r="F665" s="177"/>
      <c r="G665" s="192"/>
      <c r="H665" s="177"/>
      <c r="I665" s="192"/>
      <c r="J665" s="192"/>
      <c r="K665" s="192"/>
      <c r="L665" s="192"/>
      <c r="M665" s="192"/>
      <c r="N665" s="192"/>
      <c r="O665" s="192"/>
      <c r="P665" s="177"/>
      <c r="Q665" s="140"/>
      <c r="R665" s="140"/>
      <c r="S665" s="140"/>
      <c r="T665" s="140"/>
      <c r="U665" s="140"/>
      <c r="V665" s="140"/>
      <c r="W665" s="140"/>
      <c r="X665" s="140"/>
      <c r="Y665" s="140"/>
      <c r="Z665" s="140"/>
      <c r="AA665" s="140"/>
      <c r="AB665" s="140"/>
      <c r="AC665" s="140"/>
      <c r="AD665" s="140"/>
      <c r="AE665" s="140"/>
      <c r="AF665" s="140"/>
      <c r="AG665" s="140"/>
      <c r="AH665" s="140"/>
      <c r="AI665" s="140"/>
      <c r="AJ665" s="140"/>
    </row>
    <row r="666" spans="1:36" ht="42" customHeight="1">
      <c r="A666" s="191"/>
      <c r="B666" s="191"/>
      <c r="C666" s="177"/>
      <c r="E666" s="192"/>
      <c r="F666" s="177"/>
      <c r="G666" s="192"/>
      <c r="H666" s="177"/>
      <c r="I666" s="192"/>
      <c r="J666" s="192"/>
      <c r="K666" s="192"/>
      <c r="L666" s="192"/>
      <c r="M666" s="192"/>
      <c r="N666" s="192"/>
      <c r="O666" s="192"/>
      <c r="P666" s="177"/>
      <c r="Q666" s="140"/>
      <c r="R666" s="140"/>
      <c r="S666" s="140"/>
      <c r="T666" s="140"/>
      <c r="U666" s="140"/>
      <c r="V666" s="140"/>
      <c r="W666" s="140"/>
      <c r="X666" s="140"/>
      <c r="Y666" s="140"/>
      <c r="Z666" s="140"/>
      <c r="AA666" s="140"/>
      <c r="AB666" s="140"/>
      <c r="AC666" s="140"/>
      <c r="AD666" s="140"/>
      <c r="AE666" s="140"/>
      <c r="AF666" s="140"/>
      <c r="AG666" s="140"/>
      <c r="AH666" s="140"/>
      <c r="AI666" s="140"/>
      <c r="AJ666" s="140"/>
    </row>
    <row r="667" spans="1:36" ht="42" customHeight="1">
      <c r="A667" s="191"/>
      <c r="B667" s="191"/>
      <c r="C667" s="177"/>
      <c r="E667" s="192"/>
      <c r="F667" s="177"/>
      <c r="G667" s="192"/>
      <c r="H667" s="177"/>
      <c r="I667" s="192"/>
      <c r="J667" s="192"/>
      <c r="K667" s="192"/>
      <c r="L667" s="192"/>
      <c r="M667" s="192"/>
      <c r="N667" s="192"/>
      <c r="O667" s="192"/>
      <c r="P667" s="177"/>
      <c r="Q667" s="140"/>
      <c r="R667" s="140"/>
      <c r="S667" s="140"/>
      <c r="T667" s="140"/>
      <c r="U667" s="140"/>
      <c r="V667" s="140"/>
      <c r="W667" s="140"/>
      <c r="X667" s="140"/>
      <c r="Y667" s="140"/>
      <c r="Z667" s="140"/>
      <c r="AA667" s="140"/>
      <c r="AB667" s="140"/>
      <c r="AC667" s="140"/>
      <c r="AD667" s="140"/>
      <c r="AE667" s="140"/>
      <c r="AF667" s="140"/>
      <c r="AG667" s="140"/>
      <c r="AH667" s="140"/>
      <c r="AI667" s="140"/>
      <c r="AJ667" s="140"/>
    </row>
    <row r="668" spans="1:36" ht="42" customHeight="1">
      <c r="A668" s="191"/>
      <c r="B668" s="191"/>
      <c r="C668" s="177"/>
      <c r="E668" s="192"/>
      <c r="F668" s="177"/>
      <c r="G668" s="192"/>
      <c r="H668" s="177"/>
      <c r="I668" s="192"/>
      <c r="J668" s="192"/>
      <c r="K668" s="192"/>
      <c r="L668" s="192"/>
      <c r="M668" s="192"/>
      <c r="N668" s="192"/>
      <c r="O668" s="192"/>
      <c r="P668" s="177"/>
      <c r="Q668" s="140"/>
      <c r="R668" s="140"/>
      <c r="S668" s="140"/>
      <c r="T668" s="140"/>
      <c r="U668" s="140"/>
      <c r="V668" s="140"/>
      <c r="W668" s="140"/>
      <c r="X668" s="140"/>
      <c r="Y668" s="140"/>
      <c r="Z668" s="140"/>
      <c r="AA668" s="140"/>
      <c r="AB668" s="140"/>
      <c r="AC668" s="140"/>
      <c r="AD668" s="140"/>
      <c r="AE668" s="140"/>
      <c r="AF668" s="140"/>
      <c r="AG668" s="140"/>
      <c r="AH668" s="140"/>
      <c r="AI668" s="140"/>
      <c r="AJ668" s="140"/>
    </row>
    <row r="669" spans="1:36" ht="42" customHeight="1">
      <c r="A669" s="191"/>
      <c r="B669" s="191"/>
      <c r="C669" s="177"/>
      <c r="E669" s="192"/>
      <c r="F669" s="177"/>
      <c r="G669" s="192"/>
      <c r="H669" s="177"/>
      <c r="I669" s="192"/>
      <c r="J669" s="192"/>
      <c r="K669" s="192"/>
      <c r="L669" s="192"/>
      <c r="M669" s="192"/>
      <c r="N669" s="192"/>
      <c r="O669" s="192"/>
      <c r="P669" s="177"/>
      <c r="Q669" s="140"/>
      <c r="R669" s="140"/>
      <c r="S669" s="140"/>
      <c r="T669" s="140"/>
      <c r="U669" s="140"/>
      <c r="V669" s="140"/>
      <c r="W669" s="140"/>
      <c r="X669" s="140"/>
      <c r="Y669" s="140"/>
      <c r="Z669" s="140"/>
      <c r="AA669" s="140"/>
      <c r="AB669" s="140"/>
      <c r="AC669" s="140"/>
      <c r="AD669" s="140"/>
      <c r="AE669" s="140"/>
      <c r="AF669" s="140"/>
      <c r="AG669" s="140"/>
      <c r="AH669" s="140"/>
      <c r="AI669" s="140"/>
      <c r="AJ669" s="140"/>
    </row>
    <row r="670" spans="1:36" ht="42" customHeight="1">
      <c r="A670" s="191"/>
      <c r="B670" s="191"/>
      <c r="C670" s="177"/>
      <c r="E670" s="192"/>
      <c r="F670" s="177"/>
      <c r="G670" s="192"/>
      <c r="H670" s="177"/>
      <c r="I670" s="192"/>
      <c r="J670" s="192"/>
      <c r="K670" s="192"/>
      <c r="L670" s="192"/>
      <c r="M670" s="192"/>
      <c r="N670" s="192"/>
      <c r="O670" s="192"/>
      <c r="P670" s="177"/>
      <c r="Q670" s="140"/>
      <c r="R670" s="140"/>
      <c r="S670" s="140"/>
      <c r="T670" s="140"/>
      <c r="U670" s="140"/>
      <c r="V670" s="140"/>
      <c r="W670" s="140"/>
      <c r="X670" s="140"/>
      <c r="Y670" s="140"/>
      <c r="Z670" s="140"/>
      <c r="AA670" s="140"/>
      <c r="AB670" s="140"/>
      <c r="AC670" s="140"/>
      <c r="AD670" s="140"/>
      <c r="AE670" s="140"/>
      <c r="AF670" s="140"/>
      <c r="AG670" s="140"/>
      <c r="AH670" s="140"/>
      <c r="AI670" s="140"/>
      <c r="AJ670" s="140"/>
    </row>
    <row r="671" spans="1:36" ht="42" customHeight="1">
      <c r="A671" s="191"/>
      <c r="B671" s="191"/>
      <c r="C671" s="177"/>
      <c r="E671" s="192"/>
      <c r="F671" s="177"/>
      <c r="G671" s="192"/>
      <c r="H671" s="177"/>
      <c r="I671" s="192"/>
      <c r="J671" s="192"/>
      <c r="K671" s="192"/>
      <c r="L671" s="192"/>
      <c r="M671" s="192"/>
      <c r="N671" s="192"/>
      <c r="O671" s="192"/>
      <c r="P671" s="177"/>
      <c r="Q671" s="140"/>
      <c r="R671" s="140"/>
      <c r="S671" s="140"/>
      <c r="T671" s="140"/>
      <c r="U671" s="140"/>
      <c r="V671" s="140"/>
      <c r="W671" s="140"/>
      <c r="X671" s="140"/>
      <c r="Y671" s="140"/>
      <c r="Z671" s="140"/>
      <c r="AA671" s="140"/>
      <c r="AB671" s="140"/>
      <c r="AC671" s="140"/>
      <c r="AD671" s="140"/>
      <c r="AE671" s="140"/>
      <c r="AF671" s="140"/>
      <c r="AG671" s="140"/>
      <c r="AH671" s="140"/>
      <c r="AI671" s="140"/>
      <c r="AJ671" s="140"/>
    </row>
    <row r="672" spans="1:36" ht="42" customHeight="1">
      <c r="A672" s="191"/>
      <c r="B672" s="191"/>
      <c r="C672" s="177"/>
      <c r="E672" s="192"/>
      <c r="F672" s="177"/>
      <c r="G672" s="192"/>
      <c r="H672" s="177"/>
      <c r="I672" s="192"/>
      <c r="J672" s="192"/>
      <c r="K672" s="192"/>
      <c r="L672" s="192"/>
      <c r="M672" s="192"/>
      <c r="N672" s="192"/>
      <c r="O672" s="192"/>
      <c r="P672" s="177"/>
      <c r="Q672" s="140"/>
      <c r="R672" s="140"/>
      <c r="S672" s="140"/>
      <c r="T672" s="140"/>
      <c r="U672" s="140"/>
      <c r="V672" s="140"/>
      <c r="W672" s="140"/>
      <c r="X672" s="140"/>
      <c r="Y672" s="140"/>
      <c r="Z672" s="140"/>
      <c r="AA672" s="140"/>
      <c r="AB672" s="140"/>
      <c r="AC672" s="140"/>
      <c r="AD672" s="140"/>
      <c r="AE672" s="140"/>
      <c r="AF672" s="140"/>
      <c r="AG672" s="140"/>
      <c r="AH672" s="140"/>
      <c r="AI672" s="140"/>
      <c r="AJ672" s="140"/>
    </row>
    <row r="673" spans="1:36" ht="42" customHeight="1">
      <c r="A673" s="191"/>
      <c r="B673" s="191"/>
      <c r="C673" s="177"/>
      <c r="E673" s="192"/>
      <c r="F673" s="177"/>
      <c r="G673" s="192"/>
      <c r="H673" s="177"/>
      <c r="I673" s="192"/>
      <c r="J673" s="192"/>
      <c r="K673" s="192"/>
      <c r="L673" s="192"/>
      <c r="M673" s="192"/>
      <c r="N673" s="192"/>
      <c r="O673" s="192"/>
      <c r="P673" s="177"/>
      <c r="Q673" s="140"/>
      <c r="R673" s="140"/>
      <c r="S673" s="140"/>
      <c r="T673" s="140"/>
      <c r="U673" s="140"/>
      <c r="V673" s="140"/>
      <c r="W673" s="140"/>
      <c r="X673" s="140"/>
      <c r="Y673" s="140"/>
      <c r="Z673" s="140"/>
      <c r="AA673" s="140"/>
      <c r="AB673" s="140"/>
      <c r="AC673" s="140"/>
      <c r="AD673" s="140"/>
      <c r="AE673" s="140"/>
      <c r="AF673" s="140"/>
      <c r="AG673" s="140"/>
      <c r="AH673" s="140"/>
      <c r="AI673" s="140"/>
      <c r="AJ673" s="140"/>
    </row>
    <row r="674" spans="1:36" ht="42" customHeight="1">
      <c r="A674" s="191"/>
      <c r="B674" s="191"/>
      <c r="C674" s="177"/>
      <c r="E674" s="192"/>
      <c r="F674" s="177"/>
      <c r="G674" s="192"/>
      <c r="H674" s="177"/>
      <c r="I674" s="192"/>
      <c r="J674" s="192"/>
      <c r="K674" s="192"/>
      <c r="L674" s="192"/>
      <c r="M674" s="192"/>
      <c r="N674" s="192"/>
      <c r="O674" s="192"/>
      <c r="P674" s="177"/>
      <c r="Q674" s="140"/>
      <c r="R674" s="140"/>
      <c r="S674" s="140"/>
      <c r="T674" s="140"/>
      <c r="U674" s="140"/>
      <c r="V674" s="140"/>
      <c r="W674" s="140"/>
      <c r="X674" s="140"/>
      <c r="Y674" s="140"/>
      <c r="Z674" s="140"/>
      <c r="AA674" s="140"/>
      <c r="AB674" s="140"/>
      <c r="AC674" s="140"/>
      <c r="AD674" s="140"/>
      <c r="AE674" s="140"/>
      <c r="AF674" s="140"/>
      <c r="AG674" s="140"/>
      <c r="AH674" s="140"/>
      <c r="AI674" s="140"/>
      <c r="AJ674" s="140"/>
    </row>
    <row r="675" spans="1:36" ht="42" customHeight="1">
      <c r="A675" s="191"/>
      <c r="B675" s="191"/>
      <c r="C675" s="177"/>
      <c r="E675" s="192"/>
      <c r="F675" s="177"/>
      <c r="G675" s="192"/>
      <c r="H675" s="177"/>
      <c r="I675" s="192"/>
      <c r="J675" s="192"/>
      <c r="K675" s="192"/>
      <c r="L675" s="192"/>
      <c r="M675" s="192"/>
      <c r="N675" s="192"/>
      <c r="O675" s="192"/>
      <c r="P675" s="177"/>
      <c r="Q675" s="140"/>
      <c r="R675" s="140"/>
      <c r="S675" s="140"/>
      <c r="T675" s="140"/>
      <c r="U675" s="140"/>
      <c r="V675" s="140"/>
      <c r="W675" s="140"/>
      <c r="X675" s="140"/>
      <c r="Y675" s="140"/>
      <c r="Z675" s="140"/>
      <c r="AA675" s="140"/>
      <c r="AB675" s="140"/>
      <c r="AC675" s="140"/>
      <c r="AD675" s="140"/>
      <c r="AE675" s="140"/>
      <c r="AF675" s="140"/>
      <c r="AG675" s="140"/>
      <c r="AH675" s="140"/>
      <c r="AI675" s="140"/>
      <c r="AJ675" s="140"/>
    </row>
    <row r="676" spans="1:36" ht="42" customHeight="1">
      <c r="A676" s="191"/>
      <c r="B676" s="191"/>
      <c r="C676" s="177"/>
      <c r="E676" s="192"/>
      <c r="F676" s="177"/>
      <c r="G676" s="192"/>
      <c r="H676" s="177"/>
      <c r="I676" s="192"/>
      <c r="J676" s="192"/>
      <c r="K676" s="192"/>
      <c r="L676" s="192"/>
      <c r="M676" s="192"/>
      <c r="N676" s="192"/>
      <c r="O676" s="192"/>
      <c r="P676" s="177"/>
      <c r="Q676" s="140"/>
      <c r="R676" s="140"/>
      <c r="S676" s="140"/>
      <c r="T676" s="140"/>
      <c r="U676" s="140"/>
      <c r="V676" s="140"/>
      <c r="W676" s="140"/>
      <c r="X676" s="140"/>
      <c r="Y676" s="140"/>
      <c r="Z676" s="140"/>
      <c r="AA676" s="140"/>
      <c r="AB676" s="140"/>
      <c r="AC676" s="140"/>
      <c r="AD676" s="140"/>
      <c r="AE676" s="140"/>
      <c r="AF676" s="140"/>
      <c r="AG676" s="140"/>
      <c r="AH676" s="140"/>
      <c r="AI676" s="140"/>
      <c r="AJ676" s="140"/>
    </row>
    <row r="677" spans="1:36" ht="42" customHeight="1">
      <c r="A677" s="191"/>
      <c r="B677" s="191"/>
      <c r="C677" s="177"/>
      <c r="E677" s="192"/>
      <c r="F677" s="177"/>
      <c r="G677" s="192"/>
      <c r="H677" s="177"/>
      <c r="I677" s="192"/>
      <c r="J677" s="192"/>
      <c r="K677" s="192"/>
      <c r="L677" s="192"/>
      <c r="M677" s="192"/>
      <c r="N677" s="192"/>
      <c r="O677" s="192"/>
      <c r="P677" s="177"/>
      <c r="Q677" s="140"/>
      <c r="R677" s="140"/>
      <c r="S677" s="140"/>
      <c r="T677" s="140"/>
      <c r="U677" s="140"/>
      <c r="V677" s="140"/>
      <c r="W677" s="140"/>
      <c r="X677" s="140"/>
      <c r="Y677" s="140"/>
      <c r="Z677" s="140"/>
      <c r="AA677" s="140"/>
      <c r="AB677" s="140"/>
      <c r="AC677" s="140"/>
      <c r="AD677" s="140"/>
      <c r="AE677" s="140"/>
      <c r="AF677" s="140"/>
      <c r="AG677" s="140"/>
      <c r="AH677" s="140"/>
      <c r="AI677" s="140"/>
      <c r="AJ677" s="140"/>
    </row>
    <row r="678" spans="1:36" ht="42" customHeight="1">
      <c r="A678" s="191"/>
      <c r="B678" s="191"/>
      <c r="C678" s="177"/>
      <c r="E678" s="192"/>
      <c r="F678" s="177"/>
      <c r="G678" s="192"/>
      <c r="H678" s="177"/>
      <c r="I678" s="192"/>
      <c r="J678" s="192"/>
      <c r="K678" s="192"/>
      <c r="L678" s="192"/>
      <c r="M678" s="192"/>
      <c r="N678" s="192"/>
      <c r="O678" s="192"/>
      <c r="P678" s="177"/>
      <c r="Q678" s="140"/>
      <c r="R678" s="140"/>
      <c r="S678" s="140"/>
      <c r="T678" s="140"/>
      <c r="U678" s="140"/>
      <c r="V678" s="140"/>
      <c r="W678" s="140"/>
      <c r="X678" s="140"/>
      <c r="Y678" s="140"/>
      <c r="Z678" s="140"/>
      <c r="AA678" s="140"/>
      <c r="AB678" s="140"/>
      <c r="AC678" s="140"/>
      <c r="AD678" s="140"/>
      <c r="AE678" s="140"/>
      <c r="AF678" s="140"/>
      <c r="AG678" s="140"/>
      <c r="AH678" s="140"/>
      <c r="AI678" s="140"/>
      <c r="AJ678" s="140"/>
    </row>
    <row r="679" spans="1:36" ht="42" customHeight="1">
      <c r="A679" s="191"/>
      <c r="B679" s="191"/>
      <c r="C679" s="177"/>
      <c r="E679" s="192"/>
      <c r="F679" s="177"/>
      <c r="G679" s="192"/>
      <c r="H679" s="177"/>
      <c r="I679" s="192"/>
      <c r="J679" s="192"/>
      <c r="K679" s="192"/>
      <c r="L679" s="192"/>
      <c r="M679" s="192"/>
      <c r="N679" s="192"/>
      <c r="O679" s="192"/>
      <c r="P679" s="177"/>
      <c r="Q679" s="140"/>
      <c r="R679" s="140"/>
      <c r="S679" s="140"/>
      <c r="T679" s="140"/>
      <c r="U679" s="140"/>
      <c r="V679" s="140"/>
      <c r="W679" s="140"/>
      <c r="X679" s="140"/>
      <c r="Y679" s="140"/>
      <c r="Z679" s="140"/>
      <c r="AA679" s="140"/>
      <c r="AB679" s="140"/>
      <c r="AC679" s="140"/>
      <c r="AD679" s="140"/>
      <c r="AE679" s="140"/>
      <c r="AF679" s="140"/>
      <c r="AG679" s="140"/>
      <c r="AH679" s="140"/>
      <c r="AI679" s="140"/>
      <c r="AJ679" s="140"/>
    </row>
    <row r="680" spans="1:36" ht="42" customHeight="1">
      <c r="A680" s="191"/>
      <c r="B680" s="191"/>
      <c r="C680" s="177"/>
      <c r="E680" s="192"/>
      <c r="F680" s="177"/>
      <c r="G680" s="192"/>
      <c r="H680" s="177"/>
      <c r="I680" s="192"/>
      <c r="J680" s="192"/>
      <c r="K680" s="192"/>
      <c r="L680" s="192"/>
      <c r="M680" s="192"/>
      <c r="N680" s="192"/>
      <c r="O680" s="192"/>
      <c r="P680" s="177"/>
      <c r="Q680" s="140"/>
      <c r="R680" s="140"/>
      <c r="S680" s="140"/>
      <c r="T680" s="140"/>
      <c r="U680" s="140"/>
      <c r="V680" s="140"/>
      <c r="W680" s="140"/>
      <c r="X680" s="140"/>
      <c r="Y680" s="140"/>
      <c r="Z680" s="140"/>
      <c r="AA680" s="140"/>
      <c r="AB680" s="140"/>
      <c r="AC680" s="140"/>
      <c r="AD680" s="140"/>
      <c r="AE680" s="140"/>
      <c r="AF680" s="140"/>
      <c r="AG680" s="140"/>
      <c r="AH680" s="140"/>
      <c r="AI680" s="140"/>
      <c r="AJ680" s="140"/>
    </row>
    <row r="681" spans="1:36" ht="42" customHeight="1">
      <c r="A681" s="191"/>
      <c r="B681" s="191"/>
      <c r="C681" s="177"/>
      <c r="E681" s="192"/>
      <c r="F681" s="177"/>
      <c r="G681" s="192"/>
      <c r="H681" s="177"/>
      <c r="I681" s="192"/>
      <c r="J681" s="192"/>
      <c r="K681" s="192"/>
      <c r="L681" s="192"/>
      <c r="M681" s="192"/>
      <c r="N681" s="192"/>
      <c r="O681" s="192"/>
      <c r="P681" s="177"/>
      <c r="Q681" s="140"/>
      <c r="R681" s="140"/>
      <c r="S681" s="140"/>
      <c r="T681" s="140"/>
      <c r="U681" s="140"/>
      <c r="V681" s="140"/>
      <c r="W681" s="140"/>
      <c r="X681" s="140"/>
      <c r="Y681" s="140"/>
      <c r="Z681" s="140"/>
      <c r="AA681" s="140"/>
      <c r="AB681" s="140"/>
      <c r="AC681" s="140"/>
      <c r="AD681" s="140"/>
      <c r="AE681" s="140"/>
      <c r="AF681" s="140"/>
      <c r="AG681" s="140"/>
      <c r="AH681" s="140"/>
      <c r="AI681" s="140"/>
      <c r="AJ681" s="140"/>
    </row>
    <row r="682" spans="1:36" ht="42" customHeight="1">
      <c r="A682" s="191"/>
      <c r="B682" s="191"/>
      <c r="C682" s="177"/>
      <c r="E682" s="192"/>
      <c r="F682" s="177"/>
      <c r="G682" s="192"/>
      <c r="H682" s="177"/>
      <c r="I682" s="192"/>
      <c r="J682" s="192"/>
      <c r="K682" s="192"/>
      <c r="L682" s="192"/>
      <c r="M682" s="192"/>
      <c r="N682" s="192"/>
      <c r="O682" s="192"/>
      <c r="P682" s="177"/>
      <c r="Q682" s="140"/>
      <c r="R682" s="140"/>
      <c r="S682" s="140"/>
      <c r="T682" s="140"/>
      <c r="U682" s="140"/>
      <c r="V682" s="140"/>
      <c r="W682" s="140"/>
      <c r="X682" s="140"/>
      <c r="Y682" s="140"/>
      <c r="Z682" s="140"/>
      <c r="AA682" s="140"/>
      <c r="AB682" s="140"/>
      <c r="AC682" s="140"/>
      <c r="AD682" s="140"/>
      <c r="AE682" s="140"/>
      <c r="AF682" s="140"/>
      <c r="AG682" s="140"/>
      <c r="AH682" s="140"/>
      <c r="AI682" s="140"/>
      <c r="AJ682" s="140"/>
    </row>
    <row r="683" spans="1:36" ht="42" customHeight="1">
      <c r="A683" s="191"/>
      <c r="B683" s="191"/>
      <c r="C683" s="177"/>
      <c r="E683" s="192"/>
      <c r="F683" s="177"/>
      <c r="G683" s="192"/>
      <c r="H683" s="177"/>
      <c r="I683" s="192"/>
      <c r="J683" s="192"/>
      <c r="K683" s="192"/>
      <c r="L683" s="192"/>
      <c r="M683" s="192"/>
      <c r="N683" s="192"/>
      <c r="O683" s="192"/>
      <c r="P683" s="177"/>
      <c r="Q683" s="140"/>
      <c r="R683" s="140"/>
      <c r="S683" s="140"/>
      <c r="T683" s="140"/>
      <c r="U683" s="140"/>
      <c r="V683" s="140"/>
      <c r="W683" s="140"/>
      <c r="X683" s="140"/>
      <c r="Y683" s="140"/>
      <c r="Z683" s="140"/>
      <c r="AA683" s="140"/>
      <c r="AB683" s="140"/>
      <c r="AC683" s="140"/>
      <c r="AD683" s="140"/>
      <c r="AE683" s="140"/>
      <c r="AF683" s="140"/>
      <c r="AG683" s="140"/>
      <c r="AH683" s="140"/>
      <c r="AI683" s="140"/>
      <c r="AJ683" s="140"/>
    </row>
    <row r="684" spans="1:36" ht="42" customHeight="1">
      <c r="A684" s="191"/>
      <c r="B684" s="191"/>
      <c r="C684" s="177"/>
      <c r="E684" s="192"/>
      <c r="F684" s="177"/>
      <c r="G684" s="192"/>
      <c r="H684" s="177"/>
      <c r="I684" s="192"/>
      <c r="J684" s="192"/>
      <c r="K684" s="192"/>
      <c r="L684" s="192"/>
      <c r="M684" s="192"/>
      <c r="N684" s="192"/>
      <c r="O684" s="192"/>
      <c r="P684" s="177"/>
      <c r="Q684" s="140"/>
      <c r="R684" s="140"/>
      <c r="S684" s="140"/>
      <c r="T684" s="140"/>
      <c r="U684" s="140"/>
      <c r="V684" s="140"/>
      <c r="W684" s="140"/>
      <c r="X684" s="140"/>
      <c r="Y684" s="140"/>
      <c r="Z684" s="140"/>
      <c r="AA684" s="140"/>
      <c r="AB684" s="140"/>
      <c r="AC684" s="140"/>
      <c r="AD684" s="140"/>
      <c r="AE684" s="140"/>
      <c r="AF684" s="140"/>
      <c r="AG684" s="140"/>
      <c r="AH684" s="140"/>
      <c r="AI684" s="140"/>
      <c r="AJ684" s="140"/>
    </row>
    <row r="685" spans="1:36" ht="42" customHeight="1">
      <c r="A685" s="191"/>
      <c r="B685" s="191"/>
      <c r="C685" s="177"/>
      <c r="E685" s="192"/>
      <c r="F685" s="177"/>
      <c r="G685" s="192"/>
      <c r="H685" s="177"/>
      <c r="I685" s="192"/>
      <c r="J685" s="192"/>
      <c r="K685" s="192"/>
      <c r="L685" s="192"/>
      <c r="M685" s="192"/>
      <c r="N685" s="192"/>
      <c r="O685" s="192"/>
      <c r="P685" s="177"/>
      <c r="Q685" s="140"/>
      <c r="R685" s="140"/>
      <c r="S685" s="140"/>
      <c r="T685" s="140"/>
      <c r="U685" s="140"/>
      <c r="V685" s="140"/>
      <c r="W685" s="140"/>
      <c r="X685" s="140"/>
      <c r="Y685" s="140"/>
      <c r="Z685" s="140"/>
      <c r="AA685" s="140"/>
      <c r="AB685" s="140"/>
      <c r="AC685" s="140"/>
      <c r="AD685" s="140"/>
      <c r="AE685" s="140"/>
      <c r="AF685" s="140"/>
      <c r="AG685" s="140"/>
      <c r="AH685" s="140"/>
      <c r="AI685" s="140"/>
      <c r="AJ685" s="140"/>
    </row>
    <row r="686" spans="1:36" ht="42" customHeight="1">
      <c r="A686" s="191"/>
      <c r="B686" s="191"/>
      <c r="C686" s="177"/>
      <c r="E686" s="192"/>
      <c r="F686" s="177"/>
      <c r="G686" s="192"/>
      <c r="H686" s="177"/>
      <c r="I686" s="192"/>
      <c r="J686" s="192"/>
      <c r="K686" s="192"/>
      <c r="L686" s="192"/>
      <c r="M686" s="192"/>
      <c r="N686" s="192"/>
      <c r="O686" s="192"/>
      <c r="P686" s="177"/>
      <c r="Q686" s="140"/>
      <c r="R686" s="140"/>
      <c r="S686" s="140"/>
      <c r="T686" s="140"/>
      <c r="U686" s="140"/>
      <c r="V686" s="140"/>
      <c r="W686" s="140"/>
      <c r="X686" s="140"/>
      <c r="Y686" s="140"/>
      <c r="Z686" s="140"/>
      <c r="AA686" s="140"/>
      <c r="AB686" s="140"/>
      <c r="AC686" s="140"/>
      <c r="AD686" s="140"/>
      <c r="AE686" s="140"/>
      <c r="AF686" s="140"/>
      <c r="AG686" s="140"/>
      <c r="AH686" s="140"/>
      <c r="AI686" s="140"/>
      <c r="AJ686" s="140"/>
    </row>
    <row r="687" spans="1:36" ht="42" customHeight="1">
      <c r="A687" s="191"/>
      <c r="B687" s="191"/>
      <c r="C687" s="177"/>
      <c r="E687" s="192"/>
      <c r="F687" s="177"/>
      <c r="G687" s="192"/>
      <c r="H687" s="177"/>
      <c r="I687" s="192"/>
      <c r="J687" s="192"/>
      <c r="K687" s="192"/>
      <c r="L687" s="192"/>
      <c r="M687" s="192"/>
      <c r="N687" s="192"/>
      <c r="O687" s="192"/>
      <c r="P687" s="177"/>
      <c r="Q687" s="140"/>
      <c r="R687" s="140"/>
      <c r="S687" s="140"/>
      <c r="T687" s="140"/>
      <c r="U687" s="140"/>
      <c r="V687" s="140"/>
      <c r="W687" s="140"/>
      <c r="X687" s="140"/>
      <c r="Y687" s="140"/>
      <c r="Z687" s="140"/>
      <c r="AA687" s="140"/>
      <c r="AB687" s="140"/>
      <c r="AC687" s="140"/>
      <c r="AD687" s="140"/>
      <c r="AE687" s="140"/>
      <c r="AF687" s="140"/>
      <c r="AG687" s="140"/>
      <c r="AH687" s="140"/>
      <c r="AI687" s="140"/>
      <c r="AJ687" s="140"/>
    </row>
    <row r="688" spans="1:36" ht="42" customHeight="1">
      <c r="A688" s="191"/>
      <c r="B688" s="191"/>
      <c r="C688" s="177"/>
      <c r="E688" s="192"/>
      <c r="F688" s="177"/>
      <c r="G688" s="192"/>
      <c r="H688" s="177"/>
      <c r="I688" s="192"/>
      <c r="J688" s="192"/>
      <c r="K688" s="192"/>
      <c r="L688" s="192"/>
      <c r="M688" s="192"/>
      <c r="N688" s="192"/>
      <c r="O688" s="192"/>
      <c r="P688" s="177"/>
      <c r="Q688" s="140"/>
      <c r="R688" s="140"/>
      <c r="S688" s="140"/>
      <c r="T688" s="140"/>
      <c r="U688" s="140"/>
      <c r="V688" s="140"/>
      <c r="W688" s="140"/>
      <c r="X688" s="140"/>
      <c r="Y688" s="140"/>
      <c r="Z688" s="140"/>
      <c r="AA688" s="140"/>
      <c r="AB688" s="140"/>
      <c r="AC688" s="140"/>
      <c r="AD688" s="140"/>
      <c r="AE688" s="140"/>
      <c r="AF688" s="140"/>
      <c r="AG688" s="140"/>
      <c r="AH688" s="140"/>
      <c r="AI688" s="140"/>
      <c r="AJ688" s="140"/>
    </row>
    <row r="689" spans="1:36" ht="42" customHeight="1">
      <c r="A689" s="191"/>
      <c r="B689" s="191"/>
      <c r="C689" s="177"/>
      <c r="E689" s="192"/>
      <c r="F689" s="177"/>
      <c r="G689" s="192"/>
      <c r="H689" s="177"/>
      <c r="I689" s="192"/>
      <c r="J689" s="192"/>
      <c r="K689" s="192"/>
      <c r="L689" s="192"/>
      <c r="M689" s="192"/>
      <c r="N689" s="192"/>
      <c r="O689" s="192"/>
      <c r="P689" s="177"/>
      <c r="Q689" s="140"/>
      <c r="R689" s="140"/>
      <c r="S689" s="140"/>
      <c r="T689" s="140"/>
      <c r="U689" s="140"/>
      <c r="V689" s="140"/>
      <c r="W689" s="140"/>
      <c r="X689" s="140"/>
      <c r="Y689" s="140"/>
      <c r="Z689" s="140"/>
      <c r="AA689" s="140"/>
      <c r="AB689" s="140"/>
      <c r="AC689" s="140"/>
      <c r="AD689" s="140"/>
      <c r="AE689" s="140"/>
      <c r="AF689" s="140"/>
      <c r="AG689" s="140"/>
      <c r="AH689" s="140"/>
      <c r="AI689" s="140"/>
      <c r="AJ689" s="140"/>
    </row>
    <row r="690" spans="1:36" ht="42" customHeight="1">
      <c r="A690" s="191"/>
      <c r="B690" s="191"/>
      <c r="C690" s="177"/>
      <c r="E690" s="192"/>
      <c r="F690" s="177"/>
      <c r="G690" s="192"/>
      <c r="H690" s="177"/>
      <c r="I690" s="192"/>
      <c r="J690" s="192"/>
      <c r="K690" s="192"/>
      <c r="L690" s="192"/>
      <c r="M690" s="192"/>
      <c r="N690" s="192"/>
      <c r="O690" s="192"/>
      <c r="P690" s="177"/>
      <c r="Q690" s="140"/>
      <c r="R690" s="140"/>
      <c r="S690" s="140"/>
      <c r="T690" s="140"/>
      <c r="U690" s="140"/>
      <c r="V690" s="140"/>
      <c r="W690" s="140"/>
      <c r="X690" s="140"/>
      <c r="Y690" s="140"/>
      <c r="Z690" s="140"/>
      <c r="AA690" s="140"/>
      <c r="AB690" s="140"/>
      <c r="AC690" s="140"/>
      <c r="AD690" s="140"/>
      <c r="AE690" s="140"/>
      <c r="AF690" s="140"/>
      <c r="AG690" s="140"/>
      <c r="AH690" s="140"/>
      <c r="AI690" s="140"/>
      <c r="AJ690" s="140"/>
    </row>
    <row r="691" spans="1:36" ht="42" customHeight="1">
      <c r="A691" s="191"/>
      <c r="B691" s="191"/>
      <c r="C691" s="177"/>
      <c r="E691" s="192"/>
      <c r="F691" s="177"/>
      <c r="G691" s="192"/>
      <c r="H691" s="177"/>
      <c r="I691" s="192"/>
      <c r="J691" s="192"/>
      <c r="K691" s="192"/>
      <c r="L691" s="192"/>
      <c r="M691" s="192"/>
      <c r="N691" s="192"/>
      <c r="O691" s="192"/>
      <c r="P691" s="177"/>
      <c r="Q691" s="140"/>
      <c r="R691" s="140"/>
      <c r="S691" s="140"/>
      <c r="T691" s="140"/>
      <c r="U691" s="140"/>
      <c r="V691" s="140"/>
      <c r="W691" s="140"/>
      <c r="X691" s="140"/>
      <c r="Y691" s="140"/>
      <c r="Z691" s="140"/>
      <c r="AA691" s="140"/>
      <c r="AB691" s="140"/>
      <c r="AC691" s="140"/>
      <c r="AD691" s="140"/>
      <c r="AE691" s="140"/>
      <c r="AF691" s="140"/>
      <c r="AG691" s="140"/>
      <c r="AH691" s="140"/>
      <c r="AI691" s="140"/>
      <c r="AJ691" s="140"/>
    </row>
    <row r="692" spans="1:36" ht="42" customHeight="1">
      <c r="A692" s="191"/>
      <c r="B692" s="191"/>
      <c r="C692" s="177"/>
      <c r="E692" s="192"/>
      <c r="F692" s="177"/>
      <c r="G692" s="192"/>
      <c r="H692" s="177"/>
      <c r="I692" s="192"/>
      <c r="J692" s="192"/>
      <c r="K692" s="192"/>
      <c r="L692" s="192"/>
      <c r="M692" s="192"/>
      <c r="N692" s="192"/>
      <c r="O692" s="192"/>
      <c r="P692" s="177"/>
      <c r="Q692" s="140"/>
      <c r="R692" s="140"/>
      <c r="S692" s="140"/>
      <c r="T692" s="140"/>
      <c r="U692" s="140"/>
      <c r="V692" s="140"/>
      <c r="W692" s="140"/>
      <c r="X692" s="140"/>
      <c r="Y692" s="140"/>
      <c r="Z692" s="140"/>
      <c r="AA692" s="140"/>
      <c r="AB692" s="140"/>
      <c r="AC692" s="140"/>
      <c r="AD692" s="140"/>
      <c r="AE692" s="140"/>
      <c r="AF692" s="140"/>
      <c r="AG692" s="140"/>
      <c r="AH692" s="140"/>
      <c r="AI692" s="140"/>
      <c r="AJ692" s="140"/>
    </row>
    <row r="693" spans="1:36" ht="42" customHeight="1">
      <c r="A693" s="191"/>
      <c r="B693" s="191"/>
      <c r="C693" s="177"/>
      <c r="E693" s="192"/>
      <c r="F693" s="177"/>
      <c r="G693" s="192"/>
      <c r="H693" s="177"/>
      <c r="I693" s="192"/>
      <c r="J693" s="192"/>
      <c r="K693" s="192"/>
      <c r="L693" s="192"/>
      <c r="M693" s="192"/>
      <c r="N693" s="192"/>
      <c r="O693" s="192"/>
      <c r="P693" s="177"/>
      <c r="Q693" s="140"/>
      <c r="R693" s="140"/>
      <c r="S693" s="140"/>
      <c r="T693" s="140"/>
      <c r="U693" s="140"/>
      <c r="V693" s="140"/>
      <c r="W693" s="140"/>
      <c r="X693" s="140"/>
      <c r="Y693" s="140"/>
      <c r="Z693" s="140"/>
      <c r="AA693" s="140"/>
      <c r="AB693" s="140"/>
      <c r="AC693" s="140"/>
      <c r="AD693" s="140"/>
      <c r="AE693" s="140"/>
      <c r="AF693" s="140"/>
      <c r="AG693" s="140"/>
      <c r="AH693" s="140"/>
      <c r="AI693" s="140"/>
      <c r="AJ693" s="140"/>
    </row>
    <row r="694" spans="1:36" ht="42" customHeight="1">
      <c r="A694" s="191"/>
      <c r="B694" s="191"/>
      <c r="C694" s="177"/>
      <c r="E694" s="192"/>
      <c r="F694" s="177"/>
      <c r="G694" s="192"/>
      <c r="H694" s="177"/>
      <c r="I694" s="192"/>
      <c r="J694" s="192"/>
      <c r="K694" s="192"/>
      <c r="L694" s="192"/>
      <c r="M694" s="192"/>
      <c r="N694" s="192"/>
      <c r="O694" s="192"/>
      <c r="P694" s="177"/>
      <c r="Q694" s="140"/>
      <c r="R694" s="140"/>
      <c r="S694" s="140"/>
      <c r="T694" s="140"/>
      <c r="U694" s="140"/>
      <c r="V694" s="140"/>
      <c r="W694" s="140"/>
      <c r="X694" s="140"/>
      <c r="Y694" s="140"/>
      <c r="Z694" s="140"/>
      <c r="AA694" s="140"/>
      <c r="AB694" s="140"/>
      <c r="AC694" s="140"/>
      <c r="AD694" s="140"/>
      <c r="AE694" s="140"/>
      <c r="AF694" s="140"/>
      <c r="AG694" s="140"/>
      <c r="AH694" s="140"/>
      <c r="AI694" s="140"/>
      <c r="AJ694" s="140"/>
    </row>
    <row r="695" spans="1:36" ht="42" customHeight="1">
      <c r="A695" s="191"/>
      <c r="B695" s="191"/>
      <c r="C695" s="177"/>
      <c r="E695" s="192"/>
      <c r="F695" s="177"/>
      <c r="G695" s="192"/>
      <c r="H695" s="177"/>
      <c r="I695" s="192"/>
      <c r="J695" s="192"/>
      <c r="K695" s="192"/>
      <c r="L695" s="192"/>
      <c r="M695" s="192"/>
      <c r="N695" s="192"/>
      <c r="O695" s="192"/>
      <c r="P695" s="177"/>
      <c r="Q695" s="140"/>
      <c r="R695" s="140"/>
      <c r="S695" s="140"/>
      <c r="T695" s="140"/>
      <c r="U695" s="140"/>
      <c r="V695" s="140"/>
      <c r="W695" s="140"/>
      <c r="X695" s="140"/>
      <c r="Y695" s="140"/>
      <c r="Z695" s="140"/>
      <c r="AA695" s="140"/>
      <c r="AB695" s="140"/>
      <c r="AC695" s="140"/>
      <c r="AD695" s="140"/>
      <c r="AE695" s="140"/>
      <c r="AF695" s="140"/>
      <c r="AG695" s="140"/>
      <c r="AH695" s="140"/>
      <c r="AI695" s="140"/>
      <c r="AJ695" s="140"/>
    </row>
    <row r="696" spans="1:36" ht="42" customHeight="1">
      <c r="A696" s="191"/>
      <c r="B696" s="191"/>
      <c r="C696" s="177"/>
      <c r="E696" s="192"/>
      <c r="F696" s="177"/>
      <c r="G696" s="192"/>
      <c r="H696" s="177"/>
      <c r="I696" s="192"/>
      <c r="J696" s="192"/>
      <c r="K696" s="192"/>
      <c r="L696" s="192"/>
      <c r="M696" s="192"/>
      <c r="N696" s="192"/>
      <c r="O696" s="192"/>
      <c r="P696" s="177"/>
      <c r="Q696" s="140"/>
      <c r="R696" s="140"/>
      <c r="S696" s="140"/>
      <c r="T696" s="140"/>
      <c r="U696" s="140"/>
      <c r="V696" s="140"/>
      <c r="W696" s="140"/>
      <c r="X696" s="140"/>
      <c r="Y696" s="140"/>
      <c r="Z696" s="140"/>
      <c r="AA696" s="140"/>
      <c r="AB696" s="140"/>
      <c r="AC696" s="140"/>
      <c r="AD696" s="140"/>
      <c r="AE696" s="140"/>
      <c r="AF696" s="140"/>
      <c r="AG696" s="140"/>
      <c r="AH696" s="140"/>
      <c r="AI696" s="140"/>
      <c r="AJ696" s="140"/>
    </row>
    <row r="697" spans="1:36" ht="42" customHeight="1">
      <c r="A697" s="191"/>
      <c r="B697" s="191"/>
      <c r="C697" s="177"/>
      <c r="E697" s="192"/>
      <c r="F697" s="177"/>
      <c r="G697" s="192"/>
      <c r="H697" s="177"/>
      <c r="I697" s="192"/>
      <c r="J697" s="192"/>
      <c r="K697" s="192"/>
      <c r="L697" s="192"/>
      <c r="M697" s="192"/>
      <c r="N697" s="192"/>
      <c r="O697" s="192"/>
      <c r="P697" s="177"/>
      <c r="Q697" s="140"/>
      <c r="R697" s="140"/>
      <c r="S697" s="140"/>
      <c r="T697" s="140"/>
      <c r="U697" s="140"/>
      <c r="V697" s="140"/>
      <c r="W697" s="140"/>
      <c r="X697" s="140"/>
      <c r="Y697" s="140"/>
      <c r="Z697" s="140"/>
      <c r="AA697" s="140"/>
      <c r="AB697" s="140"/>
      <c r="AC697" s="140"/>
      <c r="AD697" s="140"/>
      <c r="AE697" s="140"/>
      <c r="AF697" s="140"/>
      <c r="AG697" s="140"/>
      <c r="AH697" s="140"/>
      <c r="AI697" s="140"/>
      <c r="AJ697" s="140"/>
    </row>
    <row r="698" spans="1:36" ht="42" customHeight="1">
      <c r="A698" s="191"/>
      <c r="B698" s="191"/>
      <c r="C698" s="177"/>
      <c r="E698" s="192"/>
      <c r="F698" s="177"/>
      <c r="G698" s="192"/>
      <c r="H698" s="177"/>
      <c r="I698" s="192"/>
      <c r="J698" s="192"/>
      <c r="K698" s="192"/>
      <c r="L698" s="192"/>
      <c r="M698" s="192"/>
      <c r="N698" s="192"/>
      <c r="O698" s="192"/>
      <c r="P698" s="177"/>
      <c r="Q698" s="140"/>
      <c r="R698" s="140"/>
      <c r="S698" s="140"/>
      <c r="T698" s="140"/>
      <c r="U698" s="140"/>
      <c r="V698" s="140"/>
      <c r="W698" s="140"/>
      <c r="X698" s="140"/>
      <c r="Y698" s="140"/>
      <c r="Z698" s="140"/>
      <c r="AA698" s="140"/>
      <c r="AB698" s="140"/>
      <c r="AC698" s="140"/>
      <c r="AD698" s="140"/>
      <c r="AE698" s="140"/>
      <c r="AF698" s="140"/>
      <c r="AG698" s="140"/>
      <c r="AH698" s="140"/>
      <c r="AI698" s="140"/>
      <c r="AJ698" s="140"/>
    </row>
    <row r="699" spans="1:36" ht="42" customHeight="1">
      <c r="A699" s="191"/>
      <c r="B699" s="191"/>
      <c r="C699" s="177"/>
      <c r="E699" s="192"/>
      <c r="F699" s="177"/>
      <c r="G699" s="192"/>
      <c r="H699" s="177"/>
      <c r="I699" s="192"/>
      <c r="J699" s="192"/>
      <c r="K699" s="192"/>
      <c r="L699" s="192"/>
      <c r="M699" s="192"/>
      <c r="N699" s="192"/>
      <c r="O699" s="192"/>
      <c r="P699" s="177"/>
      <c r="Q699" s="140"/>
      <c r="R699" s="140"/>
      <c r="S699" s="140"/>
      <c r="T699" s="140"/>
      <c r="U699" s="140"/>
      <c r="V699" s="140"/>
      <c r="W699" s="140"/>
      <c r="X699" s="140"/>
      <c r="Y699" s="140"/>
      <c r="Z699" s="140"/>
      <c r="AA699" s="140"/>
      <c r="AB699" s="140"/>
      <c r="AC699" s="140"/>
      <c r="AD699" s="140"/>
      <c r="AE699" s="140"/>
      <c r="AF699" s="140"/>
      <c r="AG699" s="140"/>
      <c r="AH699" s="140"/>
      <c r="AI699" s="140"/>
      <c r="AJ699" s="140"/>
    </row>
    <row r="700" spans="1:36" ht="42" customHeight="1">
      <c r="A700" s="191"/>
      <c r="B700" s="191"/>
      <c r="C700" s="177"/>
      <c r="E700" s="192"/>
      <c r="F700" s="177"/>
      <c r="G700" s="192"/>
      <c r="H700" s="177"/>
      <c r="I700" s="192"/>
      <c r="J700" s="192"/>
      <c r="K700" s="192"/>
      <c r="L700" s="192"/>
      <c r="M700" s="192"/>
      <c r="N700" s="192"/>
      <c r="O700" s="192"/>
      <c r="P700" s="177"/>
      <c r="Q700" s="140"/>
      <c r="R700" s="140"/>
      <c r="S700" s="140"/>
      <c r="T700" s="140"/>
      <c r="U700" s="140"/>
      <c r="V700" s="140"/>
      <c r="W700" s="140"/>
      <c r="X700" s="140"/>
      <c r="Y700" s="140"/>
      <c r="Z700" s="140"/>
      <c r="AA700" s="140"/>
      <c r="AB700" s="140"/>
      <c r="AC700" s="140"/>
      <c r="AD700" s="140"/>
      <c r="AE700" s="140"/>
      <c r="AF700" s="140"/>
      <c r="AG700" s="140"/>
      <c r="AH700" s="140"/>
      <c r="AI700" s="140"/>
      <c r="AJ700" s="140"/>
    </row>
    <row r="701" spans="1:36" ht="42" customHeight="1">
      <c r="A701" s="191"/>
      <c r="B701" s="191"/>
      <c r="C701" s="177"/>
      <c r="E701" s="192"/>
      <c r="F701" s="177"/>
      <c r="G701" s="192"/>
      <c r="H701" s="177"/>
      <c r="I701" s="192"/>
      <c r="J701" s="192"/>
      <c r="K701" s="192"/>
      <c r="L701" s="192"/>
      <c r="M701" s="192"/>
      <c r="N701" s="192"/>
      <c r="O701" s="192"/>
      <c r="P701" s="177"/>
      <c r="Q701" s="140"/>
      <c r="R701" s="140"/>
      <c r="S701" s="140"/>
      <c r="T701" s="140"/>
      <c r="U701" s="140"/>
      <c r="V701" s="140"/>
      <c r="W701" s="140"/>
      <c r="X701" s="140"/>
      <c r="Y701" s="140"/>
      <c r="Z701" s="140"/>
      <c r="AA701" s="140"/>
      <c r="AB701" s="140"/>
      <c r="AC701" s="140"/>
      <c r="AD701" s="140"/>
      <c r="AE701" s="140"/>
      <c r="AF701" s="140"/>
      <c r="AG701" s="140"/>
      <c r="AH701" s="140"/>
      <c r="AI701" s="140"/>
      <c r="AJ701" s="140"/>
    </row>
    <row r="702" spans="1:36" ht="42" customHeight="1">
      <c r="A702" s="191"/>
      <c r="B702" s="191"/>
      <c r="C702" s="177"/>
      <c r="E702" s="192"/>
      <c r="F702" s="177"/>
      <c r="G702" s="192"/>
      <c r="H702" s="177"/>
      <c r="I702" s="192"/>
      <c r="J702" s="192"/>
      <c r="K702" s="192"/>
      <c r="L702" s="192"/>
      <c r="M702" s="192"/>
      <c r="N702" s="192"/>
      <c r="O702" s="192"/>
      <c r="P702" s="177"/>
      <c r="Q702" s="140"/>
      <c r="R702" s="140"/>
      <c r="S702" s="140"/>
      <c r="T702" s="140"/>
      <c r="U702" s="140"/>
      <c r="V702" s="140"/>
      <c r="W702" s="140"/>
      <c r="X702" s="140"/>
      <c r="Y702" s="140"/>
      <c r="Z702" s="140"/>
      <c r="AA702" s="140"/>
      <c r="AB702" s="140"/>
      <c r="AC702" s="140"/>
      <c r="AD702" s="140"/>
      <c r="AE702" s="140"/>
      <c r="AF702" s="140"/>
      <c r="AG702" s="140"/>
      <c r="AH702" s="140"/>
      <c r="AI702" s="140"/>
      <c r="AJ702" s="140"/>
    </row>
    <row r="703" spans="1:36" ht="42" customHeight="1">
      <c r="A703" s="191"/>
      <c r="B703" s="191"/>
      <c r="C703" s="177"/>
      <c r="E703" s="192"/>
      <c r="F703" s="177"/>
      <c r="G703" s="192"/>
      <c r="H703" s="177"/>
      <c r="I703" s="192"/>
      <c r="J703" s="192"/>
      <c r="K703" s="192"/>
      <c r="L703" s="192"/>
      <c r="M703" s="192"/>
      <c r="N703" s="192"/>
      <c r="O703" s="192"/>
      <c r="P703" s="177"/>
      <c r="Q703" s="140"/>
      <c r="R703" s="140"/>
      <c r="S703" s="140"/>
      <c r="T703" s="140"/>
      <c r="U703" s="140"/>
      <c r="V703" s="140"/>
      <c r="W703" s="140"/>
      <c r="X703" s="140"/>
      <c r="Y703" s="140"/>
      <c r="Z703" s="140"/>
      <c r="AA703" s="140"/>
      <c r="AB703" s="140"/>
      <c r="AC703" s="140"/>
      <c r="AD703" s="140"/>
      <c r="AE703" s="140"/>
      <c r="AF703" s="140"/>
      <c r="AG703" s="140"/>
      <c r="AH703" s="140"/>
      <c r="AI703" s="140"/>
      <c r="AJ703" s="140"/>
    </row>
    <row r="704" spans="1:36" ht="42" customHeight="1">
      <c r="A704" s="191"/>
      <c r="B704" s="191"/>
      <c r="C704" s="177"/>
      <c r="E704" s="192"/>
      <c r="F704" s="177"/>
      <c r="G704" s="192"/>
      <c r="H704" s="177"/>
      <c r="I704" s="192"/>
      <c r="J704" s="192"/>
      <c r="K704" s="192"/>
      <c r="L704" s="192"/>
      <c r="M704" s="192"/>
      <c r="N704" s="192"/>
      <c r="O704" s="192"/>
      <c r="P704" s="177"/>
      <c r="Q704" s="140"/>
      <c r="R704" s="140"/>
      <c r="S704" s="140"/>
      <c r="T704" s="140"/>
      <c r="U704" s="140"/>
      <c r="V704" s="140"/>
      <c r="W704" s="140"/>
      <c r="X704" s="140"/>
      <c r="Y704" s="140"/>
      <c r="Z704" s="140"/>
      <c r="AA704" s="140"/>
      <c r="AB704" s="140"/>
      <c r="AC704" s="140"/>
      <c r="AD704" s="140"/>
      <c r="AE704" s="140"/>
      <c r="AF704" s="140"/>
      <c r="AG704" s="140"/>
      <c r="AH704" s="140"/>
      <c r="AI704" s="140"/>
      <c r="AJ704" s="140"/>
    </row>
    <row r="705" spans="1:36" ht="42" customHeight="1">
      <c r="A705" s="191"/>
      <c r="B705" s="191"/>
      <c r="C705" s="177"/>
      <c r="E705" s="192"/>
      <c r="F705" s="177"/>
      <c r="G705" s="192"/>
      <c r="H705" s="177"/>
      <c r="I705" s="192"/>
      <c r="J705" s="192"/>
      <c r="K705" s="192"/>
      <c r="L705" s="192"/>
      <c r="M705" s="192"/>
      <c r="N705" s="192"/>
      <c r="O705" s="192"/>
      <c r="P705" s="177"/>
      <c r="Q705" s="140"/>
      <c r="R705" s="140"/>
      <c r="S705" s="140"/>
      <c r="T705" s="140"/>
      <c r="U705" s="140"/>
      <c r="V705" s="140"/>
      <c r="W705" s="140"/>
      <c r="X705" s="140"/>
      <c r="Y705" s="140"/>
      <c r="Z705" s="140"/>
      <c r="AA705" s="140"/>
      <c r="AB705" s="140"/>
      <c r="AC705" s="140"/>
      <c r="AD705" s="140"/>
      <c r="AE705" s="140"/>
      <c r="AF705" s="140"/>
      <c r="AG705" s="140"/>
      <c r="AH705" s="140"/>
      <c r="AI705" s="140"/>
      <c r="AJ705" s="140"/>
    </row>
    <row r="706" spans="1:36" ht="42" customHeight="1">
      <c r="A706" s="191"/>
      <c r="B706" s="191"/>
      <c r="C706" s="177"/>
      <c r="E706" s="192"/>
      <c r="F706" s="177"/>
      <c r="G706" s="192"/>
      <c r="H706" s="177"/>
      <c r="I706" s="192"/>
      <c r="J706" s="192"/>
      <c r="K706" s="192"/>
      <c r="L706" s="192"/>
      <c r="M706" s="192"/>
      <c r="N706" s="192"/>
      <c r="O706" s="192"/>
      <c r="P706" s="177"/>
      <c r="Q706" s="140"/>
      <c r="R706" s="140"/>
      <c r="S706" s="140"/>
      <c r="T706" s="140"/>
      <c r="U706" s="140"/>
      <c r="V706" s="140"/>
      <c r="W706" s="140"/>
      <c r="X706" s="140"/>
      <c r="Y706" s="140"/>
      <c r="Z706" s="140"/>
      <c r="AA706" s="140"/>
      <c r="AB706" s="140"/>
      <c r="AC706" s="140"/>
      <c r="AD706" s="140"/>
      <c r="AE706" s="140"/>
      <c r="AF706" s="140"/>
      <c r="AG706" s="140"/>
      <c r="AH706" s="140"/>
      <c r="AI706" s="140"/>
      <c r="AJ706" s="140"/>
    </row>
    <row r="707" spans="1:36" ht="42" customHeight="1">
      <c r="A707" s="191"/>
      <c r="B707" s="191"/>
      <c r="C707" s="177"/>
      <c r="E707" s="192"/>
      <c r="F707" s="177"/>
      <c r="G707" s="192"/>
      <c r="H707" s="177"/>
      <c r="I707" s="192"/>
      <c r="J707" s="192"/>
      <c r="K707" s="192"/>
      <c r="L707" s="192"/>
      <c r="M707" s="192"/>
      <c r="N707" s="192"/>
      <c r="O707" s="192"/>
      <c r="P707" s="177"/>
      <c r="Q707" s="140"/>
      <c r="R707" s="140"/>
      <c r="S707" s="140"/>
      <c r="T707" s="140"/>
      <c r="U707" s="140"/>
      <c r="V707" s="140"/>
      <c r="W707" s="140"/>
      <c r="X707" s="140"/>
      <c r="Y707" s="140"/>
      <c r="Z707" s="140"/>
      <c r="AA707" s="140"/>
      <c r="AB707" s="140"/>
      <c r="AC707" s="140"/>
      <c r="AD707" s="140"/>
      <c r="AE707" s="140"/>
      <c r="AF707" s="140"/>
      <c r="AG707" s="140"/>
      <c r="AH707" s="140"/>
      <c r="AI707" s="140"/>
      <c r="AJ707" s="140"/>
    </row>
    <row r="708" spans="1:36" ht="42" customHeight="1">
      <c r="A708" s="191"/>
      <c r="B708" s="191"/>
      <c r="C708" s="177"/>
      <c r="E708" s="192"/>
      <c r="F708" s="177"/>
      <c r="G708" s="192"/>
      <c r="H708" s="177"/>
      <c r="I708" s="192"/>
      <c r="J708" s="192"/>
      <c r="K708" s="192"/>
      <c r="L708" s="192"/>
      <c r="M708" s="192"/>
      <c r="N708" s="192"/>
      <c r="O708" s="192"/>
      <c r="P708" s="177"/>
      <c r="Q708" s="140"/>
      <c r="R708" s="140"/>
      <c r="S708" s="140"/>
      <c r="T708" s="140"/>
      <c r="U708" s="140"/>
      <c r="V708" s="140"/>
      <c r="W708" s="140"/>
      <c r="X708" s="140"/>
      <c r="Y708" s="140"/>
      <c r="Z708" s="140"/>
      <c r="AA708" s="140"/>
      <c r="AB708" s="140"/>
      <c r="AC708" s="140"/>
      <c r="AD708" s="140"/>
      <c r="AE708" s="140"/>
      <c r="AF708" s="140"/>
      <c r="AG708" s="140"/>
      <c r="AH708" s="140"/>
      <c r="AI708" s="140"/>
      <c r="AJ708" s="140"/>
    </row>
    <row r="709" spans="1:36" ht="42" customHeight="1">
      <c r="A709" s="191"/>
      <c r="B709" s="191"/>
      <c r="C709" s="177"/>
      <c r="E709" s="192"/>
      <c r="F709" s="177"/>
      <c r="G709" s="192"/>
      <c r="H709" s="177"/>
      <c r="I709" s="192"/>
      <c r="J709" s="192"/>
      <c r="K709" s="192"/>
      <c r="L709" s="192"/>
      <c r="M709" s="192"/>
      <c r="N709" s="192"/>
      <c r="O709" s="192"/>
      <c r="P709" s="177"/>
      <c r="Q709" s="140"/>
      <c r="R709" s="140"/>
      <c r="S709" s="140"/>
      <c r="T709" s="140"/>
      <c r="U709" s="140"/>
      <c r="V709" s="140"/>
      <c r="W709" s="140"/>
      <c r="X709" s="140"/>
      <c r="Y709" s="140"/>
      <c r="Z709" s="140"/>
      <c r="AA709" s="140"/>
      <c r="AB709" s="140"/>
      <c r="AC709" s="140"/>
      <c r="AD709" s="140"/>
      <c r="AE709" s="140"/>
      <c r="AF709" s="140"/>
      <c r="AG709" s="140"/>
      <c r="AH709" s="140"/>
      <c r="AI709" s="140"/>
      <c r="AJ709" s="140"/>
    </row>
    <row r="710" spans="1:36" ht="42" customHeight="1">
      <c r="A710" s="191"/>
      <c r="B710" s="191"/>
      <c r="C710" s="177"/>
      <c r="E710" s="192"/>
      <c r="F710" s="177"/>
      <c r="G710" s="192"/>
      <c r="H710" s="177"/>
      <c r="I710" s="192"/>
      <c r="J710" s="192"/>
      <c r="K710" s="192"/>
      <c r="L710" s="192"/>
      <c r="M710" s="192"/>
      <c r="N710" s="192"/>
      <c r="O710" s="192"/>
      <c r="P710" s="177"/>
      <c r="Q710" s="140"/>
      <c r="R710" s="140"/>
      <c r="S710" s="140"/>
      <c r="T710" s="140"/>
      <c r="U710" s="140"/>
      <c r="V710" s="140"/>
      <c r="W710" s="140"/>
      <c r="X710" s="140"/>
      <c r="Y710" s="140"/>
      <c r="Z710" s="140"/>
      <c r="AA710" s="140"/>
      <c r="AB710" s="140"/>
      <c r="AC710" s="140"/>
      <c r="AD710" s="140"/>
      <c r="AE710" s="140"/>
      <c r="AF710" s="140"/>
      <c r="AG710" s="140"/>
      <c r="AH710" s="140"/>
      <c r="AI710" s="140"/>
      <c r="AJ710" s="140"/>
    </row>
    <row r="711" spans="1:36" ht="42" customHeight="1">
      <c r="A711" s="191"/>
      <c r="B711" s="191"/>
      <c r="C711" s="177"/>
      <c r="E711" s="192"/>
      <c r="F711" s="177"/>
      <c r="G711" s="192"/>
      <c r="H711" s="177"/>
      <c r="I711" s="192"/>
      <c r="J711" s="192"/>
      <c r="K711" s="192"/>
      <c r="L711" s="192"/>
      <c r="M711" s="192"/>
      <c r="N711" s="192"/>
      <c r="O711" s="192"/>
      <c r="P711" s="177"/>
      <c r="Q711" s="140"/>
      <c r="R711" s="140"/>
      <c r="S711" s="140"/>
      <c r="T711" s="140"/>
      <c r="U711" s="140"/>
      <c r="V711" s="140"/>
      <c r="W711" s="140"/>
      <c r="X711" s="140"/>
      <c r="Y711" s="140"/>
      <c r="Z711" s="140"/>
      <c r="AA711" s="140"/>
      <c r="AB711" s="140"/>
      <c r="AC711" s="140"/>
      <c r="AD711" s="140"/>
      <c r="AE711" s="140"/>
      <c r="AF711" s="140"/>
      <c r="AG711" s="140"/>
      <c r="AH711" s="140"/>
      <c r="AI711" s="140"/>
      <c r="AJ711" s="140"/>
    </row>
    <row r="712" spans="1:36" ht="42" customHeight="1">
      <c r="A712" s="191"/>
      <c r="B712" s="191"/>
      <c r="C712" s="177"/>
      <c r="E712" s="192"/>
      <c r="F712" s="177"/>
      <c r="G712" s="192"/>
      <c r="H712" s="177"/>
      <c r="I712" s="192"/>
      <c r="J712" s="192"/>
      <c r="K712" s="192"/>
      <c r="L712" s="192"/>
      <c r="M712" s="192"/>
      <c r="N712" s="192"/>
      <c r="O712" s="192"/>
      <c r="P712" s="177"/>
      <c r="Q712" s="140"/>
      <c r="R712" s="140"/>
      <c r="S712" s="140"/>
      <c r="T712" s="140"/>
      <c r="U712" s="140"/>
      <c r="V712" s="140"/>
      <c r="W712" s="140"/>
      <c r="X712" s="140"/>
      <c r="Y712" s="140"/>
      <c r="Z712" s="140"/>
      <c r="AA712" s="140"/>
      <c r="AB712" s="140"/>
      <c r="AC712" s="140"/>
      <c r="AD712" s="140"/>
      <c r="AE712" s="140"/>
      <c r="AF712" s="140"/>
      <c r="AG712" s="140"/>
      <c r="AH712" s="140"/>
      <c r="AI712" s="140"/>
      <c r="AJ712" s="140"/>
    </row>
    <row r="713" spans="1:36" ht="42" customHeight="1">
      <c r="A713" s="191"/>
      <c r="B713" s="191"/>
      <c r="C713" s="177"/>
      <c r="E713" s="192"/>
      <c r="F713" s="177"/>
      <c r="G713" s="192"/>
      <c r="H713" s="177"/>
      <c r="I713" s="192"/>
      <c r="J713" s="192"/>
      <c r="K713" s="192"/>
      <c r="L713" s="192"/>
      <c r="M713" s="192"/>
      <c r="N713" s="192"/>
      <c r="O713" s="192"/>
      <c r="P713" s="177"/>
      <c r="Q713" s="140"/>
      <c r="R713" s="140"/>
      <c r="S713" s="140"/>
      <c r="T713" s="140"/>
      <c r="U713" s="140"/>
      <c r="V713" s="140"/>
      <c r="W713" s="140"/>
      <c r="X713" s="140"/>
      <c r="Y713" s="140"/>
      <c r="Z713" s="140"/>
      <c r="AA713" s="140"/>
      <c r="AB713" s="140"/>
      <c r="AC713" s="140"/>
      <c r="AD713" s="140"/>
      <c r="AE713" s="140"/>
      <c r="AF713" s="140"/>
      <c r="AG713" s="140"/>
      <c r="AH713" s="140"/>
      <c r="AI713" s="140"/>
      <c r="AJ713" s="140"/>
    </row>
    <row r="714" spans="1:36" ht="42" customHeight="1">
      <c r="A714" s="191"/>
      <c r="B714" s="191"/>
      <c r="C714" s="177"/>
      <c r="E714" s="192"/>
      <c r="F714" s="177"/>
      <c r="G714" s="192"/>
      <c r="H714" s="177"/>
      <c r="I714" s="192"/>
      <c r="J714" s="192"/>
      <c r="K714" s="192"/>
      <c r="L714" s="192"/>
      <c r="M714" s="192"/>
      <c r="N714" s="192"/>
      <c r="O714" s="192"/>
      <c r="P714" s="177"/>
      <c r="Q714" s="140"/>
      <c r="R714" s="140"/>
      <c r="S714" s="140"/>
      <c r="T714" s="140"/>
      <c r="U714" s="140"/>
      <c r="V714" s="140"/>
      <c r="W714" s="140"/>
      <c r="X714" s="140"/>
      <c r="Y714" s="140"/>
      <c r="Z714" s="140"/>
      <c r="AA714" s="140"/>
      <c r="AB714" s="140"/>
      <c r="AC714" s="140"/>
      <c r="AD714" s="140"/>
      <c r="AE714" s="140"/>
      <c r="AF714" s="140"/>
      <c r="AG714" s="140"/>
      <c r="AH714" s="140"/>
      <c r="AI714" s="140"/>
      <c r="AJ714" s="140"/>
    </row>
    <row r="715" spans="1:36" ht="42" customHeight="1">
      <c r="A715" s="191"/>
      <c r="B715" s="191"/>
      <c r="C715" s="177"/>
      <c r="E715" s="192"/>
      <c r="F715" s="177"/>
      <c r="G715" s="192"/>
      <c r="H715" s="177"/>
      <c r="I715" s="192"/>
      <c r="J715" s="192"/>
      <c r="K715" s="192"/>
      <c r="L715" s="192"/>
      <c r="M715" s="192"/>
      <c r="N715" s="192"/>
      <c r="O715" s="192"/>
      <c r="P715" s="177"/>
      <c r="Q715" s="140"/>
      <c r="R715" s="140"/>
      <c r="S715" s="140"/>
      <c r="T715" s="140"/>
      <c r="U715" s="140"/>
      <c r="V715" s="140"/>
      <c r="W715" s="140"/>
      <c r="X715" s="140"/>
      <c r="Y715" s="140"/>
      <c r="Z715" s="140"/>
      <c r="AA715" s="140"/>
      <c r="AB715" s="140"/>
      <c r="AC715" s="140"/>
      <c r="AD715" s="140"/>
      <c r="AE715" s="140"/>
      <c r="AF715" s="140"/>
      <c r="AG715" s="140"/>
      <c r="AH715" s="140"/>
      <c r="AI715" s="140"/>
      <c r="AJ715" s="140"/>
    </row>
    <row r="716" spans="1:36" ht="42" customHeight="1">
      <c r="A716" s="191"/>
      <c r="B716" s="191"/>
      <c r="C716" s="177"/>
      <c r="E716" s="192"/>
      <c r="F716" s="177"/>
      <c r="G716" s="192"/>
      <c r="H716" s="177"/>
      <c r="I716" s="192"/>
      <c r="J716" s="192"/>
      <c r="K716" s="192"/>
      <c r="L716" s="192"/>
      <c r="M716" s="192"/>
      <c r="N716" s="192"/>
      <c r="O716" s="192"/>
      <c r="P716" s="177"/>
      <c r="Q716" s="140"/>
      <c r="R716" s="140"/>
      <c r="S716" s="140"/>
      <c r="T716" s="140"/>
      <c r="U716" s="140"/>
      <c r="V716" s="140"/>
      <c r="W716" s="140"/>
      <c r="X716" s="140"/>
      <c r="Y716" s="140"/>
      <c r="Z716" s="140"/>
      <c r="AA716" s="140"/>
      <c r="AB716" s="140"/>
      <c r="AC716" s="140"/>
      <c r="AD716" s="140"/>
      <c r="AE716" s="140"/>
      <c r="AF716" s="140"/>
      <c r="AG716" s="140"/>
      <c r="AH716" s="140"/>
      <c r="AI716" s="140"/>
      <c r="AJ716" s="140"/>
    </row>
    <row r="717" spans="1:36" ht="42" customHeight="1">
      <c r="A717" s="191"/>
      <c r="B717" s="191"/>
      <c r="C717" s="177"/>
      <c r="E717" s="192"/>
      <c r="F717" s="177"/>
      <c r="G717" s="192"/>
      <c r="H717" s="177"/>
      <c r="I717" s="192"/>
      <c r="J717" s="192"/>
      <c r="K717" s="192"/>
      <c r="L717" s="192"/>
      <c r="M717" s="192"/>
      <c r="N717" s="192"/>
      <c r="O717" s="192"/>
      <c r="P717" s="177"/>
      <c r="Q717" s="140"/>
      <c r="R717" s="140"/>
      <c r="S717" s="140"/>
      <c r="T717" s="140"/>
      <c r="U717" s="140"/>
      <c r="V717" s="140"/>
      <c r="W717" s="140"/>
      <c r="X717" s="140"/>
      <c r="Y717" s="140"/>
      <c r="Z717" s="140"/>
      <c r="AA717" s="140"/>
      <c r="AB717" s="140"/>
      <c r="AC717" s="140"/>
      <c r="AD717" s="140"/>
      <c r="AE717" s="140"/>
      <c r="AF717" s="140"/>
      <c r="AG717" s="140"/>
      <c r="AH717" s="140"/>
      <c r="AI717" s="140"/>
      <c r="AJ717" s="140"/>
    </row>
    <row r="718" spans="1:36" ht="42" customHeight="1">
      <c r="A718" s="191"/>
      <c r="B718" s="191"/>
      <c r="C718" s="177"/>
      <c r="E718" s="192"/>
      <c r="F718" s="177"/>
      <c r="G718" s="192"/>
      <c r="H718" s="177"/>
      <c r="I718" s="192"/>
      <c r="J718" s="192"/>
      <c r="K718" s="192"/>
      <c r="L718" s="192"/>
      <c r="M718" s="192"/>
      <c r="N718" s="192"/>
      <c r="O718" s="192"/>
      <c r="P718" s="177"/>
      <c r="Q718" s="140"/>
      <c r="R718" s="140"/>
      <c r="S718" s="140"/>
      <c r="T718" s="140"/>
      <c r="U718" s="140"/>
      <c r="V718" s="140"/>
      <c r="W718" s="140"/>
      <c r="X718" s="140"/>
      <c r="Y718" s="140"/>
      <c r="Z718" s="140"/>
      <c r="AA718" s="140"/>
      <c r="AB718" s="140"/>
      <c r="AC718" s="140"/>
      <c r="AD718" s="140"/>
      <c r="AE718" s="140"/>
      <c r="AF718" s="140"/>
      <c r="AG718" s="140"/>
      <c r="AH718" s="140"/>
      <c r="AI718" s="140"/>
      <c r="AJ718" s="140"/>
    </row>
    <row r="719" spans="1:36" ht="42" customHeight="1">
      <c r="A719" s="191"/>
      <c r="B719" s="191"/>
      <c r="C719" s="177"/>
      <c r="E719" s="192"/>
      <c r="F719" s="177"/>
      <c r="G719" s="192"/>
      <c r="H719" s="177"/>
      <c r="I719" s="192"/>
      <c r="J719" s="192"/>
      <c r="K719" s="192"/>
      <c r="L719" s="192"/>
      <c r="M719" s="192"/>
      <c r="N719" s="192"/>
      <c r="O719" s="192"/>
      <c r="P719" s="177"/>
      <c r="Q719" s="140"/>
      <c r="R719" s="140"/>
      <c r="S719" s="140"/>
      <c r="T719" s="140"/>
      <c r="U719" s="140"/>
      <c r="V719" s="140"/>
      <c r="W719" s="140"/>
      <c r="X719" s="140"/>
      <c r="Y719" s="140"/>
      <c r="Z719" s="140"/>
      <c r="AA719" s="140"/>
      <c r="AB719" s="140"/>
      <c r="AC719" s="140"/>
      <c r="AD719" s="140"/>
      <c r="AE719" s="140"/>
      <c r="AF719" s="140"/>
      <c r="AG719" s="140"/>
      <c r="AH719" s="140"/>
      <c r="AI719" s="140"/>
      <c r="AJ719" s="140"/>
    </row>
    <row r="720" spans="1:36" ht="42" customHeight="1">
      <c r="A720" s="191"/>
      <c r="B720" s="191"/>
      <c r="C720" s="177"/>
      <c r="E720" s="192"/>
      <c r="F720" s="177"/>
      <c r="G720" s="192"/>
      <c r="H720" s="177"/>
      <c r="I720" s="192"/>
      <c r="J720" s="192"/>
      <c r="K720" s="192"/>
      <c r="L720" s="192"/>
      <c r="M720" s="192"/>
      <c r="N720" s="192"/>
      <c r="O720" s="192"/>
      <c r="P720" s="177"/>
      <c r="Q720" s="140"/>
      <c r="R720" s="140"/>
      <c r="S720" s="140"/>
      <c r="T720" s="140"/>
      <c r="U720" s="140"/>
      <c r="V720" s="140"/>
      <c r="W720" s="140"/>
      <c r="X720" s="140"/>
      <c r="Y720" s="140"/>
      <c r="Z720" s="140"/>
      <c r="AA720" s="140"/>
      <c r="AB720" s="140"/>
      <c r="AC720" s="140"/>
      <c r="AD720" s="140"/>
      <c r="AE720" s="140"/>
      <c r="AF720" s="140"/>
      <c r="AG720" s="140"/>
      <c r="AH720" s="140"/>
      <c r="AI720" s="140"/>
      <c r="AJ720" s="140"/>
    </row>
    <row r="721" spans="1:36" ht="42" customHeight="1">
      <c r="A721" s="191"/>
      <c r="B721" s="191"/>
      <c r="C721" s="177"/>
      <c r="E721" s="192"/>
      <c r="F721" s="177"/>
      <c r="G721" s="192"/>
      <c r="H721" s="177"/>
      <c r="I721" s="192"/>
      <c r="J721" s="192"/>
      <c r="K721" s="192"/>
      <c r="L721" s="192"/>
      <c r="M721" s="192"/>
      <c r="N721" s="192"/>
      <c r="O721" s="192"/>
      <c r="P721" s="177"/>
      <c r="Q721" s="140"/>
      <c r="R721" s="140"/>
      <c r="S721" s="140"/>
      <c r="T721" s="140"/>
      <c r="U721" s="140"/>
      <c r="V721" s="140"/>
      <c r="W721" s="140"/>
      <c r="X721" s="140"/>
      <c r="Y721" s="140"/>
      <c r="Z721" s="140"/>
      <c r="AA721" s="140"/>
      <c r="AB721" s="140"/>
      <c r="AC721" s="140"/>
      <c r="AD721" s="140"/>
      <c r="AE721" s="140"/>
      <c r="AF721" s="140"/>
      <c r="AG721" s="140"/>
      <c r="AH721" s="140"/>
      <c r="AI721" s="140"/>
      <c r="AJ721" s="140"/>
    </row>
    <row r="722" spans="1:36" ht="42" customHeight="1">
      <c r="A722" s="191"/>
      <c r="B722" s="191"/>
      <c r="C722" s="177"/>
      <c r="E722" s="192"/>
      <c r="F722" s="177"/>
      <c r="G722" s="192"/>
      <c r="H722" s="177"/>
      <c r="I722" s="192"/>
      <c r="J722" s="192"/>
      <c r="K722" s="192"/>
      <c r="L722" s="192"/>
      <c r="M722" s="192"/>
      <c r="N722" s="192"/>
      <c r="O722" s="192"/>
      <c r="P722" s="177"/>
      <c r="Q722" s="140"/>
      <c r="R722" s="140"/>
      <c r="S722" s="140"/>
      <c r="T722" s="140"/>
      <c r="U722" s="140"/>
      <c r="V722" s="140"/>
      <c r="W722" s="140"/>
      <c r="X722" s="140"/>
      <c r="Y722" s="140"/>
      <c r="Z722" s="140"/>
      <c r="AA722" s="140"/>
      <c r="AB722" s="140"/>
      <c r="AC722" s="140"/>
      <c r="AD722" s="140"/>
      <c r="AE722" s="140"/>
      <c r="AF722" s="140"/>
      <c r="AG722" s="140"/>
      <c r="AH722" s="140"/>
      <c r="AI722" s="140"/>
      <c r="AJ722" s="140"/>
    </row>
    <row r="723" spans="1:36" ht="42" customHeight="1">
      <c r="A723" s="191"/>
      <c r="B723" s="191"/>
      <c r="C723" s="177"/>
      <c r="E723" s="192"/>
      <c r="F723" s="177"/>
      <c r="G723" s="192"/>
      <c r="H723" s="177"/>
      <c r="I723" s="192"/>
      <c r="J723" s="192"/>
      <c r="K723" s="192"/>
      <c r="L723" s="192"/>
      <c r="M723" s="192"/>
      <c r="N723" s="192"/>
      <c r="O723" s="192"/>
      <c r="P723" s="177"/>
      <c r="Q723" s="140"/>
      <c r="R723" s="140"/>
      <c r="S723" s="140"/>
      <c r="T723" s="140"/>
      <c r="U723" s="140"/>
      <c r="V723" s="140"/>
      <c r="W723" s="140"/>
      <c r="X723" s="140"/>
      <c r="Y723" s="140"/>
      <c r="Z723" s="140"/>
      <c r="AA723" s="140"/>
      <c r="AB723" s="140"/>
      <c r="AC723" s="140"/>
      <c r="AD723" s="140"/>
      <c r="AE723" s="140"/>
      <c r="AF723" s="140"/>
      <c r="AG723" s="140"/>
      <c r="AH723" s="140"/>
      <c r="AI723" s="140"/>
      <c r="AJ723" s="140"/>
    </row>
    <row r="724" spans="1:36" ht="42" customHeight="1">
      <c r="A724" s="191"/>
      <c r="B724" s="191"/>
      <c r="C724" s="177"/>
      <c r="E724" s="192"/>
      <c r="F724" s="177"/>
      <c r="G724" s="192"/>
      <c r="H724" s="177"/>
      <c r="I724" s="192"/>
      <c r="J724" s="192"/>
      <c r="K724" s="192"/>
      <c r="L724" s="192"/>
      <c r="M724" s="192"/>
      <c r="N724" s="192"/>
      <c r="O724" s="192"/>
      <c r="P724" s="177"/>
      <c r="Q724" s="140"/>
      <c r="R724" s="140"/>
      <c r="S724" s="140"/>
      <c r="T724" s="140"/>
      <c r="U724" s="140"/>
      <c r="V724" s="140"/>
      <c r="W724" s="140"/>
      <c r="X724" s="140"/>
      <c r="Y724" s="140"/>
      <c r="Z724" s="140"/>
      <c r="AA724" s="140"/>
      <c r="AB724" s="140"/>
      <c r="AC724" s="140"/>
      <c r="AD724" s="140"/>
      <c r="AE724" s="140"/>
      <c r="AF724" s="140"/>
      <c r="AG724" s="140"/>
      <c r="AH724" s="140"/>
      <c r="AI724" s="140"/>
      <c r="AJ724" s="140"/>
    </row>
    <row r="725" spans="1:36" ht="42" customHeight="1">
      <c r="A725" s="191"/>
      <c r="B725" s="191"/>
      <c r="C725" s="177"/>
      <c r="E725" s="192"/>
      <c r="F725" s="177"/>
      <c r="G725" s="192"/>
      <c r="H725" s="177"/>
      <c r="I725" s="192"/>
      <c r="J725" s="192"/>
      <c r="K725" s="192"/>
      <c r="L725" s="192"/>
      <c r="M725" s="192"/>
      <c r="N725" s="192"/>
      <c r="O725" s="192"/>
      <c r="P725" s="177"/>
      <c r="Q725" s="140"/>
      <c r="R725" s="140"/>
      <c r="S725" s="140"/>
      <c r="T725" s="140"/>
      <c r="U725" s="140"/>
      <c r="V725" s="140"/>
      <c r="W725" s="140"/>
      <c r="X725" s="140"/>
      <c r="Y725" s="140"/>
      <c r="Z725" s="140"/>
      <c r="AA725" s="140"/>
      <c r="AB725" s="140"/>
      <c r="AC725" s="140"/>
      <c r="AD725" s="140"/>
      <c r="AE725" s="140"/>
      <c r="AF725" s="140"/>
      <c r="AG725" s="140"/>
      <c r="AH725" s="140"/>
      <c r="AI725" s="140"/>
      <c r="AJ725" s="140"/>
    </row>
    <row r="726" spans="1:36" ht="42" customHeight="1">
      <c r="A726" s="191"/>
      <c r="B726" s="191"/>
      <c r="C726" s="177"/>
      <c r="E726" s="192"/>
      <c r="F726" s="177"/>
      <c r="G726" s="192"/>
      <c r="H726" s="177"/>
      <c r="I726" s="192"/>
      <c r="J726" s="192"/>
      <c r="K726" s="192"/>
      <c r="L726" s="192"/>
      <c r="M726" s="192"/>
      <c r="N726" s="192"/>
      <c r="O726" s="192"/>
      <c r="P726" s="177"/>
      <c r="Q726" s="140"/>
      <c r="R726" s="140"/>
      <c r="S726" s="140"/>
      <c r="T726" s="140"/>
      <c r="U726" s="140"/>
      <c r="V726" s="140"/>
      <c r="W726" s="140"/>
      <c r="X726" s="140"/>
      <c r="Y726" s="140"/>
      <c r="Z726" s="140"/>
      <c r="AA726" s="140"/>
      <c r="AB726" s="140"/>
      <c r="AC726" s="140"/>
      <c r="AD726" s="140"/>
      <c r="AE726" s="140"/>
      <c r="AF726" s="140"/>
      <c r="AG726" s="140"/>
      <c r="AH726" s="140"/>
      <c r="AI726" s="140"/>
      <c r="AJ726" s="140"/>
    </row>
    <row r="727" spans="1:36" ht="42" customHeight="1">
      <c r="A727" s="191"/>
      <c r="B727" s="191"/>
      <c r="C727" s="177"/>
      <c r="E727" s="192"/>
      <c r="F727" s="177"/>
      <c r="G727" s="192"/>
      <c r="H727" s="177"/>
      <c r="I727" s="192"/>
      <c r="J727" s="192"/>
      <c r="K727" s="192"/>
      <c r="L727" s="192"/>
      <c r="M727" s="192"/>
      <c r="N727" s="192"/>
      <c r="O727" s="192"/>
      <c r="P727" s="177"/>
      <c r="Q727" s="140"/>
      <c r="R727" s="140"/>
      <c r="S727" s="140"/>
      <c r="T727" s="140"/>
      <c r="U727" s="140"/>
      <c r="V727" s="140"/>
      <c r="W727" s="140"/>
      <c r="X727" s="140"/>
      <c r="Y727" s="140"/>
      <c r="Z727" s="140"/>
      <c r="AA727" s="140"/>
      <c r="AB727" s="140"/>
      <c r="AC727" s="140"/>
      <c r="AD727" s="140"/>
      <c r="AE727" s="140"/>
      <c r="AF727" s="140"/>
      <c r="AG727" s="140"/>
      <c r="AH727" s="140"/>
      <c r="AI727" s="140"/>
      <c r="AJ727" s="140"/>
    </row>
    <row r="728" spans="1:36" ht="42" customHeight="1">
      <c r="A728" s="191"/>
      <c r="B728" s="191"/>
      <c r="C728" s="177"/>
      <c r="E728" s="192"/>
      <c r="F728" s="177"/>
      <c r="G728" s="192"/>
      <c r="H728" s="177"/>
      <c r="I728" s="192"/>
      <c r="J728" s="192"/>
      <c r="K728" s="192"/>
      <c r="L728" s="192"/>
      <c r="M728" s="192"/>
      <c r="N728" s="192"/>
      <c r="O728" s="192"/>
      <c r="P728" s="177"/>
      <c r="Q728" s="140"/>
      <c r="R728" s="140"/>
      <c r="S728" s="140"/>
      <c r="T728" s="140"/>
      <c r="U728" s="140"/>
      <c r="V728" s="140"/>
      <c r="W728" s="140"/>
      <c r="X728" s="140"/>
      <c r="Y728" s="140"/>
      <c r="Z728" s="140"/>
      <c r="AA728" s="140"/>
      <c r="AB728" s="140"/>
      <c r="AC728" s="140"/>
      <c r="AD728" s="140"/>
      <c r="AE728" s="140"/>
      <c r="AF728" s="140"/>
      <c r="AG728" s="140"/>
      <c r="AH728" s="140"/>
      <c r="AI728" s="140"/>
      <c r="AJ728" s="140"/>
    </row>
    <row r="729" spans="1:36" ht="42" customHeight="1">
      <c r="A729" s="191"/>
      <c r="B729" s="191"/>
      <c r="C729" s="177"/>
      <c r="E729" s="192"/>
      <c r="F729" s="177"/>
      <c r="G729" s="192"/>
      <c r="H729" s="177"/>
      <c r="I729" s="192"/>
      <c r="J729" s="192"/>
      <c r="K729" s="192"/>
      <c r="L729" s="192"/>
      <c r="M729" s="192"/>
      <c r="N729" s="192"/>
      <c r="O729" s="192"/>
      <c r="P729" s="177"/>
      <c r="Q729" s="140"/>
      <c r="R729" s="140"/>
      <c r="S729" s="140"/>
      <c r="T729" s="140"/>
      <c r="U729" s="140"/>
      <c r="V729" s="140"/>
      <c r="W729" s="140"/>
      <c r="X729" s="140"/>
      <c r="Y729" s="140"/>
      <c r="Z729" s="140"/>
      <c r="AA729" s="140"/>
      <c r="AB729" s="140"/>
      <c r="AC729" s="140"/>
      <c r="AD729" s="140"/>
      <c r="AE729" s="140"/>
      <c r="AF729" s="140"/>
      <c r="AG729" s="140"/>
      <c r="AH729" s="140"/>
      <c r="AI729" s="140"/>
      <c r="AJ729" s="140"/>
    </row>
    <row r="730" spans="1:36" ht="42" customHeight="1">
      <c r="A730" s="191"/>
      <c r="B730" s="191"/>
      <c r="C730" s="177"/>
      <c r="E730" s="192"/>
      <c r="F730" s="177"/>
      <c r="G730" s="192"/>
      <c r="H730" s="177"/>
      <c r="I730" s="192"/>
      <c r="J730" s="192"/>
      <c r="K730" s="192"/>
      <c r="L730" s="192"/>
      <c r="M730" s="192"/>
      <c r="N730" s="192"/>
      <c r="O730" s="192"/>
      <c r="P730" s="177"/>
      <c r="Q730" s="140"/>
      <c r="R730" s="140"/>
      <c r="S730" s="140"/>
      <c r="T730" s="140"/>
      <c r="U730" s="140"/>
      <c r="V730" s="140"/>
      <c r="W730" s="140"/>
      <c r="X730" s="140"/>
      <c r="Y730" s="140"/>
      <c r="Z730" s="140"/>
      <c r="AA730" s="140"/>
      <c r="AB730" s="140"/>
      <c r="AC730" s="140"/>
      <c r="AD730" s="140"/>
      <c r="AE730" s="140"/>
      <c r="AF730" s="140"/>
      <c r="AG730" s="140"/>
      <c r="AH730" s="140"/>
      <c r="AI730" s="140"/>
      <c r="AJ730" s="140"/>
    </row>
    <row r="731" spans="1:36" ht="42" customHeight="1">
      <c r="A731" s="191"/>
      <c r="B731" s="191"/>
      <c r="C731" s="177"/>
      <c r="E731" s="192"/>
      <c r="F731" s="177"/>
      <c r="G731" s="192"/>
      <c r="H731" s="177"/>
      <c r="I731" s="192"/>
      <c r="J731" s="192"/>
      <c r="K731" s="192"/>
      <c r="L731" s="192"/>
      <c r="M731" s="192"/>
      <c r="N731" s="192"/>
      <c r="O731" s="192"/>
      <c r="P731" s="177"/>
      <c r="Q731" s="140"/>
      <c r="R731" s="140"/>
      <c r="S731" s="140"/>
      <c r="T731" s="140"/>
      <c r="U731" s="140"/>
      <c r="V731" s="140"/>
      <c r="W731" s="140"/>
      <c r="X731" s="140"/>
      <c r="Y731" s="140"/>
      <c r="Z731" s="140"/>
      <c r="AA731" s="140"/>
      <c r="AB731" s="140"/>
      <c r="AC731" s="140"/>
      <c r="AD731" s="140"/>
      <c r="AE731" s="140"/>
      <c r="AF731" s="140"/>
      <c r="AG731" s="140"/>
      <c r="AH731" s="140"/>
      <c r="AI731" s="140"/>
      <c r="AJ731" s="140"/>
    </row>
    <row r="732" spans="1:36" ht="42" customHeight="1">
      <c r="A732" s="191"/>
      <c r="B732" s="191"/>
      <c r="C732" s="177"/>
      <c r="E732" s="192"/>
      <c r="F732" s="177"/>
      <c r="G732" s="192"/>
      <c r="H732" s="177"/>
      <c r="I732" s="192"/>
      <c r="J732" s="192"/>
      <c r="K732" s="192"/>
      <c r="L732" s="192"/>
      <c r="M732" s="192"/>
      <c r="N732" s="192"/>
      <c r="O732" s="192"/>
      <c r="P732" s="177"/>
      <c r="Q732" s="140"/>
      <c r="R732" s="140"/>
      <c r="S732" s="140"/>
      <c r="T732" s="140"/>
      <c r="U732" s="140"/>
      <c r="V732" s="140"/>
      <c r="W732" s="140"/>
      <c r="X732" s="140"/>
      <c r="Y732" s="140"/>
      <c r="Z732" s="140"/>
      <c r="AA732" s="140"/>
      <c r="AB732" s="140"/>
      <c r="AC732" s="140"/>
      <c r="AD732" s="140"/>
      <c r="AE732" s="140"/>
      <c r="AF732" s="140"/>
      <c r="AG732" s="140"/>
      <c r="AH732" s="140"/>
      <c r="AI732" s="140"/>
      <c r="AJ732" s="140"/>
    </row>
    <row r="733" spans="1:36" ht="42" customHeight="1">
      <c r="A733" s="191"/>
      <c r="B733" s="191"/>
      <c r="C733" s="177"/>
      <c r="E733" s="192"/>
      <c r="F733" s="177"/>
      <c r="G733" s="192"/>
      <c r="H733" s="177"/>
      <c r="I733" s="192"/>
      <c r="J733" s="192"/>
      <c r="K733" s="192"/>
      <c r="L733" s="192"/>
      <c r="M733" s="192"/>
      <c r="N733" s="192"/>
      <c r="O733" s="192"/>
      <c r="P733" s="177"/>
      <c r="Q733" s="140"/>
      <c r="R733" s="140"/>
      <c r="S733" s="140"/>
      <c r="T733" s="140"/>
      <c r="U733" s="140"/>
      <c r="V733" s="140"/>
      <c r="W733" s="140"/>
      <c r="X733" s="140"/>
      <c r="Y733" s="140"/>
      <c r="Z733" s="140"/>
      <c r="AA733" s="140"/>
      <c r="AB733" s="140"/>
      <c r="AC733" s="140"/>
      <c r="AD733" s="140"/>
      <c r="AE733" s="140"/>
      <c r="AF733" s="140"/>
      <c r="AG733" s="140"/>
      <c r="AH733" s="140"/>
      <c r="AI733" s="140"/>
      <c r="AJ733" s="140"/>
    </row>
    <row r="734" spans="1:36" ht="42" customHeight="1">
      <c r="A734" s="191"/>
      <c r="B734" s="191"/>
      <c r="C734" s="177"/>
      <c r="E734" s="192"/>
      <c r="F734" s="177"/>
      <c r="G734" s="192"/>
      <c r="H734" s="177"/>
      <c r="I734" s="192"/>
      <c r="J734" s="192"/>
      <c r="K734" s="192"/>
      <c r="L734" s="192"/>
      <c r="M734" s="192"/>
      <c r="N734" s="192"/>
      <c r="O734" s="192"/>
      <c r="P734" s="177"/>
      <c r="Q734" s="140"/>
      <c r="R734" s="140"/>
      <c r="S734" s="140"/>
      <c r="T734" s="140"/>
      <c r="U734" s="140"/>
      <c r="V734" s="140"/>
      <c r="W734" s="140"/>
      <c r="X734" s="140"/>
      <c r="Y734" s="140"/>
      <c r="Z734" s="140"/>
      <c r="AA734" s="140"/>
      <c r="AB734" s="140"/>
      <c r="AC734" s="140"/>
      <c r="AD734" s="140"/>
      <c r="AE734" s="140"/>
      <c r="AF734" s="140"/>
      <c r="AG734" s="140"/>
      <c r="AH734" s="140"/>
      <c r="AI734" s="140"/>
      <c r="AJ734" s="140"/>
    </row>
    <row r="735" spans="1:36" ht="42" customHeight="1">
      <c r="A735" s="191"/>
      <c r="B735" s="191"/>
      <c r="C735" s="177"/>
      <c r="E735" s="192"/>
      <c r="F735" s="177"/>
      <c r="G735" s="192"/>
      <c r="H735" s="177"/>
      <c r="I735" s="192"/>
      <c r="J735" s="192"/>
      <c r="K735" s="192"/>
      <c r="L735" s="192"/>
      <c r="M735" s="192"/>
      <c r="N735" s="192"/>
      <c r="O735" s="192"/>
      <c r="P735" s="177"/>
      <c r="Q735" s="140"/>
      <c r="R735" s="140"/>
      <c r="S735" s="140"/>
      <c r="T735" s="140"/>
      <c r="U735" s="140"/>
      <c r="V735" s="140"/>
      <c r="W735" s="140"/>
      <c r="X735" s="140"/>
      <c r="Y735" s="140"/>
      <c r="Z735" s="140"/>
      <c r="AA735" s="140"/>
      <c r="AB735" s="140"/>
      <c r="AC735" s="140"/>
      <c r="AD735" s="140"/>
      <c r="AE735" s="140"/>
      <c r="AF735" s="140"/>
      <c r="AG735" s="140"/>
      <c r="AH735" s="140"/>
      <c r="AI735" s="140"/>
      <c r="AJ735" s="140"/>
    </row>
    <row r="736" spans="1:36" ht="42" customHeight="1">
      <c r="A736" s="191"/>
      <c r="B736" s="191"/>
      <c r="C736" s="177"/>
      <c r="E736" s="192"/>
      <c r="F736" s="177"/>
      <c r="G736" s="192"/>
      <c r="H736" s="177"/>
      <c r="I736" s="192"/>
      <c r="J736" s="192"/>
      <c r="K736" s="192"/>
      <c r="L736" s="192"/>
      <c r="M736" s="192"/>
      <c r="N736" s="192"/>
      <c r="O736" s="192"/>
      <c r="P736" s="177"/>
      <c r="Q736" s="140"/>
      <c r="R736" s="140"/>
      <c r="S736" s="140"/>
      <c r="T736" s="140"/>
      <c r="U736" s="140"/>
      <c r="V736" s="140"/>
      <c r="W736" s="140"/>
      <c r="X736" s="140"/>
      <c r="Y736" s="140"/>
      <c r="Z736" s="140"/>
      <c r="AA736" s="140"/>
      <c r="AB736" s="140"/>
      <c r="AC736" s="140"/>
      <c r="AD736" s="140"/>
      <c r="AE736" s="140"/>
      <c r="AF736" s="140"/>
      <c r="AG736" s="140"/>
      <c r="AH736" s="140"/>
      <c r="AI736" s="140"/>
      <c r="AJ736" s="140"/>
    </row>
    <row r="737" spans="1:36" ht="42" customHeight="1">
      <c r="A737" s="191"/>
      <c r="B737" s="191"/>
      <c r="C737" s="177"/>
      <c r="E737" s="192"/>
      <c r="F737" s="177"/>
      <c r="G737" s="192"/>
      <c r="H737" s="177"/>
      <c r="I737" s="192"/>
      <c r="J737" s="192"/>
      <c r="K737" s="192"/>
      <c r="L737" s="192"/>
      <c r="M737" s="192"/>
      <c r="N737" s="192"/>
      <c r="O737" s="192"/>
      <c r="P737" s="177"/>
      <c r="Q737" s="140"/>
      <c r="R737" s="140"/>
      <c r="S737" s="140"/>
      <c r="T737" s="140"/>
      <c r="U737" s="140"/>
      <c r="V737" s="140"/>
      <c r="W737" s="140"/>
      <c r="X737" s="140"/>
      <c r="Y737" s="140"/>
      <c r="Z737" s="140"/>
      <c r="AA737" s="140"/>
      <c r="AB737" s="140"/>
      <c r="AC737" s="140"/>
      <c r="AD737" s="140"/>
      <c r="AE737" s="140"/>
      <c r="AF737" s="140"/>
      <c r="AG737" s="140"/>
      <c r="AH737" s="140"/>
      <c r="AI737" s="140"/>
      <c r="AJ737" s="140"/>
    </row>
    <row r="738" spans="1:36" ht="42" customHeight="1">
      <c r="A738" s="191"/>
      <c r="B738" s="191"/>
      <c r="C738" s="177"/>
      <c r="E738" s="192"/>
      <c r="F738" s="177"/>
      <c r="G738" s="192"/>
      <c r="H738" s="177"/>
      <c r="I738" s="192"/>
      <c r="J738" s="192"/>
      <c r="K738" s="192"/>
      <c r="L738" s="192"/>
      <c r="M738" s="192"/>
      <c r="N738" s="192"/>
      <c r="O738" s="192"/>
      <c r="P738" s="177"/>
      <c r="Q738" s="140"/>
      <c r="R738" s="140"/>
      <c r="S738" s="140"/>
      <c r="T738" s="140"/>
      <c r="U738" s="140"/>
      <c r="V738" s="140"/>
      <c r="W738" s="140"/>
      <c r="X738" s="140"/>
      <c r="Y738" s="140"/>
      <c r="Z738" s="140"/>
      <c r="AA738" s="140"/>
      <c r="AB738" s="140"/>
      <c r="AC738" s="140"/>
      <c r="AD738" s="140"/>
      <c r="AE738" s="140"/>
      <c r="AF738" s="140"/>
      <c r="AG738" s="140"/>
      <c r="AH738" s="140"/>
      <c r="AI738" s="140"/>
      <c r="AJ738" s="140"/>
    </row>
    <row r="739" spans="1:36" ht="42" customHeight="1">
      <c r="A739" s="191"/>
      <c r="B739" s="191"/>
      <c r="C739" s="177"/>
      <c r="E739" s="192"/>
      <c r="F739" s="177"/>
      <c r="G739" s="192"/>
      <c r="H739" s="177"/>
      <c r="I739" s="192"/>
      <c r="J739" s="192"/>
      <c r="K739" s="192"/>
      <c r="L739" s="192"/>
      <c r="M739" s="192"/>
      <c r="N739" s="192"/>
      <c r="O739" s="192"/>
      <c r="P739" s="177"/>
      <c r="Q739" s="140"/>
      <c r="R739" s="140"/>
      <c r="S739" s="140"/>
      <c r="T739" s="140"/>
      <c r="U739" s="140"/>
      <c r="V739" s="140"/>
      <c r="W739" s="140"/>
      <c r="X739" s="140"/>
      <c r="Y739" s="140"/>
      <c r="Z739" s="140"/>
      <c r="AA739" s="140"/>
      <c r="AB739" s="140"/>
      <c r="AC739" s="140"/>
      <c r="AD739" s="140"/>
      <c r="AE739" s="140"/>
      <c r="AF739" s="140"/>
      <c r="AG739" s="140"/>
      <c r="AH739" s="140"/>
      <c r="AI739" s="140"/>
      <c r="AJ739" s="140"/>
    </row>
    <row r="740" spans="1:36" ht="42" customHeight="1">
      <c r="A740" s="191"/>
      <c r="B740" s="191"/>
      <c r="C740" s="177"/>
      <c r="E740" s="192"/>
      <c r="F740" s="177"/>
      <c r="G740" s="192"/>
      <c r="H740" s="177"/>
      <c r="I740" s="192"/>
      <c r="J740" s="192"/>
      <c r="K740" s="192"/>
      <c r="L740" s="192"/>
      <c r="M740" s="192"/>
      <c r="N740" s="192"/>
      <c r="O740" s="192"/>
      <c r="P740" s="177"/>
      <c r="Q740" s="140"/>
      <c r="R740" s="140"/>
      <c r="S740" s="140"/>
      <c r="T740" s="140"/>
      <c r="U740" s="140"/>
      <c r="V740" s="140"/>
      <c r="W740" s="140"/>
      <c r="X740" s="140"/>
      <c r="Y740" s="140"/>
      <c r="Z740" s="140"/>
      <c r="AA740" s="140"/>
      <c r="AB740" s="140"/>
      <c r="AC740" s="140"/>
      <c r="AD740" s="140"/>
      <c r="AE740" s="140"/>
      <c r="AF740" s="140"/>
      <c r="AG740" s="140"/>
      <c r="AH740" s="140"/>
      <c r="AI740" s="140"/>
      <c r="AJ740" s="140"/>
    </row>
    <row r="741" spans="1:36" ht="42" customHeight="1">
      <c r="A741" s="191"/>
      <c r="B741" s="191"/>
      <c r="C741" s="177"/>
      <c r="E741" s="192"/>
      <c r="F741" s="177"/>
      <c r="G741" s="192"/>
      <c r="H741" s="177"/>
      <c r="I741" s="192"/>
      <c r="J741" s="192"/>
      <c r="K741" s="192"/>
      <c r="L741" s="192"/>
      <c r="M741" s="192"/>
      <c r="N741" s="192"/>
      <c r="O741" s="192"/>
      <c r="P741" s="177"/>
      <c r="Q741" s="140"/>
      <c r="R741" s="140"/>
      <c r="S741" s="140"/>
      <c r="T741" s="140"/>
      <c r="U741" s="140"/>
      <c r="V741" s="140"/>
      <c r="W741" s="140"/>
      <c r="X741" s="140"/>
      <c r="Y741" s="140"/>
      <c r="Z741" s="140"/>
      <c r="AA741" s="140"/>
      <c r="AB741" s="140"/>
      <c r="AC741" s="140"/>
      <c r="AD741" s="140"/>
      <c r="AE741" s="140"/>
      <c r="AF741" s="140"/>
      <c r="AG741" s="140"/>
      <c r="AH741" s="140"/>
      <c r="AI741" s="140"/>
      <c r="AJ741" s="140"/>
    </row>
    <row r="742" spans="1:36" ht="42" customHeight="1">
      <c r="A742" s="191"/>
      <c r="B742" s="191"/>
      <c r="C742" s="177"/>
      <c r="E742" s="192"/>
      <c r="F742" s="177"/>
      <c r="G742" s="192"/>
      <c r="H742" s="177"/>
      <c r="I742" s="192"/>
      <c r="J742" s="192"/>
      <c r="K742" s="192"/>
      <c r="L742" s="192"/>
      <c r="M742" s="192"/>
      <c r="N742" s="192"/>
      <c r="O742" s="192"/>
      <c r="P742" s="177"/>
      <c r="Q742" s="140"/>
      <c r="R742" s="140"/>
      <c r="S742" s="140"/>
      <c r="T742" s="140"/>
      <c r="U742" s="140"/>
      <c r="V742" s="140"/>
      <c r="W742" s="140"/>
      <c r="X742" s="140"/>
      <c r="Y742" s="140"/>
      <c r="Z742" s="140"/>
      <c r="AA742" s="140"/>
      <c r="AB742" s="140"/>
      <c r="AC742" s="140"/>
      <c r="AD742" s="140"/>
      <c r="AE742" s="140"/>
      <c r="AF742" s="140"/>
      <c r="AG742" s="140"/>
      <c r="AH742" s="140"/>
      <c r="AI742" s="140"/>
      <c r="AJ742" s="140"/>
    </row>
    <row r="743" spans="1:36" ht="42" customHeight="1">
      <c r="A743" s="191"/>
      <c r="B743" s="191"/>
      <c r="C743" s="177"/>
      <c r="E743" s="192"/>
      <c r="F743" s="177"/>
      <c r="G743" s="192"/>
      <c r="H743" s="177"/>
      <c r="I743" s="192"/>
      <c r="J743" s="192"/>
      <c r="K743" s="192"/>
      <c r="L743" s="192"/>
      <c r="M743" s="192"/>
      <c r="N743" s="192"/>
      <c r="O743" s="192"/>
      <c r="P743" s="177"/>
      <c r="Q743" s="140"/>
      <c r="R743" s="140"/>
      <c r="S743" s="140"/>
      <c r="T743" s="140"/>
      <c r="U743" s="140"/>
      <c r="V743" s="140"/>
      <c r="W743" s="140"/>
      <c r="X743" s="140"/>
      <c r="Y743" s="140"/>
      <c r="Z743" s="140"/>
      <c r="AA743" s="140"/>
      <c r="AB743" s="140"/>
      <c r="AC743" s="140"/>
      <c r="AD743" s="140"/>
      <c r="AE743" s="140"/>
      <c r="AF743" s="140"/>
      <c r="AG743" s="140"/>
      <c r="AH743" s="140"/>
      <c r="AI743" s="140"/>
      <c r="AJ743" s="140"/>
    </row>
    <row r="744" spans="1:36" ht="42" customHeight="1">
      <c r="A744" s="191"/>
      <c r="B744" s="191"/>
      <c r="C744" s="177"/>
      <c r="E744" s="192"/>
      <c r="F744" s="177"/>
      <c r="G744" s="192"/>
      <c r="H744" s="177"/>
      <c r="I744" s="192"/>
      <c r="J744" s="192"/>
      <c r="K744" s="192"/>
      <c r="L744" s="192"/>
      <c r="M744" s="192"/>
      <c r="N744" s="192"/>
      <c r="O744" s="192"/>
      <c r="P744" s="177"/>
      <c r="Q744" s="140"/>
      <c r="R744" s="140"/>
      <c r="S744" s="140"/>
      <c r="T744" s="140"/>
      <c r="U744" s="140"/>
      <c r="V744" s="140"/>
      <c r="W744" s="140"/>
      <c r="X744" s="140"/>
      <c r="Y744" s="140"/>
      <c r="Z744" s="140"/>
      <c r="AA744" s="140"/>
      <c r="AB744" s="140"/>
      <c r="AC744" s="140"/>
      <c r="AD744" s="140"/>
      <c r="AE744" s="140"/>
      <c r="AF744" s="140"/>
      <c r="AG744" s="140"/>
      <c r="AH744" s="140"/>
      <c r="AI744" s="140"/>
      <c r="AJ744" s="140"/>
    </row>
    <row r="745" spans="1:36" ht="42" customHeight="1">
      <c r="A745" s="191"/>
      <c r="B745" s="191"/>
      <c r="C745" s="177"/>
      <c r="E745" s="192"/>
      <c r="F745" s="177"/>
      <c r="G745" s="192"/>
      <c r="H745" s="177"/>
      <c r="I745" s="192"/>
      <c r="J745" s="192"/>
      <c r="K745" s="192"/>
      <c r="L745" s="192"/>
      <c r="M745" s="192"/>
      <c r="N745" s="192"/>
      <c r="O745" s="192"/>
      <c r="P745" s="177"/>
      <c r="Q745" s="140"/>
      <c r="R745" s="140"/>
      <c r="S745" s="140"/>
      <c r="T745" s="140"/>
      <c r="U745" s="140"/>
      <c r="V745" s="140"/>
      <c r="W745" s="140"/>
      <c r="X745" s="140"/>
      <c r="Y745" s="140"/>
      <c r="Z745" s="140"/>
      <c r="AA745" s="140"/>
      <c r="AB745" s="140"/>
      <c r="AC745" s="140"/>
      <c r="AD745" s="140"/>
      <c r="AE745" s="140"/>
      <c r="AF745" s="140"/>
      <c r="AG745" s="140"/>
      <c r="AH745" s="140"/>
      <c r="AI745" s="140"/>
      <c r="AJ745" s="140"/>
    </row>
    <row r="746" spans="1:36" ht="42" customHeight="1">
      <c r="A746" s="191"/>
      <c r="B746" s="191"/>
      <c r="C746" s="177"/>
      <c r="E746" s="192"/>
      <c r="F746" s="177"/>
      <c r="G746" s="192"/>
      <c r="H746" s="177"/>
      <c r="I746" s="192"/>
      <c r="J746" s="192"/>
      <c r="K746" s="192"/>
      <c r="L746" s="192"/>
      <c r="M746" s="192"/>
      <c r="N746" s="192"/>
      <c r="O746" s="192"/>
      <c r="P746" s="177"/>
      <c r="Q746" s="140"/>
      <c r="R746" s="140"/>
      <c r="S746" s="140"/>
      <c r="T746" s="140"/>
      <c r="U746" s="140"/>
      <c r="V746" s="140"/>
      <c r="W746" s="140"/>
      <c r="X746" s="140"/>
      <c r="Y746" s="140"/>
      <c r="Z746" s="140"/>
      <c r="AA746" s="140"/>
      <c r="AB746" s="140"/>
      <c r="AC746" s="140"/>
      <c r="AD746" s="140"/>
      <c r="AE746" s="140"/>
      <c r="AF746" s="140"/>
      <c r="AG746" s="140"/>
      <c r="AH746" s="140"/>
      <c r="AI746" s="140"/>
      <c r="AJ746" s="140"/>
    </row>
    <row r="747" spans="1:36" ht="42" customHeight="1">
      <c r="A747" s="191"/>
      <c r="B747" s="191"/>
      <c r="C747" s="177"/>
      <c r="E747" s="192"/>
      <c r="F747" s="177"/>
      <c r="G747" s="192"/>
      <c r="H747" s="177"/>
      <c r="I747" s="192"/>
      <c r="J747" s="192"/>
      <c r="K747" s="192"/>
      <c r="L747" s="192"/>
      <c r="M747" s="192"/>
      <c r="N747" s="192"/>
      <c r="O747" s="192"/>
      <c r="P747" s="177"/>
      <c r="Q747" s="140"/>
      <c r="R747" s="140"/>
      <c r="S747" s="140"/>
      <c r="T747" s="140"/>
      <c r="U747" s="140"/>
      <c r="V747" s="140"/>
      <c r="W747" s="140"/>
      <c r="X747" s="140"/>
      <c r="Y747" s="140"/>
      <c r="Z747" s="140"/>
      <c r="AA747" s="140"/>
      <c r="AB747" s="140"/>
      <c r="AC747" s="140"/>
      <c r="AD747" s="140"/>
      <c r="AE747" s="140"/>
      <c r="AF747" s="140"/>
      <c r="AG747" s="140"/>
      <c r="AH747" s="140"/>
      <c r="AI747" s="140"/>
      <c r="AJ747" s="140"/>
    </row>
    <row r="748" spans="1:36" ht="42" customHeight="1">
      <c r="A748" s="191"/>
      <c r="B748" s="191"/>
      <c r="C748" s="177"/>
      <c r="E748" s="192"/>
      <c r="F748" s="177"/>
      <c r="G748" s="192"/>
      <c r="H748" s="177"/>
      <c r="I748" s="192"/>
      <c r="J748" s="192"/>
      <c r="K748" s="192"/>
      <c r="L748" s="192"/>
      <c r="M748" s="192"/>
      <c r="N748" s="192"/>
      <c r="O748" s="192"/>
      <c r="P748" s="177"/>
      <c r="Q748" s="140"/>
      <c r="R748" s="140"/>
      <c r="S748" s="140"/>
      <c r="T748" s="140"/>
      <c r="U748" s="140"/>
      <c r="V748" s="140"/>
      <c r="W748" s="140"/>
      <c r="X748" s="140"/>
      <c r="Y748" s="140"/>
      <c r="Z748" s="140"/>
      <c r="AA748" s="140"/>
      <c r="AB748" s="140"/>
      <c r="AC748" s="140"/>
      <c r="AD748" s="140"/>
      <c r="AE748" s="140"/>
      <c r="AF748" s="140"/>
      <c r="AG748" s="140"/>
      <c r="AH748" s="140"/>
      <c r="AI748" s="140"/>
      <c r="AJ748" s="140"/>
    </row>
    <row r="749" spans="1:36" ht="42" customHeight="1">
      <c r="A749" s="191"/>
      <c r="B749" s="191"/>
      <c r="C749" s="177"/>
      <c r="E749" s="192"/>
      <c r="F749" s="177"/>
      <c r="G749" s="192"/>
      <c r="H749" s="177"/>
      <c r="I749" s="192"/>
      <c r="J749" s="192"/>
      <c r="K749" s="192"/>
      <c r="L749" s="192"/>
      <c r="M749" s="192"/>
      <c r="N749" s="192"/>
      <c r="O749" s="192"/>
      <c r="P749" s="177"/>
      <c r="Q749" s="140"/>
      <c r="R749" s="140"/>
      <c r="S749" s="140"/>
      <c r="T749" s="140"/>
      <c r="U749" s="140"/>
      <c r="V749" s="140"/>
      <c r="W749" s="140"/>
      <c r="X749" s="140"/>
      <c r="Y749" s="140"/>
      <c r="Z749" s="140"/>
      <c r="AA749" s="140"/>
      <c r="AB749" s="140"/>
      <c r="AC749" s="140"/>
      <c r="AD749" s="140"/>
      <c r="AE749" s="140"/>
      <c r="AF749" s="140"/>
      <c r="AG749" s="140"/>
      <c r="AH749" s="140"/>
      <c r="AI749" s="140"/>
      <c r="AJ749" s="140"/>
    </row>
    <row r="750" spans="1:36" ht="42" customHeight="1">
      <c r="A750" s="191"/>
      <c r="B750" s="191"/>
      <c r="C750" s="177"/>
      <c r="E750" s="192"/>
      <c r="F750" s="177"/>
      <c r="G750" s="192"/>
      <c r="H750" s="177"/>
      <c r="I750" s="192"/>
      <c r="J750" s="192"/>
      <c r="K750" s="192"/>
      <c r="L750" s="192"/>
      <c r="M750" s="192"/>
      <c r="N750" s="192"/>
      <c r="O750" s="192"/>
      <c r="P750" s="177"/>
      <c r="Q750" s="140"/>
      <c r="R750" s="140"/>
      <c r="S750" s="140"/>
      <c r="T750" s="140"/>
      <c r="U750" s="140"/>
      <c r="V750" s="140"/>
      <c r="W750" s="140"/>
      <c r="X750" s="140"/>
      <c r="Y750" s="140"/>
      <c r="Z750" s="140"/>
      <c r="AA750" s="140"/>
      <c r="AB750" s="140"/>
      <c r="AC750" s="140"/>
      <c r="AD750" s="140"/>
      <c r="AE750" s="140"/>
      <c r="AF750" s="140"/>
      <c r="AG750" s="140"/>
      <c r="AH750" s="140"/>
      <c r="AI750" s="140"/>
      <c r="AJ750" s="140"/>
    </row>
    <row r="751" spans="1:36" ht="42" customHeight="1">
      <c r="A751" s="191"/>
      <c r="B751" s="191"/>
      <c r="C751" s="177"/>
      <c r="E751" s="192"/>
      <c r="F751" s="177"/>
      <c r="G751" s="192"/>
      <c r="H751" s="177"/>
      <c r="I751" s="192"/>
      <c r="J751" s="192"/>
      <c r="K751" s="192"/>
      <c r="L751" s="192"/>
      <c r="M751" s="192"/>
      <c r="N751" s="192"/>
      <c r="O751" s="192"/>
      <c r="P751" s="177"/>
      <c r="Q751" s="140"/>
      <c r="R751" s="140"/>
      <c r="S751" s="140"/>
      <c r="T751" s="140"/>
      <c r="U751" s="140"/>
      <c r="V751" s="140"/>
      <c r="W751" s="140"/>
      <c r="X751" s="140"/>
      <c r="Y751" s="140"/>
      <c r="Z751" s="140"/>
      <c r="AA751" s="140"/>
      <c r="AB751" s="140"/>
      <c r="AC751" s="140"/>
      <c r="AD751" s="140"/>
      <c r="AE751" s="140"/>
      <c r="AF751" s="140"/>
      <c r="AG751" s="140"/>
      <c r="AH751" s="140"/>
      <c r="AI751" s="140"/>
      <c r="AJ751" s="140"/>
    </row>
    <row r="752" spans="1:36" ht="42" customHeight="1">
      <c r="A752" s="191"/>
      <c r="B752" s="191"/>
      <c r="C752" s="177"/>
      <c r="E752" s="192"/>
      <c r="F752" s="177"/>
      <c r="G752" s="192"/>
      <c r="H752" s="177"/>
      <c r="I752" s="192"/>
      <c r="J752" s="192"/>
      <c r="K752" s="192"/>
      <c r="L752" s="192"/>
      <c r="M752" s="192"/>
      <c r="N752" s="192"/>
      <c r="O752" s="192"/>
      <c r="P752" s="177"/>
      <c r="Q752" s="140"/>
      <c r="R752" s="140"/>
      <c r="S752" s="140"/>
      <c r="T752" s="140"/>
      <c r="U752" s="140"/>
      <c r="V752" s="140"/>
      <c r="W752" s="140"/>
      <c r="X752" s="140"/>
      <c r="Y752" s="140"/>
      <c r="Z752" s="140"/>
      <c r="AA752" s="140"/>
      <c r="AB752" s="140"/>
      <c r="AC752" s="140"/>
      <c r="AD752" s="140"/>
      <c r="AE752" s="140"/>
      <c r="AF752" s="140"/>
      <c r="AG752" s="140"/>
      <c r="AH752" s="140"/>
      <c r="AI752" s="140"/>
      <c r="AJ752" s="140"/>
    </row>
    <row r="753" spans="1:36" ht="42" customHeight="1">
      <c r="A753" s="191"/>
      <c r="B753" s="191"/>
      <c r="C753" s="177"/>
      <c r="E753" s="192"/>
      <c r="F753" s="177"/>
      <c r="G753" s="192"/>
      <c r="H753" s="177"/>
      <c r="I753" s="192"/>
      <c r="J753" s="192"/>
      <c r="K753" s="192"/>
      <c r="L753" s="192"/>
      <c r="M753" s="192"/>
      <c r="N753" s="192"/>
      <c r="O753" s="192"/>
      <c r="P753" s="177"/>
      <c r="Q753" s="140"/>
      <c r="R753" s="140"/>
      <c r="S753" s="140"/>
      <c r="T753" s="140"/>
      <c r="U753" s="140"/>
      <c r="V753" s="140"/>
      <c r="W753" s="140"/>
      <c r="X753" s="140"/>
      <c r="Y753" s="140"/>
      <c r="Z753" s="140"/>
      <c r="AA753" s="140"/>
      <c r="AB753" s="140"/>
      <c r="AC753" s="140"/>
      <c r="AD753" s="140"/>
      <c r="AE753" s="140"/>
      <c r="AF753" s="140"/>
      <c r="AG753" s="140"/>
      <c r="AH753" s="140"/>
      <c r="AI753" s="140"/>
      <c r="AJ753" s="140"/>
    </row>
    <row r="754" spans="1:36" ht="42" customHeight="1">
      <c r="A754" s="191"/>
      <c r="B754" s="191"/>
      <c r="C754" s="177"/>
      <c r="E754" s="192"/>
      <c r="F754" s="177"/>
      <c r="G754" s="192"/>
      <c r="H754" s="177"/>
      <c r="I754" s="192"/>
      <c r="J754" s="192"/>
      <c r="K754" s="192"/>
      <c r="L754" s="192"/>
      <c r="M754" s="192"/>
      <c r="N754" s="192"/>
      <c r="O754" s="192"/>
      <c r="P754" s="177"/>
      <c r="Q754" s="140"/>
      <c r="R754" s="140"/>
      <c r="S754" s="140"/>
      <c r="T754" s="140"/>
      <c r="U754" s="140"/>
      <c r="V754" s="140"/>
      <c r="W754" s="140"/>
      <c r="X754" s="140"/>
      <c r="Y754" s="140"/>
      <c r="Z754" s="140"/>
      <c r="AA754" s="140"/>
      <c r="AB754" s="140"/>
      <c r="AC754" s="140"/>
      <c r="AD754" s="140"/>
      <c r="AE754" s="140"/>
      <c r="AF754" s="140"/>
      <c r="AG754" s="140"/>
      <c r="AH754" s="140"/>
      <c r="AI754" s="140"/>
      <c r="AJ754" s="140"/>
    </row>
    <row r="755" spans="1:36" ht="42" customHeight="1">
      <c r="A755" s="191"/>
      <c r="B755" s="191"/>
      <c r="C755" s="177"/>
      <c r="E755" s="192"/>
      <c r="F755" s="177"/>
      <c r="G755" s="192"/>
      <c r="H755" s="177"/>
      <c r="I755" s="192"/>
      <c r="J755" s="192"/>
      <c r="K755" s="192"/>
      <c r="L755" s="192"/>
      <c r="M755" s="192"/>
      <c r="N755" s="192"/>
      <c r="O755" s="192"/>
      <c r="P755" s="177"/>
      <c r="Q755" s="140"/>
      <c r="R755" s="140"/>
      <c r="S755" s="140"/>
      <c r="T755" s="140"/>
      <c r="U755" s="140"/>
      <c r="V755" s="140"/>
      <c r="W755" s="140"/>
      <c r="X755" s="140"/>
      <c r="Y755" s="140"/>
      <c r="Z755" s="140"/>
      <c r="AA755" s="140"/>
      <c r="AB755" s="140"/>
      <c r="AC755" s="140"/>
      <c r="AD755" s="140"/>
      <c r="AE755" s="140"/>
      <c r="AF755" s="140"/>
      <c r="AG755" s="140"/>
      <c r="AH755" s="140"/>
      <c r="AI755" s="140"/>
      <c r="AJ755" s="140"/>
    </row>
    <row r="756" spans="1:36" ht="42" customHeight="1">
      <c r="A756" s="191"/>
      <c r="B756" s="191"/>
      <c r="C756" s="177"/>
      <c r="E756" s="192"/>
      <c r="F756" s="177"/>
      <c r="G756" s="192"/>
      <c r="H756" s="177"/>
      <c r="I756" s="192"/>
      <c r="J756" s="192"/>
      <c r="K756" s="192"/>
      <c r="L756" s="192"/>
      <c r="M756" s="192"/>
      <c r="N756" s="192"/>
      <c r="O756" s="192"/>
      <c r="P756" s="177"/>
      <c r="Q756" s="140"/>
      <c r="R756" s="140"/>
      <c r="S756" s="140"/>
      <c r="T756" s="140"/>
      <c r="U756" s="140"/>
      <c r="V756" s="140"/>
      <c r="W756" s="140"/>
      <c r="X756" s="140"/>
      <c r="Y756" s="140"/>
      <c r="Z756" s="140"/>
      <c r="AA756" s="140"/>
      <c r="AB756" s="140"/>
      <c r="AC756" s="140"/>
      <c r="AD756" s="140"/>
      <c r="AE756" s="140"/>
      <c r="AF756" s="140"/>
      <c r="AG756" s="140"/>
      <c r="AH756" s="140"/>
      <c r="AI756" s="140"/>
      <c r="AJ756" s="140"/>
    </row>
    <row r="757" spans="1:36" ht="42" customHeight="1">
      <c r="A757" s="191"/>
      <c r="B757" s="191"/>
      <c r="C757" s="177"/>
      <c r="E757" s="192"/>
      <c r="F757" s="177"/>
      <c r="G757" s="192"/>
      <c r="H757" s="177"/>
      <c r="I757" s="192"/>
      <c r="J757" s="192"/>
      <c r="K757" s="192"/>
      <c r="L757" s="192"/>
      <c r="M757" s="192"/>
      <c r="N757" s="192"/>
      <c r="O757" s="192"/>
      <c r="P757" s="177"/>
      <c r="Q757" s="140"/>
      <c r="R757" s="140"/>
      <c r="S757" s="140"/>
      <c r="T757" s="140"/>
      <c r="U757" s="140"/>
      <c r="V757" s="140"/>
      <c r="W757" s="140"/>
      <c r="X757" s="140"/>
      <c r="Y757" s="140"/>
      <c r="Z757" s="140"/>
      <c r="AA757" s="140"/>
      <c r="AB757" s="140"/>
      <c r="AC757" s="140"/>
      <c r="AD757" s="140"/>
      <c r="AE757" s="140"/>
      <c r="AF757" s="140"/>
      <c r="AG757" s="140"/>
      <c r="AH757" s="140"/>
      <c r="AI757" s="140"/>
      <c r="AJ757" s="140"/>
    </row>
    <row r="758" spans="1:36" ht="42" customHeight="1">
      <c r="A758" s="191"/>
      <c r="B758" s="191"/>
      <c r="C758" s="177"/>
      <c r="E758" s="192"/>
      <c r="F758" s="177"/>
      <c r="G758" s="192"/>
      <c r="H758" s="177"/>
      <c r="I758" s="192"/>
      <c r="J758" s="192"/>
      <c r="K758" s="192"/>
      <c r="L758" s="192"/>
      <c r="M758" s="192"/>
      <c r="N758" s="192"/>
      <c r="O758" s="192"/>
      <c r="P758" s="177"/>
      <c r="Q758" s="140"/>
      <c r="R758" s="140"/>
      <c r="S758" s="140"/>
      <c r="T758" s="140"/>
      <c r="U758" s="140"/>
      <c r="V758" s="140"/>
      <c r="W758" s="140"/>
      <c r="X758" s="140"/>
      <c r="Y758" s="140"/>
      <c r="Z758" s="140"/>
      <c r="AA758" s="140"/>
      <c r="AB758" s="140"/>
      <c r="AC758" s="140"/>
      <c r="AD758" s="140"/>
      <c r="AE758" s="140"/>
      <c r="AF758" s="140"/>
      <c r="AG758" s="140"/>
      <c r="AH758" s="140"/>
      <c r="AI758" s="140"/>
      <c r="AJ758" s="140"/>
    </row>
    <row r="759" spans="1:36" ht="42" customHeight="1">
      <c r="A759" s="191"/>
      <c r="B759" s="191"/>
      <c r="C759" s="177"/>
      <c r="E759" s="192"/>
      <c r="F759" s="177"/>
      <c r="G759" s="192"/>
      <c r="H759" s="177"/>
      <c r="I759" s="192"/>
      <c r="J759" s="192"/>
      <c r="K759" s="192"/>
      <c r="L759" s="192"/>
      <c r="M759" s="192"/>
      <c r="N759" s="192"/>
      <c r="O759" s="192"/>
      <c r="P759" s="177"/>
      <c r="Q759" s="140"/>
      <c r="R759" s="140"/>
      <c r="S759" s="140"/>
      <c r="T759" s="140"/>
      <c r="U759" s="140"/>
      <c r="V759" s="140"/>
      <c r="W759" s="140"/>
      <c r="X759" s="140"/>
      <c r="Y759" s="140"/>
      <c r="Z759" s="140"/>
      <c r="AA759" s="140"/>
      <c r="AB759" s="140"/>
      <c r="AC759" s="140"/>
      <c r="AD759" s="140"/>
      <c r="AE759" s="140"/>
      <c r="AF759" s="140"/>
      <c r="AG759" s="140"/>
      <c r="AH759" s="140"/>
      <c r="AI759" s="140"/>
      <c r="AJ759" s="140"/>
    </row>
    <row r="760" spans="1:36" ht="42" customHeight="1">
      <c r="A760" s="191"/>
      <c r="B760" s="191"/>
      <c r="C760" s="177"/>
      <c r="E760" s="192"/>
      <c r="F760" s="177"/>
      <c r="G760" s="192"/>
      <c r="H760" s="177"/>
      <c r="I760" s="192"/>
      <c r="J760" s="192"/>
      <c r="K760" s="192"/>
      <c r="L760" s="192"/>
      <c r="M760" s="192"/>
      <c r="N760" s="192"/>
      <c r="O760" s="192"/>
      <c r="P760" s="177"/>
      <c r="Q760" s="140"/>
      <c r="R760" s="140"/>
      <c r="S760" s="140"/>
      <c r="T760" s="140"/>
      <c r="U760" s="140"/>
      <c r="V760" s="140"/>
      <c r="W760" s="140"/>
      <c r="X760" s="140"/>
      <c r="Y760" s="140"/>
      <c r="Z760" s="140"/>
      <c r="AA760" s="140"/>
      <c r="AB760" s="140"/>
      <c r="AC760" s="140"/>
      <c r="AD760" s="140"/>
      <c r="AE760" s="140"/>
      <c r="AF760" s="140"/>
      <c r="AG760" s="140"/>
      <c r="AH760" s="140"/>
      <c r="AI760" s="140"/>
      <c r="AJ760" s="140"/>
    </row>
    <row r="761" spans="1:36" ht="42" customHeight="1">
      <c r="A761" s="191"/>
      <c r="B761" s="191"/>
      <c r="C761" s="177"/>
      <c r="E761" s="192"/>
      <c r="F761" s="177"/>
      <c r="G761" s="192"/>
      <c r="H761" s="177"/>
      <c r="I761" s="192"/>
      <c r="J761" s="192"/>
      <c r="K761" s="192"/>
      <c r="L761" s="192"/>
      <c r="M761" s="192"/>
      <c r="N761" s="192"/>
      <c r="O761" s="192"/>
      <c r="P761" s="177"/>
      <c r="Q761" s="140"/>
      <c r="R761" s="140"/>
      <c r="S761" s="140"/>
      <c r="T761" s="140"/>
      <c r="U761" s="140"/>
      <c r="V761" s="140"/>
      <c r="W761" s="140"/>
      <c r="X761" s="140"/>
      <c r="Y761" s="140"/>
      <c r="Z761" s="140"/>
      <c r="AA761" s="140"/>
      <c r="AB761" s="140"/>
      <c r="AC761" s="140"/>
      <c r="AD761" s="140"/>
      <c r="AE761" s="140"/>
      <c r="AF761" s="140"/>
      <c r="AG761" s="140"/>
      <c r="AH761" s="140"/>
      <c r="AI761" s="140"/>
      <c r="AJ761" s="140"/>
    </row>
    <row r="762" spans="1:36" ht="42" customHeight="1">
      <c r="A762" s="191"/>
      <c r="B762" s="191"/>
      <c r="C762" s="177"/>
      <c r="E762" s="192"/>
      <c r="F762" s="177"/>
      <c r="G762" s="192"/>
      <c r="H762" s="177"/>
      <c r="I762" s="192"/>
      <c r="J762" s="192"/>
      <c r="K762" s="192"/>
      <c r="L762" s="192"/>
      <c r="M762" s="192"/>
      <c r="N762" s="192"/>
      <c r="O762" s="192"/>
      <c r="P762" s="177"/>
      <c r="Q762" s="140"/>
      <c r="R762" s="140"/>
      <c r="S762" s="140"/>
      <c r="T762" s="140"/>
      <c r="U762" s="140"/>
      <c r="V762" s="140"/>
      <c r="W762" s="140"/>
      <c r="X762" s="140"/>
      <c r="Y762" s="140"/>
      <c r="Z762" s="140"/>
      <c r="AA762" s="140"/>
      <c r="AB762" s="140"/>
      <c r="AC762" s="140"/>
      <c r="AD762" s="140"/>
      <c r="AE762" s="140"/>
      <c r="AF762" s="140"/>
      <c r="AG762" s="140"/>
      <c r="AH762" s="140"/>
      <c r="AI762" s="140"/>
      <c r="AJ762" s="140"/>
    </row>
    <row r="763" spans="1:36" ht="42" customHeight="1">
      <c r="A763" s="191"/>
      <c r="B763" s="191"/>
      <c r="C763" s="177"/>
      <c r="E763" s="192"/>
      <c r="F763" s="177"/>
      <c r="G763" s="192"/>
      <c r="H763" s="177"/>
      <c r="I763" s="192"/>
      <c r="J763" s="192"/>
      <c r="K763" s="192"/>
      <c r="L763" s="192"/>
      <c r="M763" s="192"/>
      <c r="N763" s="192"/>
      <c r="O763" s="192"/>
      <c r="P763" s="177"/>
      <c r="Q763" s="140"/>
      <c r="R763" s="140"/>
      <c r="S763" s="140"/>
      <c r="T763" s="140"/>
      <c r="U763" s="140"/>
      <c r="V763" s="140"/>
      <c r="W763" s="140"/>
      <c r="X763" s="140"/>
      <c r="Y763" s="140"/>
      <c r="Z763" s="140"/>
      <c r="AA763" s="140"/>
      <c r="AB763" s="140"/>
      <c r="AC763" s="140"/>
      <c r="AD763" s="140"/>
      <c r="AE763" s="140"/>
      <c r="AF763" s="140"/>
      <c r="AG763" s="140"/>
      <c r="AH763" s="140"/>
      <c r="AI763" s="140"/>
      <c r="AJ763" s="140"/>
    </row>
    <row r="764" spans="1:36" ht="42" customHeight="1">
      <c r="A764" s="191"/>
      <c r="B764" s="191"/>
      <c r="C764" s="177"/>
      <c r="E764" s="192"/>
      <c r="F764" s="177"/>
      <c r="G764" s="192"/>
      <c r="H764" s="177"/>
      <c r="I764" s="192"/>
      <c r="J764" s="192"/>
      <c r="K764" s="192"/>
      <c r="L764" s="192"/>
      <c r="M764" s="192"/>
      <c r="N764" s="192"/>
      <c r="O764" s="192"/>
      <c r="P764" s="177"/>
      <c r="Q764" s="140"/>
      <c r="R764" s="140"/>
      <c r="S764" s="140"/>
      <c r="T764" s="140"/>
      <c r="U764" s="140"/>
      <c r="V764" s="140"/>
      <c r="W764" s="140"/>
      <c r="X764" s="140"/>
      <c r="Y764" s="140"/>
      <c r="Z764" s="140"/>
      <c r="AA764" s="140"/>
      <c r="AB764" s="140"/>
      <c r="AC764" s="140"/>
      <c r="AD764" s="140"/>
      <c r="AE764" s="140"/>
      <c r="AF764" s="140"/>
      <c r="AG764" s="140"/>
      <c r="AH764" s="140"/>
      <c r="AI764" s="140"/>
      <c r="AJ764" s="140"/>
    </row>
    <row r="765" spans="1:36" ht="42" customHeight="1">
      <c r="A765" s="191"/>
      <c r="B765" s="191"/>
      <c r="C765" s="177"/>
      <c r="E765" s="192"/>
      <c r="F765" s="177"/>
      <c r="G765" s="192"/>
      <c r="H765" s="177"/>
      <c r="I765" s="192"/>
      <c r="J765" s="192"/>
      <c r="K765" s="192"/>
      <c r="L765" s="192"/>
      <c r="M765" s="192"/>
      <c r="N765" s="192"/>
      <c r="O765" s="192"/>
      <c r="P765" s="177"/>
      <c r="Q765" s="140"/>
      <c r="R765" s="140"/>
      <c r="S765" s="140"/>
      <c r="T765" s="140"/>
      <c r="U765" s="140"/>
      <c r="V765" s="140"/>
      <c r="W765" s="140"/>
      <c r="X765" s="140"/>
      <c r="Y765" s="140"/>
      <c r="Z765" s="140"/>
      <c r="AA765" s="140"/>
      <c r="AB765" s="140"/>
      <c r="AC765" s="140"/>
      <c r="AD765" s="140"/>
      <c r="AE765" s="140"/>
      <c r="AF765" s="140"/>
      <c r="AG765" s="140"/>
      <c r="AH765" s="140"/>
      <c r="AI765" s="140"/>
      <c r="AJ765" s="140"/>
    </row>
    <row r="766" spans="1:36" ht="42" customHeight="1">
      <c r="A766" s="191"/>
      <c r="B766" s="191"/>
      <c r="C766" s="177"/>
      <c r="E766" s="192"/>
      <c r="F766" s="177"/>
      <c r="G766" s="192"/>
      <c r="H766" s="177"/>
      <c r="I766" s="192"/>
      <c r="J766" s="192"/>
      <c r="K766" s="192"/>
      <c r="L766" s="192"/>
      <c r="M766" s="192"/>
      <c r="N766" s="192"/>
      <c r="O766" s="192"/>
      <c r="P766" s="177"/>
      <c r="Q766" s="140"/>
      <c r="R766" s="140"/>
      <c r="S766" s="140"/>
      <c r="T766" s="140"/>
      <c r="U766" s="140"/>
      <c r="V766" s="140"/>
      <c r="W766" s="140"/>
      <c r="X766" s="140"/>
      <c r="Y766" s="140"/>
      <c r="Z766" s="140"/>
      <c r="AA766" s="140"/>
      <c r="AB766" s="140"/>
      <c r="AC766" s="140"/>
      <c r="AD766" s="140"/>
      <c r="AE766" s="140"/>
      <c r="AF766" s="140"/>
      <c r="AG766" s="140"/>
      <c r="AH766" s="140"/>
      <c r="AI766" s="140"/>
      <c r="AJ766" s="140"/>
    </row>
    <row r="767" spans="1:36" ht="42" customHeight="1">
      <c r="A767" s="191"/>
      <c r="B767" s="191"/>
      <c r="C767" s="177"/>
      <c r="E767" s="192"/>
      <c r="F767" s="177"/>
      <c r="G767" s="192"/>
      <c r="H767" s="177"/>
      <c r="I767" s="192"/>
      <c r="J767" s="192"/>
      <c r="K767" s="192"/>
      <c r="L767" s="192"/>
      <c r="M767" s="192"/>
      <c r="N767" s="192"/>
      <c r="O767" s="192"/>
      <c r="P767" s="177"/>
      <c r="Q767" s="140"/>
      <c r="R767" s="140"/>
      <c r="S767" s="140"/>
      <c r="T767" s="140"/>
      <c r="U767" s="140"/>
      <c r="V767" s="140"/>
      <c r="W767" s="140"/>
      <c r="X767" s="140"/>
      <c r="Y767" s="140"/>
      <c r="Z767" s="140"/>
      <c r="AA767" s="140"/>
      <c r="AB767" s="140"/>
      <c r="AC767" s="140"/>
      <c r="AD767" s="140"/>
      <c r="AE767" s="140"/>
      <c r="AF767" s="140"/>
      <c r="AG767" s="140"/>
      <c r="AH767" s="140"/>
      <c r="AI767" s="140"/>
      <c r="AJ767" s="140"/>
    </row>
    <row r="768" spans="1:36" ht="42" customHeight="1">
      <c r="A768" s="191"/>
      <c r="B768" s="191"/>
      <c r="C768" s="177"/>
      <c r="E768" s="192"/>
      <c r="F768" s="177"/>
      <c r="G768" s="192"/>
      <c r="H768" s="177"/>
      <c r="I768" s="192"/>
      <c r="J768" s="192"/>
      <c r="K768" s="192"/>
      <c r="L768" s="192"/>
      <c r="M768" s="192"/>
      <c r="N768" s="192"/>
      <c r="O768" s="192"/>
      <c r="P768" s="177"/>
      <c r="Q768" s="140"/>
      <c r="R768" s="140"/>
      <c r="S768" s="140"/>
      <c r="T768" s="140"/>
      <c r="U768" s="140"/>
      <c r="V768" s="140"/>
      <c r="W768" s="140"/>
      <c r="X768" s="140"/>
      <c r="Y768" s="140"/>
      <c r="Z768" s="140"/>
      <c r="AA768" s="140"/>
      <c r="AB768" s="140"/>
      <c r="AC768" s="140"/>
      <c r="AD768" s="140"/>
      <c r="AE768" s="140"/>
      <c r="AF768" s="140"/>
      <c r="AG768" s="140"/>
      <c r="AH768" s="140"/>
      <c r="AI768" s="140"/>
      <c r="AJ768" s="140"/>
    </row>
    <row r="769" spans="1:36" ht="42" customHeight="1">
      <c r="A769" s="191"/>
      <c r="B769" s="191"/>
      <c r="C769" s="177"/>
      <c r="E769" s="192"/>
      <c r="F769" s="177"/>
      <c r="G769" s="192"/>
      <c r="H769" s="177"/>
      <c r="I769" s="192"/>
      <c r="J769" s="192"/>
      <c r="K769" s="192"/>
      <c r="L769" s="192"/>
      <c r="M769" s="192"/>
      <c r="N769" s="192"/>
      <c r="O769" s="192"/>
      <c r="P769" s="177"/>
      <c r="Q769" s="140"/>
      <c r="R769" s="140"/>
      <c r="S769" s="140"/>
      <c r="T769" s="140"/>
      <c r="U769" s="140"/>
      <c r="V769" s="140"/>
      <c r="W769" s="140"/>
      <c r="X769" s="140"/>
      <c r="Y769" s="140"/>
      <c r="Z769" s="140"/>
      <c r="AA769" s="140"/>
      <c r="AB769" s="140"/>
      <c r="AC769" s="140"/>
      <c r="AD769" s="140"/>
      <c r="AE769" s="140"/>
      <c r="AF769" s="140"/>
      <c r="AG769" s="140"/>
      <c r="AH769" s="140"/>
      <c r="AI769" s="140"/>
      <c r="AJ769" s="140"/>
    </row>
    <row r="770" spans="1:36" ht="42" customHeight="1">
      <c r="A770" s="191"/>
      <c r="B770" s="191"/>
      <c r="C770" s="177"/>
      <c r="E770" s="192"/>
      <c r="F770" s="177"/>
      <c r="G770" s="192"/>
      <c r="H770" s="177"/>
      <c r="I770" s="192"/>
      <c r="J770" s="192"/>
      <c r="K770" s="192"/>
      <c r="L770" s="192"/>
      <c r="M770" s="192"/>
      <c r="N770" s="192"/>
      <c r="O770" s="192"/>
      <c r="P770" s="177"/>
      <c r="Q770" s="140"/>
      <c r="R770" s="140"/>
      <c r="S770" s="140"/>
      <c r="T770" s="140"/>
      <c r="U770" s="140"/>
      <c r="V770" s="140"/>
      <c r="W770" s="140"/>
      <c r="X770" s="140"/>
      <c r="Y770" s="140"/>
      <c r="Z770" s="140"/>
      <c r="AA770" s="140"/>
      <c r="AB770" s="140"/>
      <c r="AC770" s="140"/>
      <c r="AD770" s="140"/>
      <c r="AE770" s="140"/>
      <c r="AF770" s="140"/>
      <c r="AG770" s="140"/>
      <c r="AH770" s="140"/>
      <c r="AI770" s="140"/>
      <c r="AJ770" s="140"/>
    </row>
    <row r="771" spans="1:36" ht="42" customHeight="1">
      <c r="A771" s="191"/>
      <c r="B771" s="191"/>
      <c r="C771" s="177"/>
      <c r="E771" s="192"/>
      <c r="F771" s="177"/>
      <c r="G771" s="192"/>
      <c r="H771" s="177"/>
      <c r="I771" s="192"/>
      <c r="J771" s="192"/>
      <c r="K771" s="192"/>
      <c r="L771" s="192"/>
      <c r="M771" s="192"/>
      <c r="N771" s="192"/>
      <c r="O771" s="192"/>
      <c r="P771" s="177"/>
      <c r="Q771" s="140"/>
      <c r="R771" s="140"/>
      <c r="S771" s="140"/>
      <c r="T771" s="140"/>
      <c r="U771" s="140"/>
      <c r="V771" s="140"/>
      <c r="W771" s="140"/>
      <c r="X771" s="140"/>
      <c r="Y771" s="140"/>
      <c r="Z771" s="140"/>
      <c r="AA771" s="140"/>
      <c r="AB771" s="140"/>
      <c r="AC771" s="140"/>
      <c r="AD771" s="140"/>
      <c r="AE771" s="140"/>
      <c r="AF771" s="140"/>
      <c r="AG771" s="140"/>
      <c r="AH771" s="140"/>
      <c r="AI771" s="140"/>
      <c r="AJ771" s="140"/>
    </row>
    <row r="772" spans="1:36" ht="42" customHeight="1">
      <c r="A772" s="191"/>
      <c r="B772" s="191"/>
      <c r="C772" s="177"/>
      <c r="E772" s="192"/>
      <c r="F772" s="177"/>
      <c r="G772" s="192"/>
      <c r="H772" s="177"/>
      <c r="I772" s="192"/>
      <c r="J772" s="192"/>
      <c r="K772" s="192"/>
      <c r="L772" s="192"/>
      <c r="M772" s="192"/>
      <c r="N772" s="192"/>
      <c r="O772" s="192"/>
      <c r="P772" s="177"/>
      <c r="Q772" s="140"/>
      <c r="R772" s="140"/>
      <c r="S772" s="140"/>
      <c r="T772" s="140"/>
      <c r="U772" s="140"/>
      <c r="V772" s="140"/>
      <c r="W772" s="140"/>
      <c r="X772" s="140"/>
      <c r="Y772" s="140"/>
      <c r="Z772" s="140"/>
      <c r="AA772" s="140"/>
      <c r="AB772" s="140"/>
      <c r="AC772" s="140"/>
      <c r="AD772" s="140"/>
      <c r="AE772" s="140"/>
      <c r="AF772" s="140"/>
      <c r="AG772" s="140"/>
      <c r="AH772" s="140"/>
      <c r="AI772" s="140"/>
      <c r="AJ772" s="140"/>
    </row>
    <row r="773" spans="1:36" ht="42" customHeight="1">
      <c r="A773" s="191"/>
      <c r="B773" s="191"/>
      <c r="C773" s="177"/>
      <c r="E773" s="192"/>
      <c r="F773" s="177"/>
      <c r="G773" s="192"/>
      <c r="H773" s="177"/>
      <c r="I773" s="192"/>
      <c r="J773" s="192"/>
      <c r="K773" s="192"/>
      <c r="L773" s="192"/>
      <c r="M773" s="192"/>
      <c r="N773" s="192"/>
      <c r="O773" s="192"/>
      <c r="P773" s="177"/>
      <c r="Q773" s="140"/>
      <c r="R773" s="140"/>
      <c r="S773" s="140"/>
      <c r="T773" s="140"/>
      <c r="U773" s="140"/>
      <c r="V773" s="140"/>
      <c r="W773" s="140"/>
      <c r="X773" s="140"/>
      <c r="Y773" s="140"/>
      <c r="Z773" s="140"/>
      <c r="AA773" s="140"/>
      <c r="AB773" s="140"/>
      <c r="AC773" s="140"/>
      <c r="AD773" s="140"/>
      <c r="AE773" s="140"/>
      <c r="AF773" s="140"/>
      <c r="AG773" s="140"/>
      <c r="AH773" s="140"/>
      <c r="AI773" s="140"/>
      <c r="AJ773" s="140"/>
    </row>
    <row r="774" spans="1:36" ht="42" customHeight="1">
      <c r="A774" s="191"/>
      <c r="B774" s="191"/>
      <c r="C774" s="177"/>
      <c r="E774" s="192"/>
      <c r="F774" s="177"/>
      <c r="G774" s="192"/>
      <c r="H774" s="177"/>
      <c r="I774" s="192"/>
      <c r="J774" s="192"/>
      <c r="K774" s="192"/>
      <c r="L774" s="192"/>
      <c r="M774" s="192"/>
      <c r="N774" s="192"/>
      <c r="O774" s="192"/>
      <c r="P774" s="177"/>
      <c r="Q774" s="140"/>
      <c r="R774" s="140"/>
      <c r="S774" s="140"/>
      <c r="T774" s="140"/>
      <c r="U774" s="140"/>
      <c r="V774" s="140"/>
      <c r="W774" s="140"/>
      <c r="X774" s="140"/>
      <c r="Y774" s="140"/>
      <c r="Z774" s="140"/>
      <c r="AA774" s="140"/>
      <c r="AB774" s="140"/>
      <c r="AC774" s="140"/>
      <c r="AD774" s="140"/>
      <c r="AE774" s="140"/>
      <c r="AF774" s="140"/>
      <c r="AG774" s="140"/>
      <c r="AH774" s="140"/>
      <c r="AI774" s="140"/>
      <c r="AJ774" s="140"/>
    </row>
    <row r="775" spans="1:36" ht="42" customHeight="1">
      <c r="A775" s="191"/>
      <c r="B775" s="191"/>
      <c r="C775" s="177"/>
      <c r="E775" s="192"/>
      <c r="F775" s="177"/>
      <c r="G775" s="192"/>
      <c r="H775" s="177"/>
      <c r="I775" s="192"/>
      <c r="J775" s="192"/>
      <c r="K775" s="192"/>
      <c r="L775" s="192"/>
      <c r="M775" s="192"/>
      <c r="N775" s="192"/>
      <c r="O775" s="192"/>
      <c r="P775" s="177"/>
      <c r="Q775" s="140"/>
      <c r="R775" s="140"/>
      <c r="S775" s="140"/>
      <c r="T775" s="140"/>
      <c r="U775" s="140"/>
      <c r="V775" s="140"/>
      <c r="W775" s="140"/>
      <c r="X775" s="140"/>
      <c r="Y775" s="140"/>
      <c r="Z775" s="140"/>
      <c r="AA775" s="140"/>
      <c r="AB775" s="140"/>
      <c r="AC775" s="140"/>
      <c r="AD775" s="140"/>
      <c r="AE775" s="140"/>
      <c r="AF775" s="140"/>
      <c r="AG775" s="140"/>
      <c r="AH775" s="140"/>
      <c r="AI775" s="140"/>
      <c r="AJ775" s="140"/>
    </row>
    <row r="776" spans="1:36" ht="42" customHeight="1">
      <c r="A776" s="191"/>
      <c r="B776" s="191"/>
      <c r="C776" s="177"/>
      <c r="E776" s="192"/>
      <c r="F776" s="177"/>
      <c r="G776" s="192"/>
      <c r="H776" s="177"/>
      <c r="I776" s="192"/>
      <c r="J776" s="192"/>
      <c r="K776" s="192"/>
      <c r="L776" s="192"/>
      <c r="M776" s="192"/>
      <c r="N776" s="192"/>
      <c r="O776" s="192"/>
      <c r="P776" s="177"/>
      <c r="Q776" s="140"/>
      <c r="R776" s="140"/>
      <c r="S776" s="140"/>
      <c r="T776" s="140"/>
      <c r="U776" s="140"/>
      <c r="V776" s="140"/>
      <c r="W776" s="140"/>
      <c r="X776" s="140"/>
      <c r="Y776" s="140"/>
      <c r="Z776" s="140"/>
      <c r="AA776" s="140"/>
      <c r="AB776" s="140"/>
      <c r="AC776" s="140"/>
      <c r="AD776" s="140"/>
      <c r="AE776" s="140"/>
      <c r="AF776" s="140"/>
      <c r="AG776" s="140"/>
      <c r="AH776" s="140"/>
      <c r="AI776" s="140"/>
      <c r="AJ776" s="140"/>
    </row>
    <row r="777" spans="1:36" ht="42" customHeight="1">
      <c r="A777" s="191"/>
      <c r="B777" s="191"/>
      <c r="C777" s="177"/>
      <c r="E777" s="192"/>
      <c r="F777" s="177"/>
      <c r="G777" s="192"/>
      <c r="H777" s="177"/>
      <c r="I777" s="192"/>
      <c r="J777" s="192"/>
      <c r="K777" s="192"/>
      <c r="L777" s="192"/>
      <c r="M777" s="192"/>
      <c r="N777" s="192"/>
      <c r="O777" s="192"/>
      <c r="P777" s="177"/>
      <c r="Q777" s="140"/>
      <c r="R777" s="140"/>
      <c r="S777" s="140"/>
      <c r="T777" s="140"/>
      <c r="U777" s="140"/>
      <c r="V777" s="140"/>
      <c r="W777" s="140"/>
      <c r="X777" s="140"/>
      <c r="Y777" s="140"/>
      <c r="Z777" s="140"/>
      <c r="AA777" s="140"/>
      <c r="AB777" s="140"/>
      <c r="AC777" s="140"/>
      <c r="AD777" s="140"/>
      <c r="AE777" s="140"/>
      <c r="AF777" s="140"/>
      <c r="AG777" s="140"/>
      <c r="AH777" s="140"/>
      <c r="AI777" s="140"/>
      <c r="AJ777" s="140"/>
    </row>
    <row r="778" spans="1:36" ht="42" customHeight="1">
      <c r="A778" s="191"/>
      <c r="B778" s="191"/>
      <c r="C778" s="177"/>
      <c r="E778" s="192"/>
      <c r="F778" s="177"/>
      <c r="G778" s="192"/>
      <c r="H778" s="177"/>
      <c r="I778" s="192"/>
      <c r="J778" s="192"/>
      <c r="K778" s="192"/>
      <c r="L778" s="192"/>
      <c r="M778" s="192"/>
      <c r="N778" s="192"/>
      <c r="O778" s="192"/>
      <c r="P778" s="177"/>
      <c r="Q778" s="140"/>
      <c r="R778" s="140"/>
      <c r="S778" s="140"/>
      <c r="T778" s="140"/>
      <c r="U778" s="140"/>
      <c r="V778" s="140"/>
      <c r="W778" s="140"/>
      <c r="X778" s="140"/>
      <c r="Y778" s="140"/>
      <c r="Z778" s="140"/>
      <c r="AA778" s="140"/>
      <c r="AB778" s="140"/>
      <c r="AC778" s="140"/>
      <c r="AD778" s="140"/>
      <c r="AE778" s="140"/>
      <c r="AF778" s="140"/>
      <c r="AG778" s="140"/>
      <c r="AH778" s="140"/>
      <c r="AI778" s="140"/>
      <c r="AJ778" s="140"/>
    </row>
    <row r="779" spans="1:36" ht="42" customHeight="1">
      <c r="A779" s="191"/>
      <c r="B779" s="191"/>
      <c r="C779" s="177"/>
      <c r="E779" s="192"/>
      <c r="F779" s="177"/>
      <c r="G779" s="192"/>
      <c r="H779" s="177"/>
      <c r="I779" s="192"/>
      <c r="J779" s="192"/>
      <c r="K779" s="192"/>
      <c r="L779" s="192"/>
      <c r="M779" s="192"/>
      <c r="N779" s="192"/>
      <c r="O779" s="192"/>
      <c r="P779" s="177"/>
      <c r="Q779" s="140"/>
      <c r="R779" s="140"/>
      <c r="S779" s="140"/>
      <c r="T779" s="140"/>
      <c r="U779" s="140"/>
      <c r="V779" s="140"/>
      <c r="W779" s="140"/>
      <c r="X779" s="140"/>
      <c r="Y779" s="140"/>
      <c r="Z779" s="140"/>
      <c r="AA779" s="140"/>
      <c r="AB779" s="140"/>
      <c r="AC779" s="140"/>
      <c r="AD779" s="140"/>
      <c r="AE779" s="140"/>
      <c r="AF779" s="140"/>
      <c r="AG779" s="140"/>
      <c r="AH779" s="140"/>
      <c r="AI779" s="140"/>
      <c r="AJ779" s="140"/>
    </row>
    <row r="780" spans="1:36" ht="42" customHeight="1">
      <c r="A780" s="191"/>
      <c r="B780" s="191"/>
      <c r="C780" s="177"/>
      <c r="E780" s="192"/>
      <c r="F780" s="177"/>
      <c r="G780" s="192"/>
      <c r="H780" s="177"/>
      <c r="I780" s="192"/>
      <c r="J780" s="192"/>
      <c r="K780" s="192"/>
      <c r="L780" s="192"/>
      <c r="M780" s="192"/>
      <c r="N780" s="192"/>
      <c r="O780" s="192"/>
      <c r="P780" s="177"/>
      <c r="Q780" s="140"/>
      <c r="R780" s="140"/>
      <c r="S780" s="140"/>
      <c r="T780" s="140"/>
      <c r="U780" s="140"/>
      <c r="V780" s="140"/>
      <c r="W780" s="140"/>
      <c r="X780" s="140"/>
      <c r="Y780" s="140"/>
      <c r="Z780" s="140"/>
      <c r="AA780" s="140"/>
      <c r="AB780" s="140"/>
      <c r="AC780" s="140"/>
      <c r="AD780" s="140"/>
      <c r="AE780" s="140"/>
      <c r="AF780" s="140"/>
      <c r="AG780" s="140"/>
      <c r="AH780" s="140"/>
      <c r="AI780" s="140"/>
      <c r="AJ780" s="140"/>
    </row>
    <row r="781" spans="1:36" ht="42" customHeight="1">
      <c r="A781" s="191"/>
      <c r="B781" s="191"/>
      <c r="C781" s="177"/>
      <c r="E781" s="192"/>
      <c r="F781" s="177"/>
      <c r="G781" s="192"/>
      <c r="H781" s="177"/>
      <c r="I781" s="192"/>
      <c r="J781" s="192"/>
      <c r="K781" s="192"/>
      <c r="L781" s="192"/>
      <c r="M781" s="192"/>
      <c r="N781" s="192"/>
      <c r="O781" s="192"/>
      <c r="P781" s="177"/>
      <c r="Q781" s="140"/>
      <c r="R781" s="140"/>
      <c r="S781" s="140"/>
      <c r="T781" s="140"/>
      <c r="U781" s="140"/>
      <c r="V781" s="140"/>
      <c r="W781" s="140"/>
      <c r="X781" s="140"/>
      <c r="Y781" s="140"/>
      <c r="Z781" s="140"/>
      <c r="AA781" s="140"/>
      <c r="AB781" s="140"/>
      <c r="AC781" s="140"/>
      <c r="AD781" s="140"/>
      <c r="AE781" s="140"/>
      <c r="AF781" s="140"/>
      <c r="AG781" s="140"/>
      <c r="AH781" s="140"/>
      <c r="AI781" s="140"/>
      <c r="AJ781" s="140"/>
    </row>
    <row r="782" spans="1:36" ht="42" customHeight="1">
      <c r="A782" s="191"/>
      <c r="B782" s="191"/>
      <c r="C782" s="177"/>
      <c r="E782" s="192"/>
      <c r="F782" s="177"/>
      <c r="G782" s="192"/>
      <c r="H782" s="177"/>
      <c r="I782" s="192"/>
      <c r="J782" s="192"/>
      <c r="K782" s="192"/>
      <c r="L782" s="192"/>
      <c r="M782" s="192"/>
      <c r="N782" s="192"/>
      <c r="O782" s="192"/>
      <c r="P782" s="177"/>
      <c r="Q782" s="140"/>
      <c r="R782" s="140"/>
      <c r="S782" s="140"/>
      <c r="T782" s="140"/>
      <c r="U782" s="140"/>
      <c r="V782" s="140"/>
      <c r="W782" s="140"/>
      <c r="X782" s="140"/>
      <c r="Y782" s="140"/>
      <c r="Z782" s="140"/>
      <c r="AA782" s="140"/>
      <c r="AB782" s="140"/>
      <c r="AC782" s="140"/>
      <c r="AD782" s="140"/>
      <c r="AE782" s="140"/>
      <c r="AF782" s="140"/>
      <c r="AG782" s="140"/>
      <c r="AH782" s="140"/>
      <c r="AI782" s="140"/>
      <c r="AJ782" s="140"/>
    </row>
    <row r="783" spans="1:36" ht="42" customHeight="1">
      <c r="A783" s="191"/>
      <c r="B783" s="191"/>
      <c r="C783" s="177"/>
      <c r="E783" s="192"/>
      <c r="F783" s="177"/>
      <c r="G783" s="192"/>
      <c r="H783" s="177"/>
      <c r="I783" s="192"/>
      <c r="J783" s="192"/>
      <c r="K783" s="192"/>
      <c r="L783" s="192"/>
      <c r="M783" s="192"/>
      <c r="N783" s="192"/>
      <c r="O783" s="192"/>
      <c r="P783" s="177"/>
      <c r="Q783" s="140"/>
      <c r="R783" s="140"/>
      <c r="S783" s="140"/>
      <c r="T783" s="140"/>
      <c r="U783" s="140"/>
      <c r="V783" s="140"/>
      <c r="W783" s="140"/>
      <c r="X783" s="140"/>
      <c r="Y783" s="140"/>
      <c r="Z783" s="140"/>
      <c r="AA783" s="140"/>
      <c r="AB783" s="140"/>
      <c r="AC783" s="140"/>
      <c r="AD783" s="140"/>
      <c r="AE783" s="140"/>
      <c r="AF783" s="140"/>
      <c r="AG783" s="140"/>
      <c r="AH783" s="140"/>
      <c r="AI783" s="140"/>
      <c r="AJ783" s="140"/>
    </row>
    <row r="784" spans="1:36" ht="42" customHeight="1">
      <c r="A784" s="191"/>
      <c r="B784" s="191"/>
      <c r="C784" s="177"/>
      <c r="E784" s="192"/>
      <c r="F784" s="177"/>
      <c r="G784" s="192"/>
      <c r="H784" s="177"/>
      <c r="I784" s="192"/>
      <c r="J784" s="192"/>
      <c r="K784" s="192"/>
      <c r="L784" s="192"/>
      <c r="M784" s="192"/>
      <c r="N784" s="192"/>
      <c r="O784" s="192"/>
      <c r="P784" s="177"/>
      <c r="Q784" s="140"/>
      <c r="R784" s="140"/>
      <c r="S784" s="140"/>
      <c r="T784" s="140"/>
      <c r="U784" s="140"/>
      <c r="V784" s="140"/>
      <c r="W784" s="140"/>
      <c r="X784" s="140"/>
      <c r="Y784" s="140"/>
      <c r="Z784" s="140"/>
      <c r="AA784" s="140"/>
      <c r="AB784" s="140"/>
      <c r="AC784" s="140"/>
      <c r="AD784" s="140"/>
      <c r="AE784" s="140"/>
      <c r="AF784" s="140"/>
      <c r="AG784" s="140"/>
      <c r="AH784" s="140"/>
      <c r="AI784" s="140"/>
      <c r="AJ784" s="140"/>
    </row>
    <row r="785" spans="1:36" ht="42" customHeight="1">
      <c r="A785" s="191"/>
      <c r="B785" s="191"/>
      <c r="C785" s="177"/>
      <c r="E785" s="192"/>
      <c r="F785" s="177"/>
      <c r="G785" s="192"/>
      <c r="H785" s="177"/>
      <c r="I785" s="192"/>
      <c r="J785" s="192"/>
      <c r="K785" s="192"/>
      <c r="L785" s="192"/>
      <c r="M785" s="192"/>
      <c r="N785" s="192"/>
      <c r="O785" s="192"/>
      <c r="P785" s="177"/>
      <c r="Q785" s="140"/>
      <c r="R785" s="140"/>
      <c r="S785" s="140"/>
      <c r="T785" s="140"/>
      <c r="U785" s="140"/>
      <c r="V785" s="140"/>
      <c r="W785" s="140"/>
      <c r="X785" s="140"/>
      <c r="Y785" s="140"/>
      <c r="Z785" s="140"/>
      <c r="AA785" s="140"/>
      <c r="AB785" s="140"/>
      <c r="AC785" s="140"/>
      <c r="AD785" s="140"/>
      <c r="AE785" s="140"/>
      <c r="AF785" s="140"/>
      <c r="AG785" s="140"/>
      <c r="AH785" s="140"/>
      <c r="AI785" s="140"/>
      <c r="AJ785" s="140"/>
    </row>
    <row r="786" spans="1:36" ht="42" customHeight="1">
      <c r="A786" s="191"/>
      <c r="B786" s="191"/>
      <c r="C786" s="177"/>
      <c r="E786" s="192"/>
      <c r="F786" s="177"/>
      <c r="G786" s="192"/>
      <c r="H786" s="177"/>
      <c r="I786" s="192"/>
      <c r="J786" s="192"/>
      <c r="K786" s="192"/>
      <c r="L786" s="192"/>
      <c r="M786" s="192"/>
      <c r="N786" s="192"/>
      <c r="O786" s="192"/>
      <c r="P786" s="177"/>
      <c r="Q786" s="140"/>
      <c r="R786" s="140"/>
      <c r="S786" s="140"/>
      <c r="T786" s="140"/>
      <c r="U786" s="140"/>
      <c r="V786" s="140"/>
      <c r="W786" s="140"/>
      <c r="X786" s="140"/>
      <c r="Y786" s="140"/>
      <c r="Z786" s="140"/>
      <c r="AA786" s="140"/>
      <c r="AB786" s="140"/>
      <c r="AC786" s="140"/>
      <c r="AD786" s="140"/>
      <c r="AE786" s="140"/>
      <c r="AF786" s="140"/>
      <c r="AG786" s="140"/>
      <c r="AH786" s="140"/>
      <c r="AI786" s="140"/>
      <c r="AJ786" s="140"/>
    </row>
    <row r="787" spans="1:36" ht="42" customHeight="1">
      <c r="A787" s="191"/>
      <c r="B787" s="191"/>
      <c r="C787" s="177"/>
      <c r="E787" s="192"/>
      <c r="F787" s="177"/>
      <c r="G787" s="192"/>
      <c r="H787" s="177"/>
      <c r="I787" s="192"/>
      <c r="J787" s="192"/>
      <c r="K787" s="192"/>
      <c r="L787" s="192"/>
      <c r="M787" s="192"/>
      <c r="N787" s="192"/>
      <c r="O787" s="192"/>
      <c r="P787" s="177"/>
      <c r="Q787" s="140"/>
      <c r="R787" s="140"/>
      <c r="S787" s="140"/>
      <c r="T787" s="140"/>
      <c r="U787" s="140"/>
      <c r="V787" s="140"/>
      <c r="W787" s="140"/>
      <c r="X787" s="140"/>
      <c r="Y787" s="140"/>
      <c r="Z787" s="140"/>
      <c r="AA787" s="140"/>
      <c r="AB787" s="140"/>
      <c r="AC787" s="140"/>
      <c r="AD787" s="140"/>
      <c r="AE787" s="140"/>
      <c r="AF787" s="140"/>
      <c r="AG787" s="140"/>
      <c r="AH787" s="140"/>
      <c r="AI787" s="140"/>
      <c r="AJ787" s="140"/>
    </row>
    <row r="788" spans="1:36" ht="42" customHeight="1">
      <c r="A788" s="191"/>
      <c r="B788" s="191"/>
      <c r="C788" s="177"/>
      <c r="E788" s="192"/>
      <c r="F788" s="177"/>
      <c r="G788" s="192"/>
      <c r="H788" s="177"/>
      <c r="I788" s="192"/>
      <c r="J788" s="192"/>
      <c r="K788" s="192"/>
      <c r="L788" s="192"/>
      <c r="M788" s="192"/>
      <c r="N788" s="192"/>
      <c r="O788" s="192"/>
      <c r="P788" s="177"/>
      <c r="Q788" s="140"/>
      <c r="R788" s="140"/>
      <c r="S788" s="140"/>
      <c r="T788" s="140"/>
      <c r="U788" s="140"/>
      <c r="V788" s="140"/>
      <c r="W788" s="140"/>
      <c r="X788" s="140"/>
      <c r="Y788" s="140"/>
      <c r="Z788" s="140"/>
      <c r="AA788" s="140"/>
      <c r="AB788" s="140"/>
      <c r="AC788" s="140"/>
      <c r="AD788" s="140"/>
      <c r="AE788" s="140"/>
      <c r="AF788" s="140"/>
      <c r="AG788" s="140"/>
      <c r="AH788" s="140"/>
      <c r="AI788" s="140"/>
      <c r="AJ788" s="140"/>
    </row>
    <row r="789" spans="1:36" ht="42" customHeight="1">
      <c r="A789" s="191"/>
      <c r="B789" s="191"/>
      <c r="C789" s="177"/>
      <c r="E789" s="192"/>
      <c r="F789" s="177"/>
      <c r="G789" s="192"/>
      <c r="H789" s="177"/>
      <c r="I789" s="192"/>
      <c r="J789" s="192"/>
      <c r="K789" s="192"/>
      <c r="L789" s="192"/>
      <c r="M789" s="192"/>
      <c r="N789" s="192"/>
      <c r="O789" s="192"/>
      <c r="P789" s="177"/>
      <c r="Q789" s="140"/>
      <c r="R789" s="140"/>
      <c r="S789" s="140"/>
      <c r="T789" s="140"/>
      <c r="U789" s="140"/>
      <c r="V789" s="140"/>
      <c r="W789" s="140"/>
      <c r="X789" s="140"/>
      <c r="Y789" s="140"/>
      <c r="Z789" s="140"/>
      <c r="AA789" s="140"/>
      <c r="AB789" s="140"/>
      <c r="AC789" s="140"/>
      <c r="AD789" s="140"/>
      <c r="AE789" s="140"/>
      <c r="AF789" s="140"/>
      <c r="AG789" s="140"/>
      <c r="AH789" s="140"/>
      <c r="AI789" s="140"/>
      <c r="AJ789" s="140"/>
    </row>
    <row r="790" spans="1:36" ht="42" customHeight="1">
      <c r="A790" s="191"/>
      <c r="B790" s="191"/>
      <c r="C790" s="177"/>
      <c r="E790" s="192"/>
      <c r="F790" s="177"/>
      <c r="G790" s="192"/>
      <c r="H790" s="177"/>
      <c r="I790" s="192"/>
      <c r="J790" s="192"/>
      <c r="K790" s="192"/>
      <c r="L790" s="192"/>
      <c r="M790" s="192"/>
      <c r="N790" s="192"/>
      <c r="O790" s="192"/>
      <c r="P790" s="177"/>
      <c r="Q790" s="140"/>
      <c r="R790" s="140"/>
      <c r="S790" s="140"/>
      <c r="T790" s="140"/>
      <c r="U790" s="140"/>
      <c r="V790" s="140"/>
      <c r="W790" s="140"/>
      <c r="X790" s="140"/>
      <c r="Y790" s="140"/>
      <c r="Z790" s="140"/>
      <c r="AA790" s="140"/>
      <c r="AB790" s="140"/>
      <c r="AC790" s="140"/>
      <c r="AD790" s="140"/>
      <c r="AE790" s="140"/>
      <c r="AF790" s="140"/>
      <c r="AG790" s="140"/>
      <c r="AH790" s="140"/>
      <c r="AI790" s="140"/>
      <c r="AJ790" s="140"/>
    </row>
    <row r="791" spans="1:36" ht="42" customHeight="1">
      <c r="A791" s="191"/>
      <c r="B791" s="191"/>
      <c r="C791" s="177"/>
      <c r="E791" s="192"/>
      <c r="F791" s="177"/>
      <c r="G791" s="192"/>
      <c r="H791" s="177"/>
      <c r="I791" s="192"/>
      <c r="J791" s="192"/>
      <c r="K791" s="192"/>
      <c r="L791" s="192"/>
      <c r="M791" s="192"/>
      <c r="N791" s="192"/>
      <c r="O791" s="192"/>
      <c r="P791" s="177"/>
      <c r="Q791" s="140"/>
      <c r="R791" s="140"/>
      <c r="S791" s="140"/>
      <c r="T791" s="140"/>
      <c r="U791" s="140"/>
      <c r="V791" s="140"/>
      <c r="W791" s="140"/>
      <c r="X791" s="140"/>
      <c r="Y791" s="140"/>
      <c r="Z791" s="140"/>
      <c r="AA791" s="140"/>
      <c r="AB791" s="140"/>
      <c r="AC791" s="140"/>
      <c r="AD791" s="140"/>
      <c r="AE791" s="140"/>
      <c r="AF791" s="140"/>
      <c r="AG791" s="140"/>
      <c r="AH791" s="140"/>
      <c r="AI791" s="140"/>
      <c r="AJ791" s="140"/>
    </row>
    <row r="792" spans="1:36" ht="42" customHeight="1">
      <c r="A792" s="191"/>
      <c r="B792" s="191"/>
      <c r="C792" s="177"/>
      <c r="E792" s="192"/>
      <c r="F792" s="177"/>
      <c r="G792" s="192"/>
      <c r="H792" s="177"/>
      <c r="I792" s="192"/>
      <c r="J792" s="192"/>
      <c r="K792" s="192"/>
      <c r="L792" s="192"/>
      <c r="M792" s="192"/>
      <c r="N792" s="192"/>
      <c r="O792" s="192"/>
      <c r="P792" s="177"/>
      <c r="Q792" s="140"/>
      <c r="R792" s="140"/>
      <c r="S792" s="140"/>
      <c r="T792" s="140"/>
      <c r="U792" s="140"/>
      <c r="V792" s="140"/>
      <c r="W792" s="140"/>
      <c r="X792" s="140"/>
      <c r="Y792" s="140"/>
      <c r="Z792" s="140"/>
      <c r="AA792" s="140"/>
      <c r="AB792" s="140"/>
      <c r="AC792" s="140"/>
      <c r="AD792" s="140"/>
      <c r="AE792" s="140"/>
      <c r="AF792" s="140"/>
      <c r="AG792" s="140"/>
      <c r="AH792" s="140"/>
      <c r="AI792" s="140"/>
      <c r="AJ792" s="140"/>
    </row>
    <row r="793" spans="1:36" ht="42" customHeight="1">
      <c r="A793" s="191"/>
      <c r="B793" s="191"/>
      <c r="C793" s="177"/>
      <c r="E793" s="192"/>
      <c r="F793" s="177"/>
      <c r="G793" s="192"/>
      <c r="H793" s="177"/>
      <c r="I793" s="192"/>
      <c r="J793" s="192"/>
      <c r="K793" s="192"/>
      <c r="L793" s="192"/>
      <c r="M793" s="192"/>
      <c r="N793" s="192"/>
      <c r="O793" s="192"/>
      <c r="P793" s="177"/>
      <c r="Q793" s="140"/>
      <c r="R793" s="140"/>
      <c r="S793" s="140"/>
      <c r="T793" s="140"/>
      <c r="U793" s="140"/>
      <c r="V793" s="140"/>
      <c r="W793" s="140"/>
      <c r="X793" s="140"/>
      <c r="Y793" s="140"/>
      <c r="Z793" s="140"/>
      <c r="AA793" s="140"/>
      <c r="AB793" s="140"/>
      <c r="AC793" s="140"/>
      <c r="AD793" s="140"/>
      <c r="AE793" s="140"/>
      <c r="AF793" s="140"/>
      <c r="AG793" s="140"/>
      <c r="AH793" s="140"/>
      <c r="AI793" s="140"/>
      <c r="AJ793" s="140"/>
    </row>
    <row r="794" spans="1:36" ht="42" customHeight="1">
      <c r="A794" s="191"/>
      <c r="B794" s="191"/>
      <c r="C794" s="177"/>
      <c r="E794" s="192"/>
      <c r="F794" s="177"/>
      <c r="G794" s="192"/>
      <c r="H794" s="177"/>
      <c r="I794" s="192"/>
      <c r="J794" s="192"/>
      <c r="K794" s="192"/>
      <c r="L794" s="192"/>
      <c r="M794" s="192"/>
      <c r="N794" s="192"/>
      <c r="O794" s="192"/>
      <c r="P794" s="177"/>
      <c r="Q794" s="140"/>
      <c r="R794" s="140"/>
      <c r="S794" s="140"/>
      <c r="T794" s="140"/>
      <c r="U794" s="140"/>
      <c r="V794" s="140"/>
      <c r="W794" s="140"/>
      <c r="X794" s="140"/>
      <c r="Y794" s="140"/>
      <c r="Z794" s="140"/>
      <c r="AA794" s="140"/>
      <c r="AB794" s="140"/>
      <c r="AC794" s="140"/>
      <c r="AD794" s="140"/>
      <c r="AE794" s="140"/>
      <c r="AF794" s="140"/>
      <c r="AG794" s="140"/>
      <c r="AH794" s="140"/>
      <c r="AI794" s="140"/>
      <c r="AJ794" s="140"/>
    </row>
    <row r="795" spans="1:36" ht="42" customHeight="1">
      <c r="A795" s="191"/>
      <c r="B795" s="191"/>
      <c r="C795" s="177"/>
      <c r="E795" s="192"/>
      <c r="F795" s="177"/>
      <c r="G795" s="192"/>
      <c r="H795" s="177"/>
      <c r="I795" s="192"/>
      <c r="J795" s="192"/>
      <c r="K795" s="192"/>
      <c r="L795" s="192"/>
      <c r="M795" s="192"/>
      <c r="N795" s="192"/>
      <c r="O795" s="192"/>
      <c r="P795" s="177"/>
      <c r="Q795" s="140"/>
      <c r="R795" s="140"/>
      <c r="S795" s="140"/>
      <c r="T795" s="140"/>
      <c r="U795" s="140"/>
      <c r="V795" s="140"/>
      <c r="W795" s="140"/>
      <c r="X795" s="140"/>
      <c r="Y795" s="140"/>
      <c r="Z795" s="140"/>
      <c r="AA795" s="140"/>
      <c r="AB795" s="140"/>
      <c r="AC795" s="140"/>
      <c r="AD795" s="140"/>
      <c r="AE795" s="140"/>
      <c r="AF795" s="140"/>
      <c r="AG795" s="140"/>
      <c r="AH795" s="140"/>
      <c r="AI795" s="140"/>
      <c r="AJ795" s="140"/>
    </row>
    <row r="796" spans="1:36" ht="42" customHeight="1">
      <c r="A796" s="191"/>
      <c r="B796" s="191"/>
      <c r="C796" s="177"/>
      <c r="E796" s="192"/>
      <c r="F796" s="177"/>
      <c r="G796" s="192"/>
      <c r="H796" s="177"/>
      <c r="I796" s="192"/>
      <c r="J796" s="192"/>
      <c r="K796" s="192"/>
      <c r="L796" s="192"/>
      <c r="M796" s="192"/>
      <c r="N796" s="192"/>
      <c r="O796" s="192"/>
      <c r="P796" s="177"/>
      <c r="Q796" s="140"/>
      <c r="R796" s="140"/>
      <c r="S796" s="140"/>
      <c r="T796" s="140"/>
      <c r="U796" s="140"/>
      <c r="V796" s="140"/>
      <c r="W796" s="140"/>
      <c r="X796" s="140"/>
      <c r="Y796" s="140"/>
      <c r="Z796" s="140"/>
      <c r="AA796" s="140"/>
      <c r="AB796" s="140"/>
      <c r="AC796" s="140"/>
      <c r="AD796" s="140"/>
      <c r="AE796" s="140"/>
      <c r="AF796" s="140"/>
      <c r="AG796" s="140"/>
      <c r="AH796" s="140"/>
      <c r="AI796" s="140"/>
      <c r="AJ796" s="140"/>
    </row>
    <row r="797" spans="1:36" ht="42" customHeight="1">
      <c r="A797" s="191"/>
      <c r="B797" s="191"/>
      <c r="C797" s="177"/>
      <c r="E797" s="192"/>
      <c r="F797" s="177"/>
      <c r="G797" s="192"/>
      <c r="H797" s="177"/>
      <c r="I797" s="192"/>
      <c r="J797" s="192"/>
      <c r="K797" s="192"/>
      <c r="L797" s="192"/>
      <c r="M797" s="192"/>
      <c r="N797" s="192"/>
      <c r="O797" s="192"/>
      <c r="P797" s="177"/>
      <c r="Q797" s="140"/>
      <c r="R797" s="140"/>
      <c r="S797" s="140"/>
      <c r="T797" s="140"/>
      <c r="U797" s="140"/>
      <c r="V797" s="140"/>
      <c r="W797" s="140"/>
      <c r="X797" s="140"/>
      <c r="Y797" s="140"/>
      <c r="Z797" s="140"/>
      <c r="AA797" s="140"/>
      <c r="AB797" s="140"/>
      <c r="AC797" s="140"/>
      <c r="AD797" s="140"/>
      <c r="AE797" s="140"/>
      <c r="AF797" s="140"/>
      <c r="AG797" s="140"/>
      <c r="AH797" s="140"/>
      <c r="AI797" s="140"/>
      <c r="AJ797" s="140"/>
    </row>
    <row r="798" spans="1:36" ht="42" customHeight="1">
      <c r="A798" s="191"/>
      <c r="B798" s="191"/>
      <c r="C798" s="177"/>
      <c r="E798" s="192"/>
      <c r="F798" s="177"/>
      <c r="G798" s="192"/>
      <c r="H798" s="177"/>
      <c r="I798" s="192"/>
      <c r="J798" s="192"/>
      <c r="K798" s="192"/>
      <c r="L798" s="192"/>
      <c r="M798" s="192"/>
      <c r="N798" s="192"/>
      <c r="O798" s="192"/>
      <c r="P798" s="177"/>
      <c r="Q798" s="140"/>
      <c r="R798" s="140"/>
      <c r="S798" s="140"/>
      <c r="T798" s="140"/>
      <c r="U798" s="140"/>
      <c r="V798" s="140"/>
      <c r="W798" s="140"/>
      <c r="X798" s="140"/>
      <c r="Y798" s="140"/>
      <c r="Z798" s="140"/>
      <c r="AA798" s="140"/>
      <c r="AB798" s="140"/>
      <c r="AC798" s="140"/>
      <c r="AD798" s="140"/>
      <c r="AE798" s="140"/>
      <c r="AF798" s="140"/>
      <c r="AG798" s="140"/>
      <c r="AH798" s="140"/>
      <c r="AI798" s="140"/>
      <c r="AJ798" s="140"/>
    </row>
    <row r="799" spans="1:36" ht="42" customHeight="1">
      <c r="A799" s="191"/>
      <c r="B799" s="191"/>
      <c r="C799" s="177"/>
      <c r="E799" s="192"/>
      <c r="F799" s="177"/>
      <c r="G799" s="192"/>
      <c r="H799" s="177"/>
      <c r="I799" s="192"/>
      <c r="J799" s="192"/>
      <c r="K799" s="192"/>
      <c r="L799" s="192"/>
      <c r="M799" s="192"/>
      <c r="N799" s="192"/>
      <c r="O799" s="192"/>
      <c r="P799" s="177"/>
      <c r="Q799" s="140"/>
      <c r="R799" s="140"/>
      <c r="S799" s="140"/>
      <c r="T799" s="140"/>
      <c r="U799" s="140"/>
      <c r="V799" s="140"/>
      <c r="W799" s="140"/>
      <c r="X799" s="140"/>
      <c r="Y799" s="140"/>
      <c r="Z799" s="140"/>
      <c r="AA799" s="140"/>
      <c r="AB799" s="140"/>
      <c r="AC799" s="140"/>
      <c r="AD799" s="140"/>
      <c r="AE799" s="140"/>
      <c r="AF799" s="140"/>
      <c r="AG799" s="140"/>
      <c r="AH799" s="140"/>
      <c r="AI799" s="140"/>
      <c r="AJ799" s="140"/>
    </row>
    <row r="800" spans="1:36" ht="42" customHeight="1">
      <c r="A800" s="191"/>
      <c r="B800" s="191"/>
      <c r="C800" s="177"/>
      <c r="E800" s="192"/>
      <c r="F800" s="177"/>
      <c r="G800" s="192"/>
      <c r="H800" s="177"/>
      <c r="I800" s="192"/>
      <c r="J800" s="192"/>
      <c r="K800" s="192"/>
      <c r="L800" s="192"/>
      <c r="M800" s="192"/>
      <c r="N800" s="192"/>
      <c r="O800" s="192"/>
      <c r="P800" s="177"/>
      <c r="Q800" s="140"/>
      <c r="R800" s="140"/>
      <c r="S800" s="140"/>
      <c r="T800" s="140"/>
      <c r="U800" s="140"/>
      <c r="V800" s="140"/>
      <c r="W800" s="140"/>
      <c r="X800" s="140"/>
      <c r="Y800" s="140"/>
      <c r="Z800" s="140"/>
      <c r="AA800" s="140"/>
      <c r="AB800" s="140"/>
      <c r="AC800" s="140"/>
      <c r="AD800" s="140"/>
      <c r="AE800" s="140"/>
      <c r="AF800" s="140"/>
      <c r="AG800" s="140"/>
      <c r="AH800" s="140"/>
      <c r="AI800" s="140"/>
      <c r="AJ800" s="140"/>
    </row>
    <row r="801" spans="1:36" ht="42" customHeight="1">
      <c r="A801" s="191"/>
      <c r="B801" s="191"/>
      <c r="C801" s="177"/>
      <c r="E801" s="192"/>
      <c r="F801" s="177"/>
      <c r="G801" s="192"/>
      <c r="H801" s="177"/>
      <c r="I801" s="192"/>
      <c r="J801" s="192"/>
      <c r="K801" s="192"/>
      <c r="L801" s="192"/>
      <c r="M801" s="192"/>
      <c r="N801" s="192"/>
      <c r="O801" s="192"/>
      <c r="P801" s="177"/>
      <c r="Q801" s="140"/>
      <c r="R801" s="140"/>
      <c r="S801" s="140"/>
      <c r="T801" s="140"/>
      <c r="U801" s="140"/>
      <c r="V801" s="140"/>
      <c r="W801" s="140"/>
      <c r="X801" s="140"/>
      <c r="Y801" s="140"/>
      <c r="Z801" s="140"/>
      <c r="AA801" s="140"/>
      <c r="AB801" s="140"/>
      <c r="AC801" s="140"/>
      <c r="AD801" s="140"/>
      <c r="AE801" s="140"/>
      <c r="AF801" s="140"/>
      <c r="AG801" s="140"/>
      <c r="AH801" s="140"/>
      <c r="AI801" s="140"/>
      <c r="AJ801" s="140"/>
    </row>
    <row r="802" spans="1:36" ht="42" customHeight="1">
      <c r="A802" s="191"/>
      <c r="B802" s="191"/>
      <c r="C802" s="177"/>
      <c r="E802" s="192"/>
      <c r="F802" s="177"/>
      <c r="G802" s="192"/>
      <c r="H802" s="177"/>
      <c r="I802" s="192"/>
      <c r="J802" s="192"/>
      <c r="K802" s="192"/>
      <c r="L802" s="192"/>
      <c r="M802" s="192"/>
      <c r="N802" s="192"/>
      <c r="O802" s="192"/>
      <c r="P802" s="177"/>
      <c r="Q802" s="140"/>
      <c r="R802" s="140"/>
      <c r="S802" s="140"/>
      <c r="T802" s="140"/>
      <c r="U802" s="140"/>
      <c r="V802" s="140"/>
      <c r="W802" s="140"/>
      <c r="X802" s="140"/>
      <c r="Y802" s="140"/>
      <c r="Z802" s="140"/>
      <c r="AA802" s="140"/>
      <c r="AB802" s="140"/>
      <c r="AC802" s="140"/>
      <c r="AD802" s="140"/>
      <c r="AE802" s="140"/>
      <c r="AF802" s="140"/>
      <c r="AG802" s="140"/>
      <c r="AH802" s="140"/>
      <c r="AI802" s="140"/>
      <c r="AJ802" s="140"/>
    </row>
    <row r="803" spans="1:36" ht="42" customHeight="1">
      <c r="A803" s="191"/>
      <c r="B803" s="191"/>
      <c r="C803" s="177"/>
      <c r="E803" s="192"/>
      <c r="F803" s="177"/>
      <c r="G803" s="192"/>
      <c r="H803" s="177"/>
      <c r="I803" s="192"/>
      <c r="J803" s="192"/>
      <c r="K803" s="192"/>
      <c r="L803" s="192"/>
      <c r="M803" s="192"/>
      <c r="N803" s="192"/>
      <c r="O803" s="192"/>
      <c r="P803" s="177"/>
      <c r="Q803" s="140"/>
      <c r="R803" s="140"/>
      <c r="S803" s="140"/>
      <c r="T803" s="140"/>
      <c r="U803" s="140"/>
      <c r="V803" s="140"/>
      <c r="W803" s="140"/>
      <c r="X803" s="140"/>
      <c r="Y803" s="140"/>
      <c r="Z803" s="140"/>
      <c r="AA803" s="140"/>
      <c r="AB803" s="140"/>
      <c r="AC803" s="140"/>
      <c r="AD803" s="140"/>
      <c r="AE803" s="140"/>
      <c r="AF803" s="140"/>
      <c r="AG803" s="140"/>
      <c r="AH803" s="140"/>
      <c r="AI803" s="140"/>
      <c r="AJ803" s="140"/>
    </row>
    <row r="804" spans="1:36" ht="42" customHeight="1">
      <c r="A804" s="191"/>
      <c r="B804" s="191"/>
      <c r="C804" s="177"/>
      <c r="E804" s="192"/>
      <c r="F804" s="177"/>
      <c r="G804" s="192"/>
      <c r="H804" s="177"/>
      <c r="I804" s="192"/>
      <c r="J804" s="192"/>
      <c r="K804" s="192"/>
      <c r="L804" s="192"/>
      <c r="M804" s="192"/>
      <c r="N804" s="192"/>
      <c r="O804" s="192"/>
      <c r="P804" s="177"/>
      <c r="Q804" s="140"/>
      <c r="R804" s="140"/>
      <c r="S804" s="140"/>
      <c r="T804" s="140"/>
      <c r="U804" s="140"/>
      <c r="V804" s="140"/>
      <c r="W804" s="140"/>
      <c r="X804" s="140"/>
      <c r="Y804" s="140"/>
      <c r="Z804" s="140"/>
      <c r="AA804" s="140"/>
      <c r="AB804" s="140"/>
      <c r="AC804" s="140"/>
      <c r="AD804" s="140"/>
      <c r="AE804" s="140"/>
      <c r="AF804" s="140"/>
      <c r="AG804" s="140"/>
      <c r="AH804" s="140"/>
      <c r="AI804" s="140"/>
      <c r="AJ804" s="140"/>
    </row>
    <row r="805" spans="1:36" ht="42" customHeight="1">
      <c r="A805" s="191"/>
      <c r="B805" s="191"/>
      <c r="C805" s="177"/>
      <c r="E805" s="192"/>
      <c r="F805" s="177"/>
      <c r="G805" s="192"/>
      <c r="H805" s="177"/>
      <c r="I805" s="192"/>
      <c r="J805" s="192"/>
      <c r="K805" s="192"/>
      <c r="L805" s="192"/>
      <c r="M805" s="192"/>
      <c r="N805" s="192"/>
      <c r="O805" s="192"/>
      <c r="P805" s="177"/>
      <c r="Q805" s="140"/>
      <c r="R805" s="140"/>
      <c r="S805" s="140"/>
      <c r="T805" s="140"/>
      <c r="U805" s="140"/>
      <c r="V805" s="140"/>
      <c r="W805" s="140"/>
      <c r="X805" s="140"/>
      <c r="Y805" s="140"/>
      <c r="Z805" s="140"/>
      <c r="AA805" s="140"/>
      <c r="AB805" s="140"/>
      <c r="AC805" s="140"/>
      <c r="AD805" s="140"/>
      <c r="AE805" s="140"/>
      <c r="AF805" s="140"/>
      <c r="AG805" s="140"/>
      <c r="AH805" s="140"/>
      <c r="AI805" s="140"/>
      <c r="AJ805" s="140"/>
    </row>
    <row r="806" spans="1:36" ht="42" customHeight="1">
      <c r="A806" s="191"/>
      <c r="B806" s="191"/>
      <c r="C806" s="177"/>
      <c r="E806" s="192"/>
      <c r="F806" s="177"/>
      <c r="G806" s="192"/>
      <c r="H806" s="177"/>
      <c r="I806" s="192"/>
      <c r="J806" s="192"/>
      <c r="K806" s="192"/>
      <c r="L806" s="192"/>
      <c r="M806" s="192"/>
      <c r="N806" s="192"/>
      <c r="O806" s="192"/>
      <c r="P806" s="177"/>
      <c r="Q806" s="140"/>
      <c r="R806" s="140"/>
      <c r="S806" s="140"/>
      <c r="T806" s="140"/>
      <c r="U806" s="140"/>
      <c r="V806" s="140"/>
      <c r="W806" s="140"/>
      <c r="X806" s="140"/>
      <c r="Y806" s="140"/>
      <c r="Z806" s="140"/>
      <c r="AA806" s="140"/>
      <c r="AB806" s="140"/>
      <c r="AC806" s="140"/>
      <c r="AD806" s="140"/>
      <c r="AE806" s="140"/>
      <c r="AF806" s="140"/>
      <c r="AG806" s="140"/>
      <c r="AH806" s="140"/>
      <c r="AI806" s="140"/>
      <c r="AJ806" s="140"/>
    </row>
    <row r="807" spans="1:36" ht="42" customHeight="1">
      <c r="A807" s="191"/>
      <c r="B807" s="191"/>
      <c r="C807" s="177"/>
      <c r="E807" s="192"/>
      <c r="F807" s="177"/>
      <c r="G807" s="192"/>
      <c r="H807" s="177"/>
      <c r="I807" s="192"/>
      <c r="J807" s="192"/>
      <c r="K807" s="192"/>
      <c r="L807" s="192"/>
      <c r="M807" s="192"/>
      <c r="N807" s="192"/>
      <c r="O807" s="192"/>
      <c r="P807" s="177"/>
      <c r="Q807" s="140"/>
      <c r="R807" s="140"/>
      <c r="S807" s="140"/>
      <c r="T807" s="140"/>
      <c r="U807" s="140"/>
      <c r="V807" s="140"/>
      <c r="W807" s="140"/>
      <c r="X807" s="140"/>
      <c r="Y807" s="140"/>
      <c r="Z807" s="140"/>
      <c r="AA807" s="140"/>
      <c r="AB807" s="140"/>
      <c r="AC807" s="140"/>
      <c r="AD807" s="140"/>
      <c r="AE807" s="140"/>
      <c r="AF807" s="140"/>
      <c r="AG807" s="140"/>
      <c r="AH807" s="140"/>
      <c r="AI807" s="140"/>
      <c r="AJ807" s="140"/>
    </row>
    <row r="808" spans="1:36" ht="42" customHeight="1">
      <c r="A808" s="191"/>
      <c r="B808" s="191"/>
      <c r="C808" s="177"/>
      <c r="E808" s="192"/>
      <c r="F808" s="177"/>
      <c r="G808" s="192"/>
      <c r="H808" s="177"/>
      <c r="I808" s="192"/>
      <c r="J808" s="192"/>
      <c r="K808" s="192"/>
      <c r="L808" s="192"/>
      <c r="M808" s="192"/>
      <c r="N808" s="192"/>
      <c r="O808" s="192"/>
      <c r="P808" s="177"/>
      <c r="Q808" s="140"/>
      <c r="R808" s="140"/>
      <c r="S808" s="140"/>
      <c r="T808" s="140"/>
      <c r="U808" s="140"/>
      <c r="V808" s="140"/>
      <c r="W808" s="140"/>
      <c r="X808" s="140"/>
      <c r="Y808" s="140"/>
      <c r="Z808" s="140"/>
      <c r="AA808" s="140"/>
      <c r="AB808" s="140"/>
      <c r="AC808" s="140"/>
      <c r="AD808" s="140"/>
      <c r="AE808" s="140"/>
      <c r="AF808" s="140"/>
      <c r="AG808" s="140"/>
      <c r="AH808" s="140"/>
      <c r="AI808" s="140"/>
      <c r="AJ808" s="140"/>
    </row>
    <row r="809" spans="1:36" ht="42" customHeight="1">
      <c r="A809" s="191"/>
      <c r="B809" s="191"/>
      <c r="C809" s="177"/>
      <c r="E809" s="192"/>
      <c r="F809" s="177"/>
      <c r="G809" s="192"/>
      <c r="H809" s="177"/>
      <c r="I809" s="192"/>
      <c r="J809" s="192"/>
      <c r="K809" s="192"/>
      <c r="L809" s="192"/>
      <c r="M809" s="192"/>
      <c r="N809" s="192"/>
      <c r="O809" s="192"/>
      <c r="P809" s="177"/>
      <c r="Q809" s="140"/>
      <c r="R809" s="140"/>
      <c r="S809" s="140"/>
      <c r="T809" s="140"/>
      <c r="U809" s="140"/>
      <c r="V809" s="140"/>
      <c r="W809" s="140"/>
      <c r="X809" s="140"/>
      <c r="Y809" s="140"/>
      <c r="Z809" s="140"/>
      <c r="AA809" s="140"/>
      <c r="AB809" s="140"/>
      <c r="AC809" s="140"/>
      <c r="AD809" s="140"/>
      <c r="AE809" s="140"/>
      <c r="AF809" s="140"/>
      <c r="AG809" s="140"/>
      <c r="AH809" s="140"/>
      <c r="AI809" s="140"/>
      <c r="AJ809" s="140"/>
    </row>
    <row r="810" spans="1:36" ht="42" customHeight="1">
      <c r="A810" s="191"/>
      <c r="B810" s="191"/>
      <c r="C810" s="177"/>
      <c r="E810" s="192"/>
      <c r="F810" s="177"/>
      <c r="G810" s="192"/>
      <c r="H810" s="177"/>
      <c r="I810" s="192"/>
      <c r="J810" s="192"/>
      <c r="K810" s="192"/>
      <c r="L810" s="192"/>
      <c r="M810" s="192"/>
      <c r="N810" s="192"/>
      <c r="O810" s="192"/>
      <c r="P810" s="177"/>
      <c r="Q810" s="140"/>
      <c r="R810" s="140"/>
      <c r="S810" s="140"/>
      <c r="T810" s="140"/>
      <c r="U810" s="140"/>
      <c r="V810" s="140"/>
      <c r="W810" s="140"/>
      <c r="X810" s="140"/>
      <c r="Y810" s="140"/>
      <c r="Z810" s="140"/>
      <c r="AA810" s="140"/>
      <c r="AB810" s="140"/>
      <c r="AC810" s="140"/>
      <c r="AD810" s="140"/>
      <c r="AE810" s="140"/>
      <c r="AF810" s="140"/>
      <c r="AG810" s="140"/>
      <c r="AH810" s="140"/>
      <c r="AI810" s="140"/>
      <c r="AJ810" s="140"/>
    </row>
    <row r="811" spans="1:36" ht="42" customHeight="1">
      <c r="A811" s="191"/>
      <c r="B811" s="191"/>
      <c r="C811" s="177"/>
      <c r="E811" s="192"/>
      <c r="F811" s="177"/>
      <c r="G811" s="192"/>
      <c r="H811" s="177"/>
      <c r="I811" s="192"/>
      <c r="J811" s="192"/>
      <c r="K811" s="192"/>
      <c r="L811" s="192"/>
      <c r="M811" s="192"/>
      <c r="N811" s="192"/>
      <c r="O811" s="192"/>
      <c r="P811" s="177"/>
      <c r="Q811" s="140"/>
      <c r="R811" s="140"/>
      <c r="S811" s="140"/>
      <c r="T811" s="140"/>
      <c r="U811" s="140"/>
      <c r="V811" s="140"/>
      <c r="W811" s="140"/>
      <c r="X811" s="140"/>
      <c r="Y811" s="140"/>
      <c r="Z811" s="140"/>
      <c r="AA811" s="140"/>
      <c r="AB811" s="140"/>
      <c r="AC811" s="140"/>
      <c r="AD811" s="140"/>
      <c r="AE811" s="140"/>
      <c r="AF811" s="140"/>
      <c r="AG811" s="140"/>
      <c r="AH811" s="140"/>
      <c r="AI811" s="140"/>
      <c r="AJ811" s="140"/>
    </row>
    <row r="812" spans="1:36" ht="42" customHeight="1">
      <c r="A812" s="191"/>
      <c r="B812" s="191"/>
      <c r="C812" s="177"/>
      <c r="E812" s="192"/>
      <c r="F812" s="177"/>
      <c r="G812" s="192"/>
      <c r="H812" s="177"/>
      <c r="I812" s="192"/>
      <c r="J812" s="192"/>
      <c r="K812" s="192"/>
      <c r="L812" s="192"/>
      <c r="M812" s="192"/>
      <c r="N812" s="192"/>
      <c r="O812" s="192"/>
      <c r="P812" s="177"/>
      <c r="Q812" s="140"/>
      <c r="R812" s="140"/>
      <c r="S812" s="140"/>
      <c r="T812" s="140"/>
      <c r="U812" s="140"/>
      <c r="V812" s="140"/>
      <c r="W812" s="140"/>
      <c r="X812" s="140"/>
      <c r="Y812" s="140"/>
      <c r="Z812" s="140"/>
      <c r="AA812" s="140"/>
      <c r="AB812" s="140"/>
      <c r="AC812" s="140"/>
      <c r="AD812" s="140"/>
      <c r="AE812" s="140"/>
      <c r="AF812" s="140"/>
      <c r="AG812" s="140"/>
      <c r="AH812" s="140"/>
      <c r="AI812" s="140"/>
      <c r="AJ812" s="140"/>
    </row>
    <row r="813" spans="1:36" ht="42" customHeight="1">
      <c r="A813" s="191"/>
      <c r="B813" s="191"/>
      <c r="C813" s="177"/>
      <c r="E813" s="192"/>
      <c r="F813" s="177"/>
      <c r="G813" s="192"/>
      <c r="H813" s="177"/>
      <c r="I813" s="192"/>
      <c r="J813" s="192"/>
      <c r="K813" s="192"/>
      <c r="L813" s="192"/>
      <c r="M813" s="192"/>
      <c r="N813" s="192"/>
      <c r="O813" s="192"/>
      <c r="P813" s="177"/>
      <c r="Q813" s="140"/>
      <c r="R813" s="140"/>
      <c r="S813" s="140"/>
      <c r="T813" s="140"/>
      <c r="U813" s="140"/>
      <c r="V813" s="140"/>
      <c r="W813" s="140"/>
      <c r="X813" s="140"/>
      <c r="Y813" s="140"/>
      <c r="Z813" s="140"/>
      <c r="AA813" s="140"/>
      <c r="AB813" s="140"/>
      <c r="AC813" s="140"/>
      <c r="AD813" s="140"/>
      <c r="AE813" s="140"/>
      <c r="AF813" s="140"/>
      <c r="AG813" s="140"/>
      <c r="AH813" s="140"/>
      <c r="AI813" s="140"/>
      <c r="AJ813" s="140"/>
    </row>
    <row r="814" spans="1:36" ht="42" customHeight="1">
      <c r="A814" s="191"/>
      <c r="B814" s="191"/>
      <c r="C814" s="177"/>
      <c r="E814" s="192"/>
      <c r="F814" s="177"/>
      <c r="G814" s="192"/>
      <c r="H814" s="177"/>
      <c r="I814" s="192"/>
      <c r="J814" s="192"/>
      <c r="K814" s="192"/>
      <c r="L814" s="192"/>
      <c r="M814" s="192"/>
      <c r="N814" s="192"/>
      <c r="O814" s="192"/>
      <c r="P814" s="177"/>
      <c r="Q814" s="140"/>
      <c r="R814" s="140"/>
      <c r="S814" s="140"/>
      <c r="T814" s="140"/>
      <c r="U814" s="140"/>
      <c r="V814" s="140"/>
      <c r="W814" s="140"/>
      <c r="X814" s="140"/>
      <c r="Y814" s="140"/>
      <c r="Z814" s="140"/>
      <c r="AA814" s="140"/>
      <c r="AB814" s="140"/>
      <c r="AC814" s="140"/>
      <c r="AD814" s="140"/>
      <c r="AE814" s="140"/>
      <c r="AF814" s="140"/>
      <c r="AG814" s="140"/>
      <c r="AH814" s="140"/>
      <c r="AI814" s="140"/>
      <c r="AJ814" s="140"/>
    </row>
    <row r="815" spans="1:36" ht="42" customHeight="1">
      <c r="A815" s="191"/>
      <c r="B815" s="191"/>
      <c r="C815" s="177"/>
      <c r="E815" s="192"/>
      <c r="F815" s="177"/>
      <c r="G815" s="192"/>
      <c r="H815" s="177"/>
      <c r="I815" s="192"/>
      <c r="J815" s="192"/>
      <c r="K815" s="192"/>
      <c r="L815" s="192"/>
      <c r="M815" s="192"/>
      <c r="N815" s="192"/>
      <c r="O815" s="192"/>
      <c r="P815" s="177"/>
      <c r="Q815" s="140"/>
      <c r="R815" s="140"/>
      <c r="S815" s="140"/>
      <c r="T815" s="140"/>
      <c r="U815" s="140"/>
      <c r="V815" s="140"/>
      <c r="W815" s="140"/>
      <c r="X815" s="140"/>
      <c r="Y815" s="140"/>
      <c r="Z815" s="140"/>
      <c r="AA815" s="140"/>
      <c r="AB815" s="140"/>
      <c r="AC815" s="140"/>
      <c r="AD815" s="140"/>
      <c r="AE815" s="140"/>
      <c r="AF815" s="140"/>
      <c r="AG815" s="140"/>
      <c r="AH815" s="140"/>
      <c r="AI815" s="140"/>
      <c r="AJ815" s="140"/>
    </row>
    <row r="816" spans="1:36" ht="42" customHeight="1">
      <c r="A816" s="191"/>
      <c r="B816" s="191"/>
      <c r="C816" s="177"/>
      <c r="E816" s="192"/>
      <c r="F816" s="177"/>
      <c r="G816" s="192"/>
      <c r="H816" s="177"/>
      <c r="I816" s="192"/>
      <c r="J816" s="192"/>
      <c r="K816" s="192"/>
      <c r="L816" s="192"/>
      <c r="M816" s="192"/>
      <c r="N816" s="192"/>
      <c r="O816" s="192"/>
      <c r="P816" s="177"/>
      <c r="Q816" s="140"/>
      <c r="R816" s="140"/>
      <c r="S816" s="140"/>
      <c r="T816" s="140"/>
      <c r="U816" s="140"/>
      <c r="V816" s="140"/>
      <c r="W816" s="140"/>
      <c r="X816" s="140"/>
      <c r="Y816" s="140"/>
      <c r="Z816" s="140"/>
      <c r="AA816" s="140"/>
      <c r="AB816" s="140"/>
      <c r="AC816" s="140"/>
      <c r="AD816" s="140"/>
      <c r="AE816" s="140"/>
      <c r="AF816" s="140"/>
      <c r="AG816" s="140"/>
      <c r="AH816" s="140"/>
      <c r="AI816" s="140"/>
      <c r="AJ816" s="140"/>
    </row>
    <row r="817" spans="1:36" ht="42" customHeight="1">
      <c r="A817" s="191"/>
      <c r="B817" s="191"/>
      <c r="C817" s="177"/>
      <c r="E817" s="192"/>
      <c r="F817" s="177"/>
      <c r="G817" s="192"/>
      <c r="H817" s="177"/>
      <c r="I817" s="192"/>
      <c r="J817" s="192"/>
      <c r="K817" s="192"/>
      <c r="L817" s="192"/>
      <c r="M817" s="192"/>
      <c r="N817" s="192"/>
      <c r="O817" s="192"/>
      <c r="P817" s="177"/>
      <c r="Q817" s="140"/>
      <c r="R817" s="140"/>
      <c r="S817" s="140"/>
      <c r="T817" s="140"/>
      <c r="U817" s="140"/>
      <c r="V817" s="140"/>
      <c r="W817" s="140"/>
      <c r="X817" s="140"/>
      <c r="Y817" s="140"/>
      <c r="Z817" s="140"/>
      <c r="AA817" s="140"/>
      <c r="AB817" s="140"/>
      <c r="AC817" s="140"/>
      <c r="AD817" s="140"/>
      <c r="AE817" s="140"/>
      <c r="AF817" s="140"/>
      <c r="AG817" s="140"/>
      <c r="AH817" s="140"/>
      <c r="AI817" s="140"/>
      <c r="AJ817" s="140"/>
    </row>
    <row r="818" spans="1:36" ht="42" customHeight="1">
      <c r="A818" s="191"/>
      <c r="B818" s="191"/>
      <c r="C818" s="177"/>
      <c r="E818" s="192"/>
      <c r="F818" s="177"/>
      <c r="G818" s="192"/>
      <c r="H818" s="177"/>
      <c r="I818" s="192"/>
      <c r="J818" s="192"/>
      <c r="K818" s="192"/>
      <c r="L818" s="192"/>
      <c r="M818" s="192"/>
      <c r="N818" s="192"/>
      <c r="O818" s="192"/>
      <c r="P818" s="177"/>
      <c r="Q818" s="140"/>
      <c r="R818" s="140"/>
      <c r="S818" s="140"/>
      <c r="T818" s="140"/>
      <c r="U818" s="140"/>
      <c r="V818" s="140"/>
      <c r="W818" s="140"/>
      <c r="X818" s="140"/>
      <c r="Y818" s="140"/>
      <c r="Z818" s="140"/>
      <c r="AA818" s="140"/>
      <c r="AB818" s="140"/>
      <c r="AC818" s="140"/>
      <c r="AD818" s="140"/>
      <c r="AE818" s="140"/>
      <c r="AF818" s="140"/>
      <c r="AG818" s="140"/>
      <c r="AH818" s="140"/>
      <c r="AI818" s="140"/>
      <c r="AJ818" s="140"/>
    </row>
    <row r="819" spans="1:36" ht="42" customHeight="1">
      <c r="A819" s="191"/>
      <c r="B819" s="191"/>
      <c r="C819" s="177"/>
      <c r="E819" s="192"/>
      <c r="F819" s="177"/>
      <c r="G819" s="192"/>
      <c r="H819" s="177"/>
      <c r="I819" s="192"/>
      <c r="J819" s="192"/>
      <c r="K819" s="192"/>
      <c r="L819" s="192"/>
      <c r="M819" s="192"/>
      <c r="N819" s="192"/>
      <c r="O819" s="192"/>
      <c r="P819" s="177"/>
      <c r="Q819" s="140"/>
      <c r="R819" s="140"/>
      <c r="S819" s="140"/>
      <c r="T819" s="140"/>
      <c r="U819" s="140"/>
      <c r="V819" s="140"/>
      <c r="W819" s="140"/>
      <c r="X819" s="140"/>
      <c r="Y819" s="140"/>
      <c r="Z819" s="140"/>
      <c r="AA819" s="140"/>
      <c r="AB819" s="140"/>
      <c r="AC819" s="140"/>
      <c r="AD819" s="140"/>
      <c r="AE819" s="140"/>
      <c r="AF819" s="140"/>
      <c r="AG819" s="140"/>
      <c r="AH819" s="140"/>
      <c r="AI819" s="140"/>
      <c r="AJ819" s="140"/>
    </row>
    <row r="820" spans="1:36" ht="42" customHeight="1">
      <c r="A820" s="191"/>
      <c r="B820" s="191"/>
      <c r="C820" s="177"/>
      <c r="E820" s="192"/>
      <c r="F820" s="177"/>
      <c r="G820" s="192"/>
      <c r="H820" s="177"/>
      <c r="I820" s="192"/>
      <c r="J820" s="192"/>
      <c r="K820" s="192"/>
      <c r="L820" s="192"/>
      <c r="M820" s="192"/>
      <c r="N820" s="192"/>
      <c r="O820" s="192"/>
      <c r="P820" s="177"/>
      <c r="Q820" s="140"/>
      <c r="R820" s="140"/>
      <c r="S820" s="140"/>
      <c r="T820" s="140"/>
      <c r="U820" s="140"/>
      <c r="V820" s="140"/>
      <c r="W820" s="140"/>
      <c r="X820" s="140"/>
      <c r="Y820" s="140"/>
      <c r="Z820" s="140"/>
      <c r="AA820" s="140"/>
      <c r="AB820" s="140"/>
      <c r="AC820" s="140"/>
      <c r="AD820" s="140"/>
      <c r="AE820" s="140"/>
      <c r="AF820" s="140"/>
      <c r="AG820" s="140"/>
      <c r="AH820" s="140"/>
      <c r="AI820" s="140"/>
      <c r="AJ820" s="140"/>
    </row>
    <row r="821" spans="1:36" ht="42" customHeight="1">
      <c r="A821" s="191"/>
      <c r="B821" s="191"/>
      <c r="C821" s="177"/>
      <c r="E821" s="192"/>
      <c r="F821" s="177"/>
      <c r="G821" s="192"/>
      <c r="H821" s="177"/>
      <c r="I821" s="192"/>
      <c r="J821" s="192"/>
      <c r="K821" s="192"/>
      <c r="L821" s="192"/>
      <c r="M821" s="192"/>
      <c r="N821" s="192"/>
      <c r="O821" s="192"/>
      <c r="P821" s="177"/>
      <c r="Q821" s="140"/>
      <c r="R821" s="140"/>
      <c r="S821" s="140"/>
      <c r="T821" s="140"/>
      <c r="U821" s="140"/>
      <c r="V821" s="140"/>
      <c r="W821" s="140"/>
      <c r="X821" s="140"/>
      <c r="Y821" s="140"/>
      <c r="Z821" s="140"/>
      <c r="AA821" s="140"/>
      <c r="AB821" s="140"/>
      <c r="AC821" s="140"/>
      <c r="AD821" s="140"/>
      <c r="AE821" s="140"/>
      <c r="AF821" s="140"/>
      <c r="AG821" s="140"/>
      <c r="AH821" s="140"/>
      <c r="AI821" s="140"/>
      <c r="AJ821" s="140"/>
    </row>
    <row r="822" spans="1:36" ht="42" customHeight="1">
      <c r="A822" s="191"/>
      <c r="B822" s="191"/>
      <c r="C822" s="177"/>
      <c r="E822" s="192"/>
      <c r="F822" s="177"/>
      <c r="G822" s="192"/>
      <c r="H822" s="177"/>
      <c r="I822" s="192"/>
      <c r="J822" s="192"/>
      <c r="K822" s="192"/>
      <c r="L822" s="192"/>
      <c r="M822" s="192"/>
      <c r="N822" s="192"/>
      <c r="O822" s="192"/>
      <c r="P822" s="177"/>
      <c r="Q822" s="140"/>
      <c r="R822" s="140"/>
      <c r="S822" s="140"/>
      <c r="T822" s="140"/>
      <c r="U822" s="140"/>
      <c r="V822" s="140"/>
      <c r="W822" s="140"/>
      <c r="X822" s="140"/>
      <c r="Y822" s="140"/>
      <c r="Z822" s="140"/>
      <c r="AA822" s="140"/>
      <c r="AB822" s="140"/>
      <c r="AC822" s="140"/>
      <c r="AD822" s="140"/>
      <c r="AE822" s="140"/>
      <c r="AF822" s="140"/>
      <c r="AG822" s="140"/>
      <c r="AH822" s="140"/>
      <c r="AI822" s="140"/>
      <c r="AJ822" s="140"/>
    </row>
    <row r="823" spans="1:36" ht="42" customHeight="1">
      <c r="A823" s="191"/>
      <c r="B823" s="191"/>
      <c r="C823" s="177"/>
      <c r="E823" s="192"/>
      <c r="F823" s="177"/>
      <c r="G823" s="192"/>
      <c r="H823" s="177"/>
      <c r="I823" s="192"/>
      <c r="J823" s="192"/>
      <c r="K823" s="192"/>
      <c r="L823" s="192"/>
      <c r="M823" s="192"/>
      <c r="N823" s="192"/>
      <c r="O823" s="192"/>
      <c r="P823" s="177"/>
      <c r="Q823" s="140"/>
      <c r="R823" s="140"/>
      <c r="S823" s="140"/>
      <c r="T823" s="140"/>
      <c r="U823" s="140"/>
      <c r="V823" s="140"/>
      <c r="W823" s="140"/>
      <c r="X823" s="140"/>
      <c r="Y823" s="140"/>
      <c r="Z823" s="140"/>
      <c r="AA823" s="140"/>
      <c r="AB823" s="140"/>
      <c r="AC823" s="140"/>
      <c r="AD823" s="140"/>
      <c r="AE823" s="140"/>
      <c r="AF823" s="140"/>
      <c r="AG823" s="140"/>
      <c r="AH823" s="140"/>
      <c r="AI823" s="140"/>
      <c r="AJ823" s="140"/>
    </row>
    <row r="824" spans="1:36" ht="42" customHeight="1">
      <c r="A824" s="191"/>
      <c r="B824" s="191"/>
      <c r="C824" s="177"/>
      <c r="E824" s="192"/>
      <c r="F824" s="177"/>
      <c r="G824" s="192"/>
      <c r="H824" s="177"/>
      <c r="I824" s="192"/>
      <c r="J824" s="192"/>
      <c r="K824" s="192"/>
      <c r="L824" s="192"/>
      <c r="M824" s="192"/>
      <c r="N824" s="192"/>
      <c r="O824" s="192"/>
      <c r="P824" s="177"/>
      <c r="Q824" s="140"/>
      <c r="R824" s="140"/>
      <c r="S824" s="140"/>
      <c r="T824" s="140"/>
      <c r="U824" s="140"/>
      <c r="V824" s="140"/>
      <c r="W824" s="140"/>
      <c r="X824" s="140"/>
      <c r="Y824" s="140"/>
      <c r="Z824" s="140"/>
      <c r="AA824" s="140"/>
      <c r="AB824" s="140"/>
      <c r="AC824" s="140"/>
      <c r="AD824" s="140"/>
      <c r="AE824" s="140"/>
      <c r="AF824" s="140"/>
      <c r="AG824" s="140"/>
      <c r="AH824" s="140"/>
      <c r="AI824" s="140"/>
      <c r="AJ824" s="140"/>
    </row>
    <row r="825" spans="1:36" ht="42" customHeight="1">
      <c r="A825" s="191"/>
      <c r="B825" s="191"/>
      <c r="C825" s="177"/>
      <c r="E825" s="192"/>
      <c r="F825" s="177"/>
      <c r="G825" s="192"/>
      <c r="H825" s="177"/>
      <c r="I825" s="192"/>
      <c r="J825" s="192"/>
      <c r="K825" s="192"/>
      <c r="L825" s="192"/>
      <c r="M825" s="192"/>
      <c r="N825" s="192"/>
      <c r="O825" s="192"/>
      <c r="P825" s="177"/>
      <c r="Q825" s="140"/>
      <c r="R825" s="140"/>
      <c r="S825" s="140"/>
      <c r="T825" s="140"/>
      <c r="U825" s="140"/>
      <c r="V825" s="140"/>
      <c r="W825" s="140"/>
      <c r="X825" s="140"/>
      <c r="Y825" s="140"/>
      <c r="Z825" s="140"/>
      <c r="AA825" s="140"/>
      <c r="AB825" s="140"/>
      <c r="AC825" s="140"/>
      <c r="AD825" s="140"/>
      <c r="AE825" s="140"/>
      <c r="AF825" s="140"/>
      <c r="AG825" s="140"/>
      <c r="AH825" s="140"/>
      <c r="AI825" s="140"/>
      <c r="AJ825" s="140"/>
    </row>
    <row r="826" spans="1:36" ht="42" customHeight="1">
      <c r="A826" s="191"/>
      <c r="B826" s="191"/>
      <c r="C826" s="177"/>
      <c r="E826" s="192"/>
      <c r="F826" s="177"/>
      <c r="G826" s="192"/>
      <c r="H826" s="177"/>
      <c r="I826" s="192"/>
      <c r="J826" s="192"/>
      <c r="K826" s="192"/>
      <c r="L826" s="192"/>
      <c r="M826" s="192"/>
      <c r="N826" s="192"/>
      <c r="O826" s="192"/>
      <c r="P826" s="177"/>
      <c r="Q826" s="140"/>
      <c r="R826" s="140"/>
      <c r="S826" s="140"/>
      <c r="T826" s="140"/>
      <c r="U826" s="140"/>
      <c r="V826" s="140"/>
      <c r="W826" s="140"/>
      <c r="X826" s="140"/>
      <c r="Y826" s="140"/>
      <c r="Z826" s="140"/>
      <c r="AA826" s="140"/>
      <c r="AB826" s="140"/>
      <c r="AC826" s="140"/>
      <c r="AD826" s="140"/>
      <c r="AE826" s="140"/>
      <c r="AF826" s="140"/>
      <c r="AG826" s="140"/>
      <c r="AH826" s="140"/>
      <c r="AI826" s="140"/>
      <c r="AJ826" s="140"/>
    </row>
    <row r="827" spans="1:36" ht="42" customHeight="1">
      <c r="A827" s="191"/>
      <c r="B827" s="191"/>
      <c r="C827" s="177"/>
      <c r="E827" s="192"/>
      <c r="F827" s="177"/>
      <c r="G827" s="192"/>
      <c r="H827" s="177"/>
      <c r="I827" s="192"/>
      <c r="J827" s="192"/>
      <c r="K827" s="192"/>
      <c r="L827" s="192"/>
      <c r="M827" s="192"/>
      <c r="N827" s="192"/>
      <c r="O827" s="192"/>
      <c r="P827" s="177"/>
      <c r="Q827" s="140"/>
      <c r="R827" s="140"/>
      <c r="S827" s="140"/>
      <c r="T827" s="140"/>
      <c r="U827" s="140"/>
      <c r="V827" s="140"/>
      <c r="W827" s="140"/>
      <c r="X827" s="140"/>
      <c r="Y827" s="140"/>
      <c r="Z827" s="140"/>
      <c r="AA827" s="140"/>
      <c r="AB827" s="140"/>
      <c r="AC827" s="140"/>
      <c r="AD827" s="140"/>
      <c r="AE827" s="140"/>
      <c r="AF827" s="140"/>
      <c r="AG827" s="140"/>
      <c r="AH827" s="140"/>
      <c r="AI827" s="140"/>
      <c r="AJ827" s="140"/>
    </row>
    <row r="828" spans="1:36" ht="42" customHeight="1">
      <c r="A828" s="191"/>
      <c r="B828" s="191"/>
      <c r="C828" s="177"/>
      <c r="E828" s="192"/>
      <c r="F828" s="177"/>
      <c r="G828" s="192"/>
      <c r="H828" s="177"/>
      <c r="I828" s="192"/>
      <c r="J828" s="192"/>
      <c r="K828" s="192"/>
      <c r="L828" s="192"/>
      <c r="M828" s="192"/>
      <c r="N828" s="192"/>
      <c r="O828" s="192"/>
      <c r="P828" s="177"/>
      <c r="Q828" s="140"/>
      <c r="R828" s="140"/>
      <c r="S828" s="140"/>
      <c r="T828" s="140"/>
      <c r="U828" s="140"/>
      <c r="V828" s="140"/>
      <c r="W828" s="140"/>
      <c r="X828" s="140"/>
      <c r="Y828" s="140"/>
      <c r="Z828" s="140"/>
      <c r="AA828" s="140"/>
      <c r="AB828" s="140"/>
      <c r="AC828" s="140"/>
      <c r="AD828" s="140"/>
      <c r="AE828" s="140"/>
      <c r="AF828" s="140"/>
      <c r="AG828" s="140"/>
      <c r="AH828" s="140"/>
      <c r="AI828" s="140"/>
      <c r="AJ828" s="140"/>
    </row>
    <row r="829" spans="1:36" ht="42" customHeight="1">
      <c r="A829" s="191"/>
      <c r="B829" s="191"/>
      <c r="C829" s="177"/>
      <c r="E829" s="192"/>
      <c r="F829" s="177"/>
      <c r="G829" s="192"/>
      <c r="H829" s="177"/>
      <c r="I829" s="192"/>
      <c r="J829" s="192"/>
      <c r="K829" s="192"/>
      <c r="L829" s="192"/>
      <c r="M829" s="192"/>
      <c r="N829" s="192"/>
      <c r="O829" s="192"/>
      <c r="P829" s="177"/>
      <c r="Q829" s="140"/>
      <c r="R829" s="140"/>
      <c r="S829" s="140"/>
      <c r="T829" s="140"/>
      <c r="U829" s="140"/>
      <c r="V829" s="140"/>
      <c r="W829" s="140"/>
      <c r="X829" s="140"/>
      <c r="Y829" s="140"/>
      <c r="Z829" s="140"/>
      <c r="AA829" s="140"/>
      <c r="AB829" s="140"/>
      <c r="AC829" s="140"/>
      <c r="AD829" s="140"/>
      <c r="AE829" s="140"/>
      <c r="AF829" s="140"/>
      <c r="AG829" s="140"/>
      <c r="AH829" s="140"/>
      <c r="AI829" s="140"/>
      <c r="AJ829" s="140"/>
    </row>
    <row r="830" spans="1:36" ht="42" customHeight="1">
      <c r="A830" s="191"/>
      <c r="B830" s="191"/>
      <c r="C830" s="177"/>
      <c r="E830" s="192"/>
      <c r="F830" s="177"/>
      <c r="G830" s="192"/>
      <c r="H830" s="177"/>
      <c r="I830" s="192"/>
      <c r="J830" s="192"/>
      <c r="K830" s="192"/>
      <c r="L830" s="192"/>
      <c r="M830" s="192"/>
      <c r="N830" s="192"/>
      <c r="O830" s="192"/>
      <c r="P830" s="177"/>
      <c r="Q830" s="140"/>
      <c r="R830" s="140"/>
      <c r="S830" s="140"/>
      <c r="T830" s="140"/>
      <c r="U830" s="140"/>
      <c r="V830" s="140"/>
      <c r="W830" s="140"/>
      <c r="X830" s="140"/>
      <c r="Y830" s="140"/>
      <c r="Z830" s="140"/>
      <c r="AA830" s="140"/>
      <c r="AB830" s="140"/>
      <c r="AC830" s="140"/>
      <c r="AD830" s="140"/>
      <c r="AE830" s="140"/>
      <c r="AF830" s="140"/>
      <c r="AG830" s="140"/>
      <c r="AH830" s="140"/>
      <c r="AI830" s="140"/>
      <c r="AJ830" s="140"/>
    </row>
    <row r="831" spans="1:36" ht="42" customHeight="1">
      <c r="A831" s="191"/>
      <c r="B831" s="191"/>
      <c r="C831" s="177"/>
      <c r="E831" s="192"/>
      <c r="F831" s="177"/>
      <c r="G831" s="192"/>
      <c r="H831" s="177"/>
      <c r="I831" s="192"/>
      <c r="J831" s="192"/>
      <c r="K831" s="192"/>
      <c r="L831" s="192"/>
      <c r="M831" s="192"/>
      <c r="N831" s="192"/>
      <c r="O831" s="192"/>
      <c r="P831" s="177"/>
      <c r="Q831" s="140"/>
      <c r="R831" s="140"/>
      <c r="S831" s="140"/>
      <c r="T831" s="140"/>
      <c r="U831" s="140"/>
      <c r="V831" s="140"/>
      <c r="W831" s="140"/>
      <c r="X831" s="140"/>
      <c r="Y831" s="140"/>
      <c r="Z831" s="140"/>
      <c r="AA831" s="140"/>
      <c r="AB831" s="140"/>
      <c r="AC831" s="140"/>
      <c r="AD831" s="140"/>
      <c r="AE831" s="140"/>
      <c r="AF831" s="140"/>
      <c r="AG831" s="140"/>
      <c r="AH831" s="140"/>
      <c r="AI831" s="140"/>
      <c r="AJ831" s="140"/>
    </row>
    <row r="832" spans="1:36" ht="42" customHeight="1">
      <c r="A832" s="191"/>
      <c r="B832" s="191"/>
      <c r="C832" s="177"/>
      <c r="E832" s="192"/>
      <c r="F832" s="177"/>
      <c r="G832" s="192"/>
      <c r="H832" s="177"/>
      <c r="I832" s="192"/>
      <c r="J832" s="192"/>
      <c r="K832" s="192"/>
      <c r="L832" s="192"/>
      <c r="M832" s="192"/>
      <c r="N832" s="192"/>
      <c r="O832" s="192"/>
      <c r="P832" s="177"/>
      <c r="Q832" s="140"/>
      <c r="R832" s="140"/>
      <c r="S832" s="140"/>
      <c r="T832" s="140"/>
      <c r="U832" s="140"/>
      <c r="V832" s="140"/>
      <c r="W832" s="140"/>
      <c r="X832" s="140"/>
      <c r="Y832" s="140"/>
      <c r="Z832" s="140"/>
      <c r="AA832" s="140"/>
      <c r="AB832" s="140"/>
      <c r="AC832" s="140"/>
      <c r="AD832" s="140"/>
      <c r="AE832" s="140"/>
      <c r="AF832" s="140"/>
      <c r="AG832" s="140"/>
      <c r="AH832" s="140"/>
      <c r="AI832" s="140"/>
      <c r="AJ832" s="140"/>
    </row>
    <row r="833" spans="1:36" ht="42" customHeight="1">
      <c r="A833" s="191"/>
      <c r="B833" s="191"/>
      <c r="C833" s="177"/>
      <c r="E833" s="192"/>
      <c r="F833" s="177"/>
      <c r="G833" s="192"/>
      <c r="H833" s="177"/>
      <c r="I833" s="192"/>
      <c r="J833" s="192"/>
      <c r="K833" s="192"/>
      <c r="L833" s="192"/>
      <c r="M833" s="192"/>
      <c r="N833" s="192"/>
      <c r="O833" s="192"/>
      <c r="P833" s="177"/>
      <c r="Q833" s="140"/>
      <c r="R833" s="140"/>
      <c r="S833" s="140"/>
      <c r="T833" s="140"/>
      <c r="U833" s="140"/>
      <c r="V833" s="140"/>
      <c r="W833" s="140"/>
      <c r="X833" s="140"/>
      <c r="Y833" s="140"/>
      <c r="Z833" s="140"/>
      <c r="AA833" s="140"/>
      <c r="AB833" s="140"/>
      <c r="AC833" s="140"/>
      <c r="AD833" s="140"/>
      <c r="AE833" s="140"/>
      <c r="AF833" s="140"/>
      <c r="AG833" s="140"/>
      <c r="AH833" s="140"/>
      <c r="AI833" s="140"/>
      <c r="AJ833" s="140"/>
    </row>
    <row r="834" spans="1:36" ht="42" customHeight="1">
      <c r="A834" s="191"/>
      <c r="B834" s="191"/>
      <c r="C834" s="177"/>
      <c r="E834" s="192"/>
      <c r="F834" s="177"/>
      <c r="G834" s="192"/>
      <c r="H834" s="177"/>
      <c r="I834" s="192"/>
      <c r="J834" s="192"/>
      <c r="K834" s="192"/>
      <c r="L834" s="192"/>
      <c r="M834" s="192"/>
      <c r="N834" s="192"/>
      <c r="O834" s="192"/>
      <c r="P834" s="177"/>
      <c r="Q834" s="140"/>
      <c r="R834" s="140"/>
      <c r="S834" s="140"/>
      <c r="T834" s="140"/>
      <c r="U834" s="140"/>
      <c r="V834" s="140"/>
      <c r="W834" s="140"/>
      <c r="X834" s="140"/>
      <c r="Y834" s="140"/>
      <c r="Z834" s="140"/>
      <c r="AA834" s="140"/>
      <c r="AB834" s="140"/>
      <c r="AC834" s="140"/>
      <c r="AD834" s="140"/>
      <c r="AE834" s="140"/>
      <c r="AF834" s="140"/>
      <c r="AG834" s="140"/>
      <c r="AH834" s="140"/>
      <c r="AI834" s="140"/>
      <c r="AJ834" s="140"/>
    </row>
    <row r="835" spans="1:36" ht="42" customHeight="1">
      <c r="A835" s="191"/>
      <c r="B835" s="191"/>
      <c r="C835" s="177"/>
      <c r="E835" s="192"/>
      <c r="F835" s="177"/>
      <c r="G835" s="192"/>
      <c r="H835" s="177"/>
      <c r="I835" s="192"/>
      <c r="J835" s="192"/>
      <c r="K835" s="192"/>
      <c r="L835" s="192"/>
      <c r="M835" s="192"/>
      <c r="N835" s="192"/>
      <c r="O835" s="192"/>
      <c r="P835" s="177"/>
      <c r="Q835" s="140"/>
      <c r="R835" s="140"/>
      <c r="S835" s="140"/>
      <c r="T835" s="140"/>
      <c r="U835" s="140"/>
      <c r="V835" s="140"/>
      <c r="W835" s="140"/>
      <c r="X835" s="140"/>
      <c r="Y835" s="140"/>
      <c r="Z835" s="140"/>
      <c r="AA835" s="140"/>
      <c r="AB835" s="140"/>
      <c r="AC835" s="140"/>
      <c r="AD835" s="140"/>
      <c r="AE835" s="140"/>
      <c r="AF835" s="140"/>
      <c r="AG835" s="140"/>
      <c r="AH835" s="140"/>
      <c r="AI835" s="140"/>
      <c r="AJ835" s="140"/>
    </row>
    <row r="836" spans="1:36" ht="42" customHeight="1">
      <c r="A836" s="191"/>
      <c r="B836" s="191"/>
      <c r="C836" s="177"/>
      <c r="E836" s="192"/>
      <c r="F836" s="177"/>
      <c r="G836" s="192"/>
      <c r="H836" s="177"/>
      <c r="I836" s="192"/>
      <c r="J836" s="192"/>
      <c r="K836" s="192"/>
      <c r="L836" s="192"/>
      <c r="M836" s="192"/>
      <c r="N836" s="192"/>
      <c r="O836" s="192"/>
      <c r="P836" s="177"/>
      <c r="Q836" s="140"/>
      <c r="R836" s="140"/>
      <c r="S836" s="140"/>
      <c r="T836" s="140"/>
      <c r="U836" s="140"/>
      <c r="V836" s="140"/>
      <c r="W836" s="140"/>
      <c r="X836" s="140"/>
      <c r="Y836" s="140"/>
      <c r="Z836" s="140"/>
      <c r="AA836" s="140"/>
      <c r="AB836" s="140"/>
      <c r="AC836" s="140"/>
      <c r="AD836" s="140"/>
      <c r="AE836" s="140"/>
      <c r="AF836" s="140"/>
      <c r="AG836" s="140"/>
      <c r="AH836" s="140"/>
      <c r="AI836" s="140"/>
      <c r="AJ836" s="140"/>
    </row>
    <row r="837" spans="1:36" ht="42" customHeight="1">
      <c r="A837" s="191"/>
      <c r="B837" s="191"/>
      <c r="C837" s="177"/>
      <c r="E837" s="192"/>
      <c r="F837" s="177"/>
      <c r="G837" s="192"/>
      <c r="H837" s="177"/>
      <c r="I837" s="192"/>
      <c r="J837" s="192"/>
      <c r="K837" s="192"/>
      <c r="L837" s="192"/>
      <c r="M837" s="192"/>
      <c r="N837" s="192"/>
      <c r="O837" s="192"/>
      <c r="P837" s="177"/>
      <c r="Q837" s="140"/>
      <c r="R837" s="140"/>
      <c r="S837" s="140"/>
      <c r="T837" s="140"/>
      <c r="U837" s="140"/>
      <c r="V837" s="140"/>
      <c r="W837" s="140"/>
      <c r="X837" s="140"/>
      <c r="Y837" s="140"/>
      <c r="Z837" s="140"/>
      <c r="AA837" s="140"/>
      <c r="AB837" s="140"/>
      <c r="AC837" s="140"/>
      <c r="AD837" s="140"/>
      <c r="AE837" s="140"/>
      <c r="AF837" s="140"/>
      <c r="AG837" s="140"/>
      <c r="AH837" s="140"/>
      <c r="AI837" s="140"/>
      <c r="AJ837" s="140"/>
    </row>
    <row r="838" spans="1:36" ht="42" customHeight="1">
      <c r="A838" s="191"/>
      <c r="B838" s="191"/>
      <c r="C838" s="177"/>
      <c r="E838" s="192"/>
      <c r="F838" s="177"/>
      <c r="G838" s="192"/>
      <c r="H838" s="177"/>
      <c r="I838" s="192"/>
      <c r="J838" s="192"/>
      <c r="K838" s="192"/>
      <c r="L838" s="192"/>
      <c r="M838" s="192"/>
      <c r="N838" s="192"/>
      <c r="O838" s="192"/>
      <c r="P838" s="177"/>
      <c r="Q838" s="140"/>
      <c r="R838" s="140"/>
      <c r="S838" s="140"/>
      <c r="T838" s="140"/>
      <c r="U838" s="140"/>
      <c r="V838" s="140"/>
      <c r="W838" s="140"/>
      <c r="X838" s="140"/>
      <c r="Y838" s="140"/>
      <c r="Z838" s="140"/>
      <c r="AA838" s="140"/>
      <c r="AB838" s="140"/>
      <c r="AC838" s="140"/>
      <c r="AD838" s="140"/>
      <c r="AE838" s="140"/>
      <c r="AF838" s="140"/>
      <c r="AG838" s="140"/>
      <c r="AH838" s="140"/>
      <c r="AI838" s="140"/>
      <c r="AJ838" s="140"/>
    </row>
    <row r="839" spans="1:36" ht="42" customHeight="1">
      <c r="A839" s="191"/>
      <c r="B839" s="191"/>
      <c r="C839" s="177"/>
      <c r="E839" s="192"/>
      <c r="F839" s="177"/>
      <c r="G839" s="192"/>
      <c r="H839" s="177"/>
      <c r="I839" s="192"/>
      <c r="J839" s="192"/>
      <c r="K839" s="192"/>
      <c r="L839" s="192"/>
      <c r="M839" s="192"/>
      <c r="N839" s="192"/>
      <c r="O839" s="192"/>
      <c r="P839" s="177"/>
      <c r="Q839" s="140"/>
      <c r="R839" s="140"/>
      <c r="S839" s="140"/>
      <c r="T839" s="140"/>
      <c r="U839" s="140"/>
      <c r="V839" s="140"/>
      <c r="W839" s="140"/>
      <c r="X839" s="140"/>
      <c r="Y839" s="140"/>
      <c r="Z839" s="140"/>
      <c r="AA839" s="140"/>
      <c r="AB839" s="140"/>
      <c r="AC839" s="140"/>
      <c r="AD839" s="140"/>
      <c r="AE839" s="140"/>
      <c r="AF839" s="140"/>
      <c r="AG839" s="140"/>
      <c r="AH839" s="140"/>
      <c r="AI839" s="140"/>
      <c r="AJ839" s="140"/>
    </row>
    <row r="840" spans="1:36" ht="42" customHeight="1">
      <c r="A840" s="191"/>
      <c r="B840" s="191"/>
      <c r="C840" s="177"/>
      <c r="E840" s="192"/>
      <c r="F840" s="177"/>
      <c r="G840" s="192"/>
      <c r="H840" s="177"/>
      <c r="I840" s="192"/>
      <c r="J840" s="192"/>
      <c r="K840" s="192"/>
      <c r="L840" s="192"/>
      <c r="M840" s="192"/>
      <c r="N840" s="192"/>
      <c r="O840" s="192"/>
      <c r="P840" s="177"/>
      <c r="Q840" s="140"/>
      <c r="R840" s="140"/>
      <c r="S840" s="140"/>
      <c r="T840" s="140"/>
      <c r="U840" s="140"/>
      <c r="V840" s="140"/>
      <c r="W840" s="140"/>
      <c r="X840" s="140"/>
      <c r="Y840" s="140"/>
      <c r="Z840" s="140"/>
      <c r="AA840" s="140"/>
      <c r="AB840" s="140"/>
      <c r="AC840" s="140"/>
      <c r="AD840" s="140"/>
      <c r="AE840" s="140"/>
      <c r="AF840" s="140"/>
      <c r="AG840" s="140"/>
      <c r="AH840" s="140"/>
      <c r="AI840" s="140"/>
      <c r="AJ840" s="140"/>
    </row>
    <row r="841" spans="1:36" ht="42" customHeight="1">
      <c r="A841" s="191"/>
      <c r="B841" s="191"/>
      <c r="C841" s="177"/>
      <c r="E841" s="192"/>
      <c r="F841" s="177"/>
      <c r="G841" s="192"/>
      <c r="H841" s="177"/>
      <c r="I841" s="192"/>
      <c r="J841" s="192"/>
      <c r="K841" s="192"/>
      <c r="L841" s="192"/>
      <c r="M841" s="192"/>
      <c r="N841" s="192"/>
      <c r="O841" s="192"/>
      <c r="P841" s="177"/>
      <c r="Q841" s="140"/>
      <c r="R841" s="140"/>
      <c r="S841" s="140"/>
      <c r="T841" s="140"/>
      <c r="U841" s="140"/>
      <c r="V841" s="140"/>
      <c r="W841" s="140"/>
      <c r="X841" s="140"/>
      <c r="Y841" s="140"/>
      <c r="Z841" s="140"/>
      <c r="AA841" s="140"/>
      <c r="AB841" s="140"/>
      <c r="AC841" s="140"/>
      <c r="AD841" s="140"/>
      <c r="AE841" s="140"/>
      <c r="AF841" s="140"/>
      <c r="AG841" s="140"/>
      <c r="AH841" s="140"/>
      <c r="AI841" s="140"/>
      <c r="AJ841" s="140"/>
    </row>
    <row r="842" spans="1:36" ht="42" customHeight="1">
      <c r="A842" s="191"/>
      <c r="B842" s="191"/>
      <c r="C842" s="177"/>
      <c r="E842" s="192"/>
      <c r="F842" s="177"/>
      <c r="G842" s="192"/>
      <c r="H842" s="177"/>
      <c r="I842" s="192"/>
      <c r="J842" s="192"/>
      <c r="K842" s="192"/>
      <c r="L842" s="192"/>
      <c r="M842" s="192"/>
      <c r="N842" s="192"/>
      <c r="O842" s="192"/>
      <c r="P842" s="177"/>
      <c r="Q842" s="140"/>
      <c r="R842" s="140"/>
      <c r="S842" s="140"/>
      <c r="T842" s="140"/>
      <c r="U842" s="140"/>
      <c r="V842" s="140"/>
      <c r="W842" s="140"/>
      <c r="X842" s="140"/>
      <c r="Y842" s="140"/>
      <c r="Z842" s="140"/>
      <c r="AA842" s="140"/>
      <c r="AB842" s="140"/>
      <c r="AC842" s="140"/>
      <c r="AD842" s="140"/>
      <c r="AE842" s="140"/>
      <c r="AF842" s="140"/>
      <c r="AG842" s="140"/>
      <c r="AH842" s="140"/>
      <c r="AI842" s="140"/>
      <c r="AJ842" s="140"/>
    </row>
    <row r="843" spans="1:36" ht="42" customHeight="1">
      <c r="A843" s="191"/>
      <c r="B843" s="191"/>
      <c r="C843" s="177"/>
      <c r="E843" s="192"/>
      <c r="F843" s="177"/>
      <c r="G843" s="192"/>
      <c r="H843" s="177"/>
      <c r="I843" s="192"/>
      <c r="J843" s="192"/>
      <c r="K843" s="192"/>
      <c r="L843" s="192"/>
      <c r="M843" s="192"/>
      <c r="N843" s="192"/>
      <c r="O843" s="192"/>
      <c r="P843" s="177"/>
      <c r="Q843" s="140"/>
      <c r="R843" s="140"/>
      <c r="S843" s="140"/>
      <c r="T843" s="140"/>
      <c r="U843" s="140"/>
      <c r="V843" s="140"/>
      <c r="W843" s="140"/>
      <c r="X843" s="140"/>
      <c r="Y843" s="140"/>
      <c r="Z843" s="140"/>
      <c r="AA843" s="140"/>
      <c r="AB843" s="140"/>
      <c r="AC843" s="140"/>
      <c r="AD843" s="140"/>
      <c r="AE843" s="140"/>
      <c r="AF843" s="140"/>
      <c r="AG843" s="140"/>
      <c r="AH843" s="140"/>
      <c r="AI843" s="140"/>
      <c r="AJ843" s="140"/>
    </row>
    <row r="844" spans="1:36" ht="42" customHeight="1">
      <c r="A844" s="191"/>
      <c r="B844" s="191"/>
      <c r="C844" s="177"/>
      <c r="E844" s="192"/>
      <c r="F844" s="177"/>
      <c r="G844" s="192"/>
      <c r="H844" s="177"/>
      <c r="I844" s="192"/>
      <c r="J844" s="192"/>
      <c r="K844" s="192"/>
      <c r="L844" s="192"/>
      <c r="M844" s="192"/>
      <c r="N844" s="192"/>
      <c r="O844" s="192"/>
      <c r="P844" s="177"/>
      <c r="Q844" s="140"/>
      <c r="R844" s="140"/>
      <c r="S844" s="140"/>
      <c r="T844" s="140"/>
      <c r="U844" s="140"/>
      <c r="V844" s="140"/>
      <c r="W844" s="140"/>
      <c r="X844" s="140"/>
      <c r="Y844" s="140"/>
      <c r="Z844" s="140"/>
      <c r="AA844" s="140"/>
      <c r="AB844" s="140"/>
      <c r="AC844" s="140"/>
      <c r="AD844" s="140"/>
      <c r="AE844" s="140"/>
      <c r="AF844" s="140"/>
      <c r="AG844" s="140"/>
      <c r="AH844" s="140"/>
      <c r="AI844" s="140"/>
      <c r="AJ844" s="140"/>
    </row>
    <row r="845" spans="1:36" ht="42" customHeight="1">
      <c r="A845" s="191"/>
      <c r="B845" s="191"/>
      <c r="C845" s="177"/>
      <c r="E845" s="192"/>
      <c r="F845" s="177"/>
      <c r="G845" s="192"/>
      <c r="H845" s="177"/>
      <c r="I845" s="192"/>
      <c r="J845" s="192"/>
      <c r="K845" s="192"/>
      <c r="L845" s="192"/>
      <c r="M845" s="192"/>
      <c r="N845" s="192"/>
      <c r="O845" s="192"/>
      <c r="P845" s="177"/>
      <c r="Q845" s="140"/>
      <c r="R845" s="140"/>
      <c r="S845" s="140"/>
      <c r="T845" s="140"/>
      <c r="U845" s="140"/>
      <c r="V845" s="140"/>
      <c r="W845" s="140"/>
      <c r="X845" s="140"/>
      <c r="Y845" s="140"/>
      <c r="Z845" s="140"/>
      <c r="AA845" s="140"/>
      <c r="AB845" s="140"/>
      <c r="AC845" s="140"/>
      <c r="AD845" s="140"/>
      <c r="AE845" s="140"/>
      <c r="AF845" s="140"/>
      <c r="AG845" s="140"/>
      <c r="AH845" s="140"/>
      <c r="AI845" s="140"/>
      <c r="AJ845" s="140"/>
    </row>
    <row r="846" spans="1:36" ht="42" customHeight="1">
      <c r="A846" s="191"/>
      <c r="B846" s="191"/>
      <c r="C846" s="177"/>
      <c r="E846" s="192"/>
      <c r="F846" s="177"/>
      <c r="G846" s="192"/>
      <c r="H846" s="177"/>
      <c r="I846" s="192"/>
      <c r="J846" s="192"/>
      <c r="K846" s="192"/>
      <c r="L846" s="192"/>
      <c r="M846" s="192"/>
      <c r="N846" s="192"/>
      <c r="O846" s="192"/>
      <c r="P846" s="177"/>
      <c r="Q846" s="140"/>
      <c r="R846" s="140"/>
      <c r="S846" s="140"/>
      <c r="T846" s="140"/>
      <c r="U846" s="140"/>
      <c r="V846" s="140"/>
      <c r="W846" s="140"/>
      <c r="X846" s="140"/>
      <c r="Y846" s="140"/>
      <c r="Z846" s="140"/>
      <c r="AA846" s="140"/>
      <c r="AB846" s="140"/>
      <c r="AC846" s="140"/>
      <c r="AD846" s="140"/>
      <c r="AE846" s="140"/>
      <c r="AF846" s="140"/>
      <c r="AG846" s="140"/>
      <c r="AH846" s="140"/>
      <c r="AI846" s="140"/>
      <c r="AJ846" s="140"/>
    </row>
    <row r="847" spans="1:36" ht="42" customHeight="1">
      <c r="A847" s="191"/>
      <c r="B847" s="191"/>
      <c r="C847" s="177"/>
      <c r="E847" s="192"/>
      <c r="F847" s="177"/>
      <c r="G847" s="192"/>
      <c r="H847" s="177"/>
      <c r="I847" s="192"/>
      <c r="J847" s="192"/>
      <c r="K847" s="192"/>
      <c r="L847" s="192"/>
      <c r="M847" s="192"/>
      <c r="N847" s="192"/>
      <c r="O847" s="192"/>
      <c r="P847" s="177"/>
      <c r="Q847" s="140"/>
      <c r="R847" s="140"/>
      <c r="S847" s="140"/>
      <c r="T847" s="140"/>
      <c r="U847" s="140"/>
      <c r="V847" s="140"/>
      <c r="W847" s="140"/>
      <c r="X847" s="140"/>
      <c r="Y847" s="140"/>
      <c r="Z847" s="140"/>
      <c r="AA847" s="140"/>
      <c r="AB847" s="140"/>
      <c r="AC847" s="140"/>
      <c r="AD847" s="140"/>
      <c r="AE847" s="140"/>
      <c r="AF847" s="140"/>
      <c r="AG847" s="140"/>
      <c r="AH847" s="140"/>
      <c r="AI847" s="140"/>
      <c r="AJ847" s="140"/>
    </row>
    <row r="848" spans="1:36" ht="42" customHeight="1">
      <c r="A848" s="191"/>
      <c r="B848" s="191"/>
      <c r="C848" s="177"/>
      <c r="E848" s="192"/>
      <c r="F848" s="177"/>
      <c r="G848" s="192"/>
      <c r="H848" s="177"/>
      <c r="I848" s="192"/>
      <c r="J848" s="192"/>
      <c r="K848" s="192"/>
      <c r="L848" s="192"/>
      <c r="M848" s="192"/>
      <c r="N848" s="192"/>
      <c r="O848" s="192"/>
      <c r="P848" s="177"/>
      <c r="Q848" s="140"/>
      <c r="R848" s="140"/>
      <c r="S848" s="140"/>
      <c r="T848" s="140"/>
      <c r="U848" s="140"/>
      <c r="V848" s="140"/>
      <c r="W848" s="140"/>
      <c r="X848" s="140"/>
      <c r="Y848" s="140"/>
      <c r="Z848" s="140"/>
      <c r="AA848" s="140"/>
      <c r="AB848" s="140"/>
      <c r="AC848" s="140"/>
      <c r="AD848" s="140"/>
      <c r="AE848" s="140"/>
      <c r="AF848" s="140"/>
      <c r="AG848" s="140"/>
      <c r="AH848" s="140"/>
      <c r="AI848" s="140"/>
      <c r="AJ848" s="140"/>
    </row>
    <row r="849" spans="1:36" ht="42" customHeight="1">
      <c r="A849" s="191"/>
      <c r="B849" s="191"/>
      <c r="C849" s="177"/>
      <c r="E849" s="192"/>
      <c r="F849" s="177"/>
      <c r="G849" s="192"/>
      <c r="H849" s="177"/>
      <c r="I849" s="192"/>
      <c r="J849" s="192"/>
      <c r="K849" s="192"/>
      <c r="L849" s="192"/>
      <c r="M849" s="192"/>
      <c r="N849" s="192"/>
      <c r="O849" s="192"/>
      <c r="P849" s="177"/>
      <c r="Q849" s="140"/>
      <c r="R849" s="140"/>
      <c r="S849" s="140"/>
      <c r="T849" s="140"/>
      <c r="U849" s="140"/>
      <c r="V849" s="140"/>
      <c r="W849" s="140"/>
      <c r="X849" s="140"/>
      <c r="Y849" s="140"/>
      <c r="Z849" s="140"/>
      <c r="AA849" s="140"/>
      <c r="AB849" s="140"/>
      <c r="AC849" s="140"/>
      <c r="AD849" s="140"/>
      <c r="AE849" s="140"/>
      <c r="AF849" s="140"/>
      <c r="AG849" s="140"/>
      <c r="AH849" s="140"/>
      <c r="AI849" s="140"/>
      <c r="AJ849" s="140"/>
    </row>
    <row r="850" spans="1:36" ht="42" customHeight="1">
      <c r="A850" s="191"/>
      <c r="B850" s="191"/>
      <c r="C850" s="177"/>
      <c r="E850" s="192"/>
      <c r="F850" s="177"/>
      <c r="G850" s="192"/>
      <c r="H850" s="177"/>
      <c r="I850" s="192"/>
      <c r="J850" s="192"/>
      <c r="K850" s="192"/>
      <c r="L850" s="192"/>
      <c r="M850" s="192"/>
      <c r="N850" s="192"/>
      <c r="O850" s="192"/>
      <c r="P850" s="177"/>
      <c r="Q850" s="140"/>
      <c r="R850" s="140"/>
      <c r="S850" s="140"/>
      <c r="T850" s="140"/>
      <c r="U850" s="140"/>
      <c r="V850" s="140"/>
      <c r="W850" s="140"/>
      <c r="X850" s="140"/>
      <c r="Y850" s="140"/>
      <c r="Z850" s="140"/>
      <c r="AA850" s="140"/>
      <c r="AB850" s="140"/>
      <c r="AC850" s="140"/>
      <c r="AD850" s="140"/>
      <c r="AE850" s="140"/>
      <c r="AF850" s="140"/>
      <c r="AG850" s="140"/>
      <c r="AH850" s="140"/>
      <c r="AI850" s="140"/>
      <c r="AJ850" s="140"/>
    </row>
    <row r="851" spans="1:36" ht="42" customHeight="1">
      <c r="A851" s="191"/>
      <c r="B851" s="191"/>
      <c r="C851" s="177"/>
      <c r="E851" s="192"/>
      <c r="F851" s="177"/>
      <c r="G851" s="192"/>
      <c r="H851" s="177"/>
      <c r="I851" s="192"/>
      <c r="J851" s="192"/>
      <c r="K851" s="192"/>
      <c r="L851" s="192"/>
      <c r="M851" s="192"/>
      <c r="N851" s="192"/>
      <c r="O851" s="192"/>
      <c r="P851" s="177"/>
      <c r="Q851" s="140"/>
      <c r="R851" s="140"/>
      <c r="S851" s="140"/>
      <c r="T851" s="140"/>
      <c r="U851" s="140"/>
      <c r="V851" s="140"/>
      <c r="W851" s="140"/>
      <c r="X851" s="140"/>
      <c r="Y851" s="140"/>
      <c r="Z851" s="140"/>
      <c r="AA851" s="140"/>
      <c r="AB851" s="140"/>
      <c r="AC851" s="140"/>
      <c r="AD851" s="140"/>
      <c r="AE851" s="140"/>
      <c r="AF851" s="140"/>
      <c r="AG851" s="140"/>
      <c r="AH851" s="140"/>
      <c r="AI851" s="140"/>
      <c r="AJ851" s="140"/>
    </row>
    <row r="852" spans="1:36" ht="42" customHeight="1">
      <c r="A852" s="191"/>
      <c r="B852" s="191"/>
      <c r="C852" s="177"/>
      <c r="E852" s="192"/>
      <c r="F852" s="177"/>
      <c r="G852" s="192"/>
      <c r="H852" s="177"/>
      <c r="I852" s="192"/>
      <c r="J852" s="192"/>
      <c r="K852" s="192"/>
      <c r="L852" s="192"/>
      <c r="M852" s="192"/>
      <c r="N852" s="192"/>
      <c r="O852" s="192"/>
      <c r="P852" s="177"/>
      <c r="Q852" s="140"/>
      <c r="R852" s="140"/>
      <c r="S852" s="140"/>
      <c r="T852" s="140"/>
      <c r="U852" s="140"/>
      <c r="V852" s="140"/>
      <c r="W852" s="140"/>
      <c r="X852" s="140"/>
      <c r="Y852" s="140"/>
      <c r="Z852" s="140"/>
      <c r="AA852" s="140"/>
      <c r="AB852" s="140"/>
      <c r="AC852" s="140"/>
      <c r="AD852" s="140"/>
      <c r="AE852" s="140"/>
      <c r="AF852" s="140"/>
      <c r="AG852" s="140"/>
      <c r="AH852" s="140"/>
      <c r="AI852" s="140"/>
      <c r="AJ852" s="140"/>
    </row>
    <row r="853" spans="1:36" ht="42" customHeight="1">
      <c r="A853" s="191"/>
      <c r="B853" s="191"/>
      <c r="C853" s="177"/>
      <c r="E853" s="192"/>
      <c r="F853" s="177"/>
      <c r="G853" s="192"/>
      <c r="H853" s="177"/>
      <c r="I853" s="192"/>
      <c r="J853" s="192"/>
      <c r="K853" s="192"/>
      <c r="L853" s="192"/>
      <c r="M853" s="192"/>
      <c r="N853" s="192"/>
      <c r="O853" s="192"/>
      <c r="P853" s="177"/>
      <c r="Q853" s="140"/>
      <c r="R853" s="140"/>
      <c r="S853" s="140"/>
      <c r="T853" s="140"/>
      <c r="U853" s="140"/>
      <c r="V853" s="140"/>
      <c r="W853" s="140"/>
      <c r="X853" s="140"/>
      <c r="Y853" s="140"/>
      <c r="Z853" s="140"/>
      <c r="AA853" s="140"/>
      <c r="AB853" s="140"/>
      <c r="AC853" s="140"/>
      <c r="AD853" s="140"/>
      <c r="AE853" s="140"/>
      <c r="AF853" s="140"/>
      <c r="AG853" s="140"/>
      <c r="AH853" s="140"/>
      <c r="AI853" s="140"/>
      <c r="AJ853" s="140"/>
    </row>
    <row r="854" spans="1:36" ht="42" customHeight="1">
      <c r="A854" s="191"/>
      <c r="B854" s="191"/>
      <c r="C854" s="177"/>
      <c r="E854" s="192"/>
      <c r="F854" s="177"/>
      <c r="G854" s="192"/>
      <c r="H854" s="177"/>
      <c r="I854" s="192"/>
      <c r="J854" s="192"/>
      <c r="K854" s="192"/>
      <c r="L854" s="192"/>
      <c r="M854" s="192"/>
      <c r="N854" s="192"/>
      <c r="O854" s="192"/>
      <c r="P854" s="177"/>
      <c r="Q854" s="140"/>
      <c r="R854" s="140"/>
      <c r="S854" s="140"/>
      <c r="T854" s="140"/>
      <c r="U854" s="140"/>
      <c r="V854" s="140"/>
      <c r="W854" s="140"/>
      <c r="X854" s="140"/>
      <c r="Y854" s="140"/>
      <c r="Z854" s="140"/>
      <c r="AA854" s="140"/>
      <c r="AB854" s="140"/>
      <c r="AC854" s="140"/>
      <c r="AD854" s="140"/>
      <c r="AE854" s="140"/>
      <c r="AF854" s="140"/>
      <c r="AG854" s="140"/>
      <c r="AH854" s="140"/>
      <c r="AI854" s="140"/>
      <c r="AJ854" s="140"/>
    </row>
    <row r="855" spans="1:36" ht="42" customHeight="1">
      <c r="A855" s="191"/>
      <c r="B855" s="191"/>
      <c r="C855" s="177"/>
      <c r="E855" s="192"/>
      <c r="F855" s="177"/>
      <c r="G855" s="192"/>
      <c r="H855" s="177"/>
      <c r="I855" s="192"/>
      <c r="J855" s="192"/>
      <c r="K855" s="192"/>
      <c r="L855" s="192"/>
      <c r="M855" s="192"/>
      <c r="N855" s="192"/>
      <c r="O855" s="192"/>
      <c r="P855" s="177"/>
      <c r="Q855" s="140"/>
      <c r="R855" s="140"/>
      <c r="S855" s="140"/>
      <c r="T855" s="140"/>
      <c r="U855" s="140"/>
      <c r="V855" s="140"/>
      <c r="W855" s="140"/>
      <c r="X855" s="140"/>
      <c r="Y855" s="140"/>
      <c r="Z855" s="140"/>
      <c r="AA855" s="140"/>
      <c r="AB855" s="140"/>
      <c r="AC855" s="140"/>
      <c r="AD855" s="140"/>
      <c r="AE855" s="140"/>
      <c r="AF855" s="140"/>
      <c r="AG855" s="140"/>
      <c r="AH855" s="140"/>
      <c r="AI855" s="140"/>
      <c r="AJ855" s="140"/>
    </row>
    <row r="856" spans="1:36" ht="42" customHeight="1">
      <c r="A856" s="191"/>
      <c r="B856" s="191"/>
      <c r="C856" s="177"/>
      <c r="E856" s="192"/>
      <c r="F856" s="177"/>
      <c r="G856" s="192"/>
      <c r="H856" s="177"/>
      <c r="I856" s="192"/>
      <c r="J856" s="192"/>
      <c r="K856" s="192"/>
      <c r="L856" s="192"/>
      <c r="M856" s="192"/>
      <c r="N856" s="192"/>
      <c r="O856" s="192"/>
      <c r="P856" s="177"/>
      <c r="Q856" s="140"/>
      <c r="R856" s="140"/>
      <c r="S856" s="140"/>
      <c r="T856" s="140"/>
      <c r="U856" s="140"/>
      <c r="V856" s="140"/>
      <c r="W856" s="140"/>
      <c r="X856" s="140"/>
      <c r="Y856" s="140"/>
      <c r="Z856" s="140"/>
      <c r="AA856" s="140"/>
      <c r="AB856" s="140"/>
      <c r="AC856" s="140"/>
      <c r="AD856" s="140"/>
      <c r="AE856" s="140"/>
      <c r="AF856" s="140"/>
      <c r="AG856" s="140"/>
      <c r="AH856" s="140"/>
      <c r="AI856" s="140"/>
      <c r="AJ856" s="140"/>
    </row>
    <row r="857" spans="1:36" ht="42" customHeight="1">
      <c r="A857" s="191"/>
      <c r="B857" s="191"/>
      <c r="C857" s="177"/>
      <c r="E857" s="192"/>
      <c r="F857" s="177"/>
      <c r="G857" s="192"/>
      <c r="H857" s="177"/>
      <c r="I857" s="192"/>
      <c r="J857" s="192"/>
      <c r="K857" s="192"/>
      <c r="L857" s="192"/>
      <c r="M857" s="192"/>
      <c r="N857" s="192"/>
      <c r="O857" s="192"/>
      <c r="P857" s="177"/>
      <c r="Q857" s="140"/>
      <c r="R857" s="140"/>
      <c r="S857" s="140"/>
      <c r="T857" s="140"/>
      <c r="U857" s="140"/>
      <c r="V857" s="140"/>
      <c r="W857" s="140"/>
      <c r="X857" s="140"/>
      <c r="Y857" s="140"/>
      <c r="Z857" s="140"/>
      <c r="AA857" s="140"/>
      <c r="AB857" s="140"/>
      <c r="AC857" s="140"/>
      <c r="AD857" s="140"/>
      <c r="AE857" s="140"/>
      <c r="AF857" s="140"/>
      <c r="AG857" s="140"/>
      <c r="AH857" s="140"/>
      <c r="AI857" s="140"/>
      <c r="AJ857" s="140"/>
    </row>
    <row r="858" spans="1:36" ht="42" customHeight="1">
      <c r="A858" s="191"/>
      <c r="B858" s="191"/>
      <c r="C858" s="177"/>
      <c r="E858" s="192"/>
      <c r="F858" s="177"/>
      <c r="G858" s="192"/>
      <c r="H858" s="177"/>
      <c r="I858" s="192"/>
      <c r="J858" s="192"/>
      <c r="K858" s="192"/>
      <c r="L858" s="192"/>
      <c r="M858" s="192"/>
      <c r="N858" s="192"/>
      <c r="O858" s="192"/>
      <c r="P858" s="177"/>
      <c r="Q858" s="140"/>
      <c r="R858" s="140"/>
      <c r="S858" s="140"/>
      <c r="T858" s="140"/>
      <c r="U858" s="140"/>
      <c r="V858" s="140"/>
      <c r="W858" s="140"/>
      <c r="X858" s="140"/>
      <c r="Y858" s="140"/>
      <c r="Z858" s="140"/>
      <c r="AA858" s="140"/>
      <c r="AB858" s="140"/>
      <c r="AC858" s="140"/>
      <c r="AD858" s="140"/>
      <c r="AE858" s="140"/>
      <c r="AF858" s="140"/>
      <c r="AG858" s="140"/>
      <c r="AH858" s="140"/>
      <c r="AI858" s="140"/>
      <c r="AJ858" s="140"/>
    </row>
    <row r="859" spans="1:36" ht="42" customHeight="1">
      <c r="A859" s="191"/>
      <c r="B859" s="191"/>
      <c r="C859" s="177"/>
      <c r="E859" s="192"/>
      <c r="F859" s="177"/>
      <c r="G859" s="192"/>
      <c r="H859" s="177"/>
      <c r="I859" s="192"/>
      <c r="J859" s="192"/>
      <c r="K859" s="192"/>
      <c r="L859" s="192"/>
      <c r="M859" s="192"/>
      <c r="N859" s="192"/>
      <c r="O859" s="192"/>
      <c r="P859" s="177"/>
      <c r="Q859" s="140"/>
      <c r="R859" s="140"/>
      <c r="S859" s="140"/>
      <c r="T859" s="140"/>
      <c r="U859" s="140"/>
      <c r="V859" s="140"/>
      <c r="W859" s="140"/>
      <c r="X859" s="140"/>
      <c r="Y859" s="140"/>
      <c r="Z859" s="140"/>
      <c r="AA859" s="140"/>
      <c r="AB859" s="140"/>
      <c r="AC859" s="140"/>
      <c r="AD859" s="140"/>
      <c r="AE859" s="140"/>
      <c r="AF859" s="140"/>
      <c r="AG859" s="140"/>
      <c r="AH859" s="140"/>
      <c r="AI859" s="140"/>
      <c r="AJ859" s="140"/>
    </row>
    <row r="860" spans="1:36" ht="42" customHeight="1">
      <c r="A860" s="191"/>
      <c r="B860" s="191"/>
      <c r="C860" s="177"/>
      <c r="E860" s="192"/>
      <c r="F860" s="177"/>
      <c r="G860" s="192"/>
      <c r="H860" s="177"/>
      <c r="I860" s="192"/>
      <c r="J860" s="192"/>
      <c r="K860" s="192"/>
      <c r="L860" s="192"/>
      <c r="M860" s="192"/>
      <c r="N860" s="192"/>
      <c r="O860" s="192"/>
      <c r="P860" s="177"/>
      <c r="Q860" s="140"/>
      <c r="R860" s="140"/>
      <c r="S860" s="140"/>
      <c r="T860" s="140"/>
      <c r="U860" s="140"/>
      <c r="V860" s="140"/>
      <c r="W860" s="140"/>
      <c r="X860" s="140"/>
      <c r="Y860" s="140"/>
      <c r="Z860" s="140"/>
      <c r="AA860" s="140"/>
      <c r="AB860" s="140"/>
      <c r="AC860" s="140"/>
      <c r="AD860" s="140"/>
      <c r="AE860" s="140"/>
      <c r="AF860" s="140"/>
      <c r="AG860" s="140"/>
      <c r="AH860" s="140"/>
      <c r="AI860" s="140"/>
      <c r="AJ860" s="140"/>
    </row>
    <row r="861" spans="1:36" ht="42" customHeight="1">
      <c r="A861" s="191"/>
      <c r="B861" s="191"/>
      <c r="C861" s="177"/>
      <c r="E861" s="192"/>
      <c r="F861" s="177"/>
      <c r="G861" s="192"/>
      <c r="H861" s="177"/>
      <c r="I861" s="192"/>
      <c r="J861" s="192"/>
      <c r="K861" s="192"/>
      <c r="L861" s="192"/>
      <c r="M861" s="192"/>
      <c r="N861" s="192"/>
      <c r="O861" s="192"/>
      <c r="P861" s="177"/>
      <c r="Q861" s="140"/>
      <c r="R861" s="140"/>
      <c r="S861" s="140"/>
      <c r="T861" s="140"/>
      <c r="U861" s="140"/>
      <c r="V861" s="140"/>
      <c r="W861" s="140"/>
      <c r="X861" s="140"/>
      <c r="Y861" s="140"/>
      <c r="Z861" s="140"/>
      <c r="AA861" s="140"/>
      <c r="AB861" s="140"/>
      <c r="AC861" s="140"/>
      <c r="AD861" s="140"/>
      <c r="AE861" s="140"/>
      <c r="AF861" s="140"/>
      <c r="AG861" s="140"/>
      <c r="AH861" s="140"/>
      <c r="AI861" s="140"/>
      <c r="AJ861" s="140"/>
    </row>
    <row r="862" spans="1:36" ht="42" customHeight="1">
      <c r="A862" s="191"/>
      <c r="B862" s="191"/>
      <c r="C862" s="177"/>
      <c r="E862" s="192"/>
      <c r="F862" s="177"/>
      <c r="G862" s="192"/>
      <c r="H862" s="177"/>
      <c r="I862" s="192"/>
      <c r="J862" s="192"/>
      <c r="K862" s="192"/>
      <c r="L862" s="192"/>
      <c r="M862" s="192"/>
      <c r="N862" s="192"/>
      <c r="O862" s="192"/>
      <c r="P862" s="177"/>
      <c r="Q862" s="140"/>
      <c r="R862" s="140"/>
      <c r="S862" s="140"/>
      <c r="T862" s="140"/>
      <c r="U862" s="140"/>
      <c r="V862" s="140"/>
      <c r="W862" s="140"/>
      <c r="X862" s="140"/>
      <c r="Y862" s="140"/>
      <c r="Z862" s="140"/>
      <c r="AA862" s="140"/>
      <c r="AB862" s="140"/>
      <c r="AC862" s="140"/>
      <c r="AD862" s="140"/>
      <c r="AE862" s="140"/>
      <c r="AF862" s="140"/>
      <c r="AG862" s="140"/>
      <c r="AH862" s="140"/>
      <c r="AI862" s="140"/>
      <c r="AJ862" s="140"/>
    </row>
    <row r="863" spans="1:36" ht="42" customHeight="1">
      <c r="A863" s="191"/>
      <c r="B863" s="191"/>
      <c r="C863" s="177"/>
      <c r="E863" s="192"/>
      <c r="F863" s="177"/>
      <c r="G863" s="192"/>
      <c r="H863" s="177"/>
      <c r="I863" s="192"/>
      <c r="J863" s="192"/>
      <c r="K863" s="192"/>
      <c r="L863" s="192"/>
      <c r="M863" s="192"/>
      <c r="N863" s="192"/>
      <c r="O863" s="192"/>
      <c r="P863" s="177"/>
      <c r="Q863" s="140"/>
      <c r="R863" s="140"/>
      <c r="S863" s="140"/>
      <c r="T863" s="140"/>
      <c r="U863" s="140"/>
      <c r="V863" s="140"/>
      <c r="W863" s="140"/>
      <c r="X863" s="140"/>
      <c r="Y863" s="140"/>
      <c r="Z863" s="140"/>
      <c r="AA863" s="140"/>
      <c r="AB863" s="140"/>
      <c r="AC863" s="140"/>
      <c r="AD863" s="140"/>
      <c r="AE863" s="140"/>
      <c r="AF863" s="140"/>
      <c r="AG863" s="140"/>
      <c r="AH863" s="140"/>
      <c r="AI863" s="140"/>
      <c r="AJ863" s="140"/>
    </row>
    <row r="864" spans="1:36" ht="42" customHeight="1">
      <c r="A864" s="191"/>
      <c r="B864" s="191"/>
      <c r="C864" s="177"/>
      <c r="E864" s="192"/>
      <c r="F864" s="177"/>
      <c r="G864" s="192"/>
      <c r="H864" s="177"/>
      <c r="I864" s="192"/>
      <c r="J864" s="192"/>
      <c r="K864" s="192"/>
      <c r="L864" s="192"/>
      <c r="M864" s="192"/>
      <c r="N864" s="192"/>
      <c r="O864" s="192"/>
      <c r="P864" s="177"/>
      <c r="Q864" s="140"/>
      <c r="R864" s="140"/>
      <c r="S864" s="140"/>
      <c r="T864" s="140"/>
      <c r="U864" s="140"/>
      <c r="V864" s="140"/>
      <c r="W864" s="140"/>
      <c r="X864" s="140"/>
      <c r="Y864" s="140"/>
      <c r="Z864" s="140"/>
      <c r="AA864" s="140"/>
      <c r="AB864" s="140"/>
      <c r="AC864" s="140"/>
      <c r="AD864" s="140"/>
      <c r="AE864" s="140"/>
      <c r="AF864" s="140"/>
      <c r="AG864" s="140"/>
      <c r="AH864" s="140"/>
      <c r="AI864" s="140"/>
      <c r="AJ864" s="140"/>
    </row>
    <row r="865" spans="1:36" ht="42" customHeight="1">
      <c r="A865" s="191"/>
      <c r="B865" s="191"/>
      <c r="C865" s="177"/>
      <c r="E865" s="192"/>
      <c r="F865" s="177"/>
      <c r="G865" s="192"/>
      <c r="H865" s="177"/>
      <c r="I865" s="192"/>
      <c r="J865" s="192"/>
      <c r="K865" s="192"/>
      <c r="L865" s="192"/>
      <c r="M865" s="192"/>
      <c r="N865" s="192"/>
      <c r="O865" s="192"/>
      <c r="P865" s="177"/>
      <c r="Q865" s="140"/>
      <c r="R865" s="140"/>
      <c r="S865" s="140"/>
      <c r="T865" s="140"/>
      <c r="U865" s="140"/>
      <c r="V865" s="140"/>
      <c r="W865" s="140"/>
      <c r="X865" s="140"/>
      <c r="Y865" s="140"/>
      <c r="Z865" s="140"/>
      <c r="AA865" s="140"/>
      <c r="AB865" s="140"/>
      <c r="AC865" s="140"/>
      <c r="AD865" s="140"/>
      <c r="AE865" s="140"/>
      <c r="AF865" s="140"/>
      <c r="AG865" s="140"/>
      <c r="AH865" s="140"/>
      <c r="AI865" s="140"/>
      <c r="AJ865" s="140"/>
    </row>
    <row r="866" spans="1:36" ht="42" customHeight="1">
      <c r="A866" s="191"/>
      <c r="B866" s="191"/>
      <c r="C866" s="177"/>
      <c r="E866" s="192"/>
      <c r="F866" s="177"/>
      <c r="G866" s="192"/>
      <c r="H866" s="177"/>
      <c r="I866" s="192"/>
      <c r="J866" s="192"/>
      <c r="K866" s="192"/>
      <c r="L866" s="192"/>
      <c r="M866" s="192"/>
      <c r="N866" s="192"/>
      <c r="O866" s="192"/>
      <c r="P866" s="177"/>
      <c r="Q866" s="140"/>
      <c r="R866" s="140"/>
      <c r="S866" s="140"/>
      <c r="T866" s="140"/>
      <c r="U866" s="140"/>
      <c r="V866" s="140"/>
      <c r="W866" s="140"/>
      <c r="X866" s="140"/>
      <c r="Y866" s="140"/>
      <c r="Z866" s="140"/>
      <c r="AA866" s="140"/>
      <c r="AB866" s="140"/>
      <c r="AC866" s="140"/>
      <c r="AD866" s="140"/>
      <c r="AE866" s="140"/>
      <c r="AF866" s="140"/>
      <c r="AG866" s="140"/>
      <c r="AH866" s="140"/>
      <c r="AI866" s="140"/>
      <c r="AJ866" s="140"/>
    </row>
    <row r="867" spans="1:36" ht="42" customHeight="1">
      <c r="A867" s="191"/>
      <c r="B867" s="191"/>
      <c r="C867" s="177"/>
      <c r="E867" s="192"/>
      <c r="F867" s="177"/>
      <c r="G867" s="192"/>
      <c r="H867" s="177"/>
      <c r="I867" s="192"/>
      <c r="J867" s="192"/>
      <c r="K867" s="192"/>
      <c r="L867" s="192"/>
      <c r="M867" s="192"/>
      <c r="N867" s="192"/>
      <c r="O867" s="192"/>
      <c r="P867" s="177"/>
      <c r="Q867" s="140"/>
      <c r="R867" s="140"/>
      <c r="S867" s="140"/>
      <c r="T867" s="140"/>
      <c r="U867" s="140"/>
      <c r="V867" s="140"/>
      <c r="W867" s="140"/>
      <c r="X867" s="140"/>
      <c r="Y867" s="140"/>
      <c r="Z867" s="140"/>
      <c r="AA867" s="140"/>
      <c r="AB867" s="140"/>
      <c r="AC867" s="140"/>
      <c r="AD867" s="140"/>
      <c r="AE867" s="140"/>
      <c r="AF867" s="140"/>
      <c r="AG867" s="140"/>
      <c r="AH867" s="140"/>
      <c r="AI867" s="140"/>
      <c r="AJ867" s="140"/>
    </row>
    <row r="868" spans="1:36" ht="42" customHeight="1">
      <c r="A868" s="191"/>
      <c r="B868" s="191"/>
      <c r="C868" s="177"/>
      <c r="E868" s="192"/>
      <c r="F868" s="177"/>
      <c r="G868" s="192"/>
      <c r="H868" s="177"/>
      <c r="I868" s="192"/>
      <c r="J868" s="192"/>
      <c r="K868" s="192"/>
      <c r="L868" s="192"/>
      <c r="M868" s="192"/>
      <c r="N868" s="192"/>
      <c r="O868" s="192"/>
      <c r="P868" s="177"/>
      <c r="Q868" s="140"/>
      <c r="R868" s="140"/>
      <c r="S868" s="140"/>
      <c r="T868" s="140"/>
      <c r="U868" s="140"/>
      <c r="V868" s="140"/>
      <c r="W868" s="140"/>
      <c r="X868" s="140"/>
      <c r="Y868" s="140"/>
      <c r="Z868" s="140"/>
      <c r="AA868" s="140"/>
      <c r="AB868" s="140"/>
      <c r="AC868" s="140"/>
      <c r="AD868" s="140"/>
      <c r="AE868" s="140"/>
      <c r="AF868" s="140"/>
      <c r="AG868" s="140"/>
      <c r="AH868" s="140"/>
      <c r="AI868" s="140"/>
      <c r="AJ868" s="140"/>
    </row>
    <row r="869" spans="1:36" ht="42" customHeight="1">
      <c r="A869" s="191"/>
      <c r="B869" s="191"/>
      <c r="C869" s="177"/>
      <c r="E869" s="192"/>
      <c r="F869" s="177"/>
      <c r="G869" s="192"/>
      <c r="H869" s="177"/>
      <c r="I869" s="192"/>
      <c r="J869" s="192"/>
      <c r="K869" s="192"/>
      <c r="L869" s="192"/>
      <c r="M869" s="192"/>
      <c r="N869" s="192"/>
      <c r="O869" s="192"/>
      <c r="P869" s="177"/>
      <c r="Q869" s="140"/>
      <c r="R869" s="140"/>
      <c r="S869" s="140"/>
      <c r="T869" s="140"/>
      <c r="U869" s="140"/>
      <c r="V869" s="140"/>
      <c r="W869" s="140"/>
      <c r="X869" s="140"/>
      <c r="Y869" s="140"/>
      <c r="Z869" s="140"/>
      <c r="AA869" s="140"/>
      <c r="AB869" s="140"/>
      <c r="AC869" s="140"/>
      <c r="AD869" s="140"/>
      <c r="AE869" s="140"/>
      <c r="AF869" s="140"/>
      <c r="AG869" s="140"/>
      <c r="AH869" s="140"/>
      <c r="AI869" s="140"/>
      <c r="AJ869" s="140"/>
    </row>
    <row r="870" spans="1:36" ht="42" customHeight="1">
      <c r="A870" s="191"/>
      <c r="B870" s="191"/>
      <c r="C870" s="177"/>
      <c r="E870" s="192"/>
      <c r="F870" s="177"/>
      <c r="G870" s="192"/>
      <c r="H870" s="177"/>
      <c r="I870" s="192"/>
      <c r="J870" s="192"/>
      <c r="K870" s="192"/>
      <c r="L870" s="192"/>
      <c r="M870" s="192"/>
      <c r="N870" s="192"/>
      <c r="O870" s="192"/>
      <c r="P870" s="177"/>
      <c r="Q870" s="140"/>
      <c r="R870" s="140"/>
      <c r="S870" s="140"/>
      <c r="T870" s="140"/>
      <c r="U870" s="140"/>
      <c r="V870" s="140"/>
      <c r="W870" s="140"/>
      <c r="X870" s="140"/>
      <c r="Y870" s="140"/>
      <c r="Z870" s="140"/>
      <c r="AA870" s="140"/>
      <c r="AB870" s="140"/>
      <c r="AC870" s="140"/>
      <c r="AD870" s="140"/>
      <c r="AE870" s="140"/>
      <c r="AF870" s="140"/>
      <c r="AG870" s="140"/>
      <c r="AH870" s="140"/>
      <c r="AI870" s="140"/>
      <c r="AJ870" s="140"/>
    </row>
    <row r="871" spans="1:36" ht="42" customHeight="1">
      <c r="A871" s="191"/>
      <c r="B871" s="191"/>
      <c r="C871" s="177"/>
      <c r="E871" s="192"/>
      <c r="F871" s="177"/>
      <c r="G871" s="192"/>
      <c r="H871" s="177"/>
      <c r="I871" s="192"/>
      <c r="J871" s="192"/>
      <c r="K871" s="192"/>
      <c r="L871" s="192"/>
      <c r="M871" s="192"/>
      <c r="N871" s="192"/>
      <c r="O871" s="192"/>
      <c r="P871" s="177"/>
      <c r="Q871" s="140"/>
      <c r="R871" s="140"/>
      <c r="S871" s="140"/>
      <c r="T871" s="140"/>
      <c r="U871" s="140"/>
      <c r="V871" s="140"/>
      <c r="W871" s="140"/>
      <c r="X871" s="140"/>
      <c r="Y871" s="140"/>
      <c r="Z871" s="140"/>
      <c r="AA871" s="140"/>
      <c r="AB871" s="140"/>
      <c r="AC871" s="140"/>
      <c r="AD871" s="140"/>
      <c r="AE871" s="140"/>
      <c r="AF871" s="140"/>
      <c r="AG871" s="140"/>
      <c r="AH871" s="140"/>
      <c r="AI871" s="140"/>
      <c r="AJ871" s="140"/>
    </row>
    <row r="872" spans="1:36" ht="42" customHeight="1">
      <c r="A872" s="191"/>
      <c r="B872" s="191"/>
      <c r="C872" s="177"/>
      <c r="E872" s="192"/>
      <c r="F872" s="177"/>
      <c r="G872" s="192"/>
      <c r="H872" s="177"/>
      <c r="I872" s="192"/>
      <c r="J872" s="192"/>
      <c r="K872" s="192"/>
      <c r="L872" s="192"/>
      <c r="M872" s="192"/>
      <c r="N872" s="192"/>
      <c r="O872" s="192"/>
      <c r="P872" s="177"/>
      <c r="Q872" s="140"/>
      <c r="R872" s="140"/>
      <c r="S872" s="140"/>
      <c r="T872" s="140"/>
      <c r="U872" s="140"/>
      <c r="V872" s="140"/>
      <c r="W872" s="140"/>
      <c r="X872" s="140"/>
      <c r="Y872" s="140"/>
      <c r="Z872" s="140"/>
      <c r="AA872" s="140"/>
      <c r="AB872" s="140"/>
      <c r="AC872" s="140"/>
      <c r="AD872" s="140"/>
      <c r="AE872" s="140"/>
      <c r="AF872" s="140"/>
      <c r="AG872" s="140"/>
      <c r="AH872" s="140"/>
      <c r="AI872" s="140"/>
      <c r="AJ872" s="140"/>
    </row>
    <row r="873" spans="1:36" ht="42" customHeight="1">
      <c r="A873" s="191"/>
      <c r="B873" s="191"/>
      <c r="C873" s="177"/>
      <c r="E873" s="192"/>
      <c r="F873" s="177"/>
      <c r="G873" s="192"/>
      <c r="H873" s="177"/>
      <c r="I873" s="192"/>
      <c r="J873" s="192"/>
      <c r="K873" s="192"/>
      <c r="L873" s="192"/>
      <c r="M873" s="192"/>
      <c r="N873" s="192"/>
      <c r="O873" s="192"/>
      <c r="P873" s="177"/>
      <c r="Q873" s="140"/>
      <c r="R873" s="140"/>
      <c r="S873" s="140"/>
      <c r="T873" s="140"/>
      <c r="U873" s="140"/>
      <c r="V873" s="140"/>
      <c r="W873" s="140"/>
      <c r="X873" s="140"/>
      <c r="Y873" s="140"/>
      <c r="Z873" s="140"/>
      <c r="AA873" s="140"/>
      <c r="AB873" s="140"/>
      <c r="AC873" s="140"/>
      <c r="AD873" s="140"/>
      <c r="AE873" s="140"/>
      <c r="AF873" s="140"/>
      <c r="AG873" s="140"/>
      <c r="AH873" s="140"/>
      <c r="AI873" s="140"/>
      <c r="AJ873" s="140"/>
    </row>
    <row r="874" spans="1:36" ht="42" customHeight="1">
      <c r="A874" s="191"/>
      <c r="B874" s="191"/>
      <c r="C874" s="177"/>
      <c r="E874" s="192"/>
      <c r="F874" s="177"/>
      <c r="G874" s="192"/>
      <c r="H874" s="177"/>
      <c r="I874" s="192"/>
      <c r="J874" s="192"/>
      <c r="K874" s="192"/>
      <c r="L874" s="192"/>
      <c r="M874" s="192"/>
      <c r="N874" s="192"/>
      <c r="O874" s="192"/>
      <c r="P874" s="177"/>
      <c r="Q874" s="140"/>
      <c r="R874" s="140"/>
      <c r="S874" s="140"/>
      <c r="T874" s="140"/>
      <c r="U874" s="140"/>
      <c r="V874" s="140"/>
      <c r="W874" s="140"/>
      <c r="X874" s="140"/>
      <c r="Y874" s="140"/>
      <c r="Z874" s="140"/>
      <c r="AA874" s="140"/>
      <c r="AB874" s="140"/>
      <c r="AC874" s="140"/>
      <c r="AD874" s="140"/>
      <c r="AE874" s="140"/>
      <c r="AF874" s="140"/>
      <c r="AG874" s="140"/>
      <c r="AH874" s="140"/>
      <c r="AI874" s="140"/>
      <c r="AJ874" s="140"/>
    </row>
    <row r="875" spans="1:36" ht="42" customHeight="1">
      <c r="A875" s="191"/>
      <c r="B875" s="191"/>
      <c r="C875" s="177"/>
      <c r="E875" s="192"/>
      <c r="F875" s="177"/>
      <c r="G875" s="192"/>
      <c r="H875" s="177"/>
      <c r="I875" s="192"/>
      <c r="J875" s="192"/>
      <c r="K875" s="192"/>
      <c r="L875" s="192"/>
      <c r="M875" s="192"/>
      <c r="N875" s="192"/>
      <c r="O875" s="192"/>
      <c r="P875" s="177"/>
      <c r="Q875" s="140"/>
      <c r="R875" s="140"/>
      <c r="S875" s="140"/>
      <c r="T875" s="140"/>
      <c r="U875" s="140"/>
      <c r="V875" s="140"/>
      <c r="W875" s="140"/>
      <c r="X875" s="140"/>
      <c r="Y875" s="140"/>
      <c r="Z875" s="140"/>
      <c r="AA875" s="140"/>
      <c r="AB875" s="140"/>
      <c r="AC875" s="140"/>
      <c r="AD875" s="140"/>
      <c r="AE875" s="140"/>
      <c r="AF875" s="140"/>
      <c r="AG875" s="140"/>
      <c r="AH875" s="140"/>
      <c r="AI875" s="140"/>
      <c r="AJ875" s="140"/>
    </row>
    <row r="876" spans="1:36" ht="42" customHeight="1">
      <c r="A876" s="191"/>
      <c r="B876" s="191"/>
      <c r="C876" s="177"/>
      <c r="E876" s="192"/>
      <c r="F876" s="177"/>
      <c r="G876" s="192"/>
      <c r="H876" s="177"/>
      <c r="I876" s="192"/>
      <c r="J876" s="192"/>
      <c r="K876" s="192"/>
      <c r="L876" s="192"/>
      <c r="M876" s="192"/>
      <c r="N876" s="192"/>
      <c r="O876" s="192"/>
      <c r="P876" s="177"/>
      <c r="Q876" s="140"/>
      <c r="R876" s="140"/>
      <c r="S876" s="140"/>
      <c r="T876" s="140"/>
      <c r="U876" s="140"/>
      <c r="V876" s="140"/>
      <c r="W876" s="140"/>
      <c r="X876" s="140"/>
      <c r="Y876" s="140"/>
      <c r="Z876" s="140"/>
      <c r="AA876" s="140"/>
      <c r="AB876" s="140"/>
      <c r="AC876" s="140"/>
      <c r="AD876" s="140"/>
      <c r="AE876" s="140"/>
      <c r="AF876" s="140"/>
      <c r="AG876" s="140"/>
      <c r="AH876" s="140"/>
      <c r="AI876" s="140"/>
      <c r="AJ876" s="140"/>
    </row>
    <row r="877" spans="1:36" ht="42" customHeight="1">
      <c r="A877" s="191"/>
      <c r="B877" s="191"/>
      <c r="C877" s="177"/>
      <c r="E877" s="192"/>
      <c r="F877" s="177"/>
      <c r="G877" s="192"/>
      <c r="H877" s="177"/>
      <c r="I877" s="192"/>
      <c r="J877" s="192"/>
      <c r="K877" s="192"/>
      <c r="L877" s="192"/>
      <c r="M877" s="192"/>
      <c r="N877" s="192"/>
      <c r="O877" s="192"/>
      <c r="P877" s="177"/>
      <c r="Q877" s="140"/>
      <c r="R877" s="140"/>
      <c r="S877" s="140"/>
      <c r="T877" s="140"/>
      <c r="U877" s="140"/>
      <c r="V877" s="140"/>
      <c r="W877" s="140"/>
      <c r="X877" s="140"/>
      <c r="Y877" s="140"/>
      <c r="Z877" s="140"/>
      <c r="AA877" s="140"/>
      <c r="AB877" s="140"/>
      <c r="AC877" s="140"/>
      <c r="AD877" s="140"/>
      <c r="AE877" s="140"/>
      <c r="AF877" s="140"/>
      <c r="AG877" s="140"/>
      <c r="AH877" s="140"/>
      <c r="AI877" s="140"/>
      <c r="AJ877" s="140"/>
    </row>
    <row r="878" spans="1:36" ht="42" customHeight="1">
      <c r="A878" s="191"/>
      <c r="B878" s="191"/>
      <c r="C878" s="177"/>
      <c r="E878" s="192"/>
      <c r="F878" s="177"/>
      <c r="G878" s="192"/>
      <c r="H878" s="177"/>
      <c r="I878" s="192"/>
      <c r="J878" s="192"/>
      <c r="K878" s="192"/>
      <c r="L878" s="192"/>
      <c r="M878" s="192"/>
      <c r="N878" s="192"/>
      <c r="O878" s="192"/>
      <c r="P878" s="177"/>
      <c r="Q878" s="140"/>
      <c r="R878" s="140"/>
      <c r="S878" s="140"/>
      <c r="T878" s="140"/>
      <c r="U878" s="140"/>
      <c r="V878" s="140"/>
      <c r="W878" s="140"/>
      <c r="X878" s="140"/>
      <c r="Y878" s="140"/>
      <c r="Z878" s="140"/>
      <c r="AA878" s="140"/>
      <c r="AB878" s="140"/>
      <c r="AC878" s="140"/>
      <c r="AD878" s="140"/>
      <c r="AE878" s="140"/>
      <c r="AF878" s="140"/>
      <c r="AG878" s="140"/>
      <c r="AH878" s="140"/>
      <c r="AI878" s="140"/>
      <c r="AJ878" s="140"/>
    </row>
    <row r="879" spans="1:36" ht="42" customHeight="1">
      <c r="A879" s="191"/>
      <c r="B879" s="191"/>
      <c r="C879" s="177"/>
      <c r="E879" s="192"/>
      <c r="F879" s="177"/>
      <c r="G879" s="192"/>
      <c r="H879" s="177"/>
      <c r="I879" s="192"/>
      <c r="J879" s="192"/>
      <c r="K879" s="192"/>
      <c r="L879" s="192"/>
      <c r="M879" s="192"/>
      <c r="N879" s="192"/>
      <c r="O879" s="192"/>
      <c r="P879" s="177"/>
      <c r="Q879" s="140"/>
      <c r="R879" s="140"/>
      <c r="S879" s="140"/>
      <c r="T879" s="140"/>
      <c r="U879" s="140"/>
      <c r="V879" s="140"/>
      <c r="W879" s="140"/>
      <c r="X879" s="140"/>
      <c r="Y879" s="140"/>
      <c r="Z879" s="140"/>
      <c r="AA879" s="140"/>
      <c r="AB879" s="140"/>
      <c r="AC879" s="140"/>
      <c r="AD879" s="140"/>
      <c r="AE879" s="140"/>
      <c r="AF879" s="140"/>
      <c r="AG879" s="140"/>
      <c r="AH879" s="140"/>
      <c r="AI879" s="140"/>
      <c r="AJ879" s="140"/>
    </row>
    <row r="880" spans="1:36" ht="42" customHeight="1">
      <c r="A880" s="191"/>
      <c r="B880" s="191"/>
      <c r="C880" s="177"/>
      <c r="E880" s="192"/>
      <c r="F880" s="177"/>
      <c r="G880" s="192"/>
      <c r="H880" s="177"/>
      <c r="I880" s="192"/>
      <c r="J880" s="192"/>
      <c r="K880" s="192"/>
      <c r="L880" s="192"/>
      <c r="M880" s="192"/>
      <c r="N880" s="192"/>
      <c r="O880" s="192"/>
      <c r="P880" s="177"/>
      <c r="Q880" s="140"/>
      <c r="R880" s="140"/>
      <c r="S880" s="140"/>
      <c r="T880" s="140"/>
      <c r="U880" s="140"/>
      <c r="V880" s="140"/>
      <c r="W880" s="140"/>
      <c r="X880" s="140"/>
      <c r="Y880" s="140"/>
      <c r="Z880" s="140"/>
      <c r="AA880" s="140"/>
      <c r="AB880" s="140"/>
      <c r="AC880" s="140"/>
      <c r="AD880" s="140"/>
      <c r="AE880" s="140"/>
      <c r="AF880" s="140"/>
      <c r="AG880" s="140"/>
      <c r="AH880" s="140"/>
      <c r="AI880" s="140"/>
      <c r="AJ880" s="140"/>
    </row>
    <row r="881" spans="1:36" ht="42" customHeight="1">
      <c r="A881" s="191"/>
      <c r="B881" s="191"/>
      <c r="C881" s="177"/>
      <c r="E881" s="192"/>
      <c r="F881" s="177"/>
      <c r="G881" s="192"/>
      <c r="H881" s="177"/>
      <c r="I881" s="192"/>
      <c r="J881" s="192"/>
      <c r="K881" s="192"/>
      <c r="L881" s="192"/>
      <c r="M881" s="192"/>
      <c r="N881" s="192"/>
      <c r="O881" s="192"/>
      <c r="P881" s="177"/>
      <c r="Q881" s="140"/>
      <c r="R881" s="140"/>
      <c r="S881" s="140"/>
      <c r="T881" s="140"/>
      <c r="U881" s="140"/>
      <c r="V881" s="140"/>
      <c r="W881" s="140"/>
      <c r="X881" s="140"/>
      <c r="Y881" s="140"/>
      <c r="Z881" s="140"/>
      <c r="AA881" s="140"/>
      <c r="AB881" s="140"/>
      <c r="AC881" s="140"/>
      <c r="AD881" s="140"/>
      <c r="AE881" s="140"/>
      <c r="AF881" s="140"/>
      <c r="AG881" s="140"/>
      <c r="AH881" s="140"/>
      <c r="AI881" s="140"/>
      <c r="AJ881" s="140"/>
    </row>
    <row r="882" spans="1:36" ht="42" customHeight="1">
      <c r="A882" s="191"/>
      <c r="B882" s="191"/>
      <c r="C882" s="177"/>
      <c r="E882" s="192"/>
      <c r="F882" s="177"/>
      <c r="G882" s="192"/>
      <c r="H882" s="177"/>
      <c r="I882" s="192"/>
      <c r="J882" s="192"/>
      <c r="K882" s="192"/>
      <c r="L882" s="192"/>
      <c r="M882" s="192"/>
      <c r="N882" s="192"/>
      <c r="O882" s="192"/>
      <c r="P882" s="177"/>
      <c r="Q882" s="140"/>
      <c r="R882" s="140"/>
      <c r="S882" s="140"/>
      <c r="T882" s="140"/>
      <c r="U882" s="140"/>
      <c r="V882" s="140"/>
      <c r="W882" s="140"/>
      <c r="X882" s="140"/>
      <c r="Y882" s="140"/>
      <c r="Z882" s="140"/>
      <c r="AA882" s="140"/>
      <c r="AB882" s="140"/>
      <c r="AC882" s="140"/>
      <c r="AD882" s="140"/>
      <c r="AE882" s="140"/>
      <c r="AF882" s="140"/>
      <c r="AG882" s="140"/>
      <c r="AH882" s="140"/>
      <c r="AI882" s="140"/>
      <c r="AJ882" s="140"/>
    </row>
    <row r="883" spans="1:36" ht="42" customHeight="1">
      <c r="A883" s="191"/>
      <c r="B883" s="191"/>
      <c r="C883" s="177"/>
      <c r="E883" s="192"/>
      <c r="F883" s="177"/>
      <c r="G883" s="192"/>
      <c r="H883" s="177"/>
      <c r="I883" s="192"/>
      <c r="J883" s="192"/>
      <c r="K883" s="192"/>
      <c r="L883" s="192"/>
      <c r="M883" s="192"/>
      <c r="N883" s="192"/>
      <c r="O883" s="192"/>
      <c r="P883" s="177"/>
      <c r="Q883" s="140"/>
      <c r="R883" s="140"/>
      <c r="S883" s="140"/>
      <c r="T883" s="140"/>
      <c r="U883" s="140"/>
      <c r="V883" s="140"/>
      <c r="W883" s="140"/>
      <c r="X883" s="140"/>
      <c r="Y883" s="140"/>
      <c r="Z883" s="140"/>
      <c r="AA883" s="140"/>
      <c r="AB883" s="140"/>
      <c r="AC883" s="140"/>
      <c r="AD883" s="140"/>
      <c r="AE883" s="140"/>
      <c r="AF883" s="140"/>
      <c r="AG883" s="140"/>
      <c r="AH883" s="140"/>
      <c r="AI883" s="140"/>
      <c r="AJ883" s="140"/>
    </row>
    <row r="884" spans="1:36" ht="42" customHeight="1">
      <c r="A884" s="191"/>
      <c r="B884" s="191"/>
      <c r="C884" s="177"/>
      <c r="E884" s="192"/>
      <c r="F884" s="177"/>
      <c r="G884" s="192"/>
      <c r="H884" s="177"/>
      <c r="I884" s="192"/>
      <c r="J884" s="192"/>
      <c r="K884" s="192"/>
      <c r="L884" s="192"/>
      <c r="M884" s="192"/>
      <c r="N884" s="192"/>
      <c r="O884" s="192"/>
      <c r="P884" s="177"/>
      <c r="Q884" s="140"/>
      <c r="R884" s="140"/>
      <c r="S884" s="140"/>
      <c r="T884" s="140"/>
      <c r="U884" s="140"/>
      <c r="V884" s="140"/>
      <c r="W884" s="140"/>
      <c r="X884" s="140"/>
      <c r="Y884" s="140"/>
      <c r="Z884" s="140"/>
      <c r="AA884" s="140"/>
      <c r="AB884" s="140"/>
      <c r="AC884" s="140"/>
      <c r="AD884" s="140"/>
      <c r="AE884" s="140"/>
      <c r="AF884" s="140"/>
      <c r="AG884" s="140"/>
      <c r="AH884" s="140"/>
      <c r="AI884" s="140"/>
      <c r="AJ884" s="140"/>
    </row>
    <row r="885" spans="1:36" ht="42" customHeight="1">
      <c r="A885" s="191"/>
      <c r="B885" s="191"/>
      <c r="C885" s="177"/>
      <c r="E885" s="192"/>
      <c r="F885" s="177"/>
      <c r="G885" s="192"/>
      <c r="H885" s="177"/>
      <c r="I885" s="192"/>
      <c r="J885" s="192"/>
      <c r="K885" s="192"/>
      <c r="L885" s="192"/>
      <c r="M885" s="192"/>
      <c r="N885" s="192"/>
      <c r="O885" s="192"/>
      <c r="P885" s="177"/>
      <c r="Q885" s="140"/>
      <c r="R885" s="140"/>
      <c r="S885" s="140"/>
      <c r="T885" s="140"/>
      <c r="U885" s="140"/>
      <c r="V885" s="140"/>
      <c r="W885" s="140"/>
      <c r="X885" s="140"/>
      <c r="Y885" s="140"/>
      <c r="Z885" s="140"/>
      <c r="AA885" s="140"/>
      <c r="AB885" s="140"/>
      <c r="AC885" s="140"/>
      <c r="AD885" s="140"/>
      <c r="AE885" s="140"/>
      <c r="AF885" s="140"/>
      <c r="AG885" s="140"/>
      <c r="AH885" s="140"/>
      <c r="AI885" s="140"/>
      <c r="AJ885" s="140"/>
    </row>
    <row r="886" spans="1:36" ht="42" customHeight="1">
      <c r="A886" s="191"/>
      <c r="B886" s="191"/>
      <c r="C886" s="177"/>
      <c r="E886" s="192"/>
      <c r="F886" s="177"/>
      <c r="G886" s="192"/>
      <c r="H886" s="177"/>
      <c r="I886" s="192"/>
      <c r="J886" s="192"/>
      <c r="K886" s="192"/>
      <c r="L886" s="192"/>
      <c r="M886" s="192"/>
      <c r="N886" s="192"/>
      <c r="O886" s="192"/>
      <c r="P886" s="177"/>
      <c r="Q886" s="140"/>
      <c r="R886" s="140"/>
      <c r="S886" s="140"/>
      <c r="T886" s="140"/>
      <c r="U886" s="140"/>
      <c r="V886" s="140"/>
      <c r="W886" s="140"/>
      <c r="X886" s="140"/>
      <c r="Y886" s="140"/>
      <c r="Z886" s="140"/>
      <c r="AA886" s="140"/>
      <c r="AB886" s="140"/>
      <c r="AC886" s="140"/>
      <c r="AD886" s="140"/>
      <c r="AE886" s="140"/>
      <c r="AF886" s="140"/>
      <c r="AG886" s="140"/>
      <c r="AH886" s="140"/>
      <c r="AI886" s="140"/>
      <c r="AJ886" s="140"/>
    </row>
    <row r="887" spans="1:36" ht="42" customHeight="1">
      <c r="A887" s="191"/>
      <c r="B887" s="191"/>
      <c r="C887" s="177"/>
      <c r="E887" s="192"/>
      <c r="F887" s="177"/>
      <c r="G887" s="192"/>
      <c r="H887" s="177"/>
      <c r="I887" s="192"/>
      <c r="J887" s="192"/>
      <c r="K887" s="192"/>
      <c r="L887" s="192"/>
      <c r="M887" s="192"/>
      <c r="N887" s="192"/>
      <c r="O887" s="192"/>
      <c r="P887" s="177"/>
      <c r="Q887" s="140"/>
      <c r="R887" s="140"/>
      <c r="S887" s="140"/>
      <c r="T887" s="140"/>
      <c r="U887" s="140"/>
      <c r="V887" s="140"/>
      <c r="W887" s="140"/>
      <c r="X887" s="140"/>
      <c r="Y887" s="140"/>
      <c r="Z887" s="140"/>
      <c r="AA887" s="140"/>
      <c r="AB887" s="140"/>
      <c r="AC887" s="140"/>
      <c r="AD887" s="140"/>
      <c r="AE887" s="140"/>
      <c r="AF887" s="140"/>
      <c r="AG887" s="140"/>
      <c r="AH887" s="140"/>
      <c r="AI887" s="140"/>
      <c r="AJ887" s="140"/>
    </row>
    <row r="888" spans="1:36" ht="42" customHeight="1">
      <c r="A888" s="191"/>
      <c r="B888" s="191"/>
      <c r="C888" s="177"/>
      <c r="E888" s="192"/>
      <c r="F888" s="177"/>
      <c r="G888" s="192"/>
      <c r="H888" s="177"/>
      <c r="I888" s="192"/>
      <c r="J888" s="192"/>
      <c r="K888" s="192"/>
      <c r="L888" s="192"/>
      <c r="M888" s="192"/>
      <c r="N888" s="192"/>
      <c r="O888" s="192"/>
      <c r="P888" s="177"/>
      <c r="Q888" s="140"/>
      <c r="R888" s="140"/>
      <c r="S888" s="140"/>
      <c r="T888" s="140"/>
      <c r="U888" s="140"/>
      <c r="V888" s="140"/>
      <c r="W888" s="140"/>
      <c r="X888" s="140"/>
      <c r="Y888" s="140"/>
      <c r="Z888" s="140"/>
      <c r="AA888" s="140"/>
      <c r="AB888" s="140"/>
      <c r="AC888" s="140"/>
      <c r="AD888" s="140"/>
      <c r="AE888" s="140"/>
      <c r="AF888" s="140"/>
      <c r="AG888" s="140"/>
      <c r="AH888" s="140"/>
      <c r="AI888" s="140"/>
      <c r="AJ888" s="140"/>
    </row>
    <row r="889" spans="1:36" ht="42" customHeight="1">
      <c r="A889" s="191"/>
      <c r="B889" s="191"/>
      <c r="C889" s="177"/>
      <c r="E889" s="192"/>
      <c r="F889" s="177"/>
      <c r="G889" s="192"/>
      <c r="H889" s="177"/>
      <c r="I889" s="192"/>
      <c r="J889" s="192"/>
      <c r="K889" s="192"/>
      <c r="L889" s="192"/>
      <c r="M889" s="192"/>
      <c r="N889" s="192"/>
      <c r="O889" s="192"/>
      <c r="P889" s="177"/>
      <c r="Q889" s="140"/>
      <c r="R889" s="140"/>
      <c r="S889" s="140"/>
      <c r="T889" s="140"/>
      <c r="U889" s="140"/>
      <c r="V889" s="140"/>
      <c r="W889" s="140"/>
      <c r="X889" s="140"/>
      <c r="Y889" s="140"/>
      <c r="Z889" s="140"/>
      <c r="AA889" s="140"/>
      <c r="AB889" s="140"/>
      <c r="AC889" s="140"/>
      <c r="AD889" s="140"/>
      <c r="AE889" s="140"/>
      <c r="AF889" s="140"/>
      <c r="AG889" s="140"/>
      <c r="AH889" s="140"/>
      <c r="AI889" s="140"/>
      <c r="AJ889" s="140"/>
    </row>
    <row r="890" spans="1:36" ht="42" customHeight="1">
      <c r="A890" s="191"/>
      <c r="B890" s="191"/>
      <c r="C890" s="177"/>
      <c r="E890" s="192"/>
      <c r="F890" s="177"/>
      <c r="G890" s="192"/>
      <c r="H890" s="177"/>
      <c r="I890" s="192"/>
      <c r="J890" s="192"/>
      <c r="K890" s="192"/>
      <c r="L890" s="192"/>
      <c r="M890" s="192"/>
      <c r="N890" s="192"/>
      <c r="O890" s="192"/>
      <c r="P890" s="177"/>
      <c r="Q890" s="140"/>
      <c r="R890" s="140"/>
      <c r="S890" s="140"/>
      <c r="T890" s="140"/>
      <c r="U890" s="140"/>
      <c r="V890" s="140"/>
      <c r="W890" s="140"/>
      <c r="X890" s="140"/>
      <c r="Y890" s="140"/>
      <c r="Z890" s="140"/>
      <c r="AA890" s="140"/>
      <c r="AB890" s="140"/>
      <c r="AC890" s="140"/>
      <c r="AD890" s="140"/>
      <c r="AE890" s="140"/>
      <c r="AF890" s="140"/>
      <c r="AG890" s="140"/>
      <c r="AH890" s="140"/>
      <c r="AI890" s="140"/>
      <c r="AJ890" s="140"/>
    </row>
    <row r="891" spans="1:36" ht="42" customHeight="1">
      <c r="A891" s="191"/>
      <c r="B891" s="191"/>
      <c r="C891" s="177"/>
      <c r="E891" s="192"/>
      <c r="F891" s="177"/>
      <c r="G891" s="192"/>
      <c r="H891" s="177"/>
      <c r="I891" s="192"/>
      <c r="J891" s="192"/>
      <c r="K891" s="192"/>
      <c r="L891" s="192"/>
      <c r="M891" s="192"/>
      <c r="N891" s="192"/>
      <c r="O891" s="192"/>
      <c r="P891" s="177"/>
      <c r="Q891" s="140"/>
      <c r="R891" s="140"/>
      <c r="S891" s="140"/>
      <c r="T891" s="140"/>
      <c r="U891" s="140"/>
      <c r="V891" s="140"/>
      <c r="W891" s="140"/>
      <c r="X891" s="140"/>
      <c r="Y891" s="140"/>
      <c r="Z891" s="140"/>
      <c r="AA891" s="140"/>
      <c r="AB891" s="140"/>
      <c r="AC891" s="140"/>
      <c r="AD891" s="140"/>
      <c r="AE891" s="140"/>
      <c r="AF891" s="140"/>
      <c r="AG891" s="140"/>
      <c r="AH891" s="140"/>
      <c r="AI891" s="140"/>
      <c r="AJ891" s="140"/>
    </row>
    <row r="892" spans="1:36" ht="42" customHeight="1">
      <c r="A892" s="191"/>
      <c r="B892" s="191"/>
      <c r="C892" s="177"/>
      <c r="E892" s="192"/>
      <c r="F892" s="177"/>
      <c r="G892" s="192"/>
      <c r="H892" s="177"/>
      <c r="I892" s="192"/>
      <c r="J892" s="192"/>
      <c r="K892" s="192"/>
      <c r="L892" s="192"/>
      <c r="M892" s="192"/>
      <c r="N892" s="192"/>
      <c r="O892" s="192"/>
      <c r="P892" s="177"/>
      <c r="Q892" s="140"/>
      <c r="R892" s="140"/>
      <c r="S892" s="140"/>
      <c r="T892" s="140"/>
      <c r="U892" s="140"/>
      <c r="V892" s="140"/>
      <c r="W892" s="140"/>
      <c r="X892" s="140"/>
      <c r="Y892" s="140"/>
      <c r="Z892" s="140"/>
      <c r="AA892" s="140"/>
      <c r="AB892" s="140"/>
      <c r="AC892" s="140"/>
      <c r="AD892" s="140"/>
      <c r="AE892" s="140"/>
      <c r="AF892" s="140"/>
      <c r="AG892" s="140"/>
      <c r="AH892" s="140"/>
      <c r="AI892" s="140"/>
      <c r="AJ892" s="140"/>
    </row>
    <row r="893" spans="1:36" ht="42" customHeight="1">
      <c r="A893" s="191"/>
      <c r="B893" s="191"/>
      <c r="C893" s="177"/>
      <c r="E893" s="192"/>
      <c r="F893" s="177"/>
      <c r="G893" s="192"/>
      <c r="H893" s="177"/>
      <c r="I893" s="192"/>
      <c r="J893" s="192"/>
      <c r="K893" s="192"/>
      <c r="L893" s="192"/>
      <c r="M893" s="192"/>
      <c r="N893" s="192"/>
      <c r="O893" s="192"/>
      <c r="P893" s="177"/>
      <c r="Q893" s="140"/>
      <c r="R893" s="140"/>
      <c r="S893" s="140"/>
      <c r="T893" s="140"/>
      <c r="U893" s="140"/>
      <c r="V893" s="140"/>
      <c r="W893" s="140"/>
      <c r="X893" s="140"/>
      <c r="Y893" s="140"/>
      <c r="Z893" s="140"/>
      <c r="AA893" s="140"/>
      <c r="AB893" s="140"/>
      <c r="AC893" s="140"/>
      <c r="AD893" s="140"/>
      <c r="AE893" s="140"/>
      <c r="AF893" s="140"/>
      <c r="AG893" s="140"/>
      <c r="AH893" s="140"/>
      <c r="AI893" s="140"/>
      <c r="AJ893" s="140"/>
    </row>
    <row r="894" spans="1:36" ht="42" customHeight="1">
      <c r="A894" s="191"/>
      <c r="B894" s="191"/>
      <c r="C894" s="177"/>
      <c r="E894" s="192"/>
      <c r="F894" s="177"/>
      <c r="G894" s="192"/>
      <c r="H894" s="177"/>
      <c r="I894" s="192"/>
      <c r="J894" s="192"/>
      <c r="K894" s="192"/>
      <c r="L894" s="192"/>
      <c r="M894" s="192"/>
      <c r="N894" s="192"/>
      <c r="O894" s="192"/>
      <c r="P894" s="177"/>
      <c r="Q894" s="140"/>
      <c r="R894" s="140"/>
      <c r="S894" s="140"/>
      <c r="T894" s="140"/>
      <c r="U894" s="140"/>
      <c r="V894" s="140"/>
      <c r="W894" s="140"/>
      <c r="X894" s="140"/>
      <c r="Y894" s="140"/>
      <c r="Z894" s="140"/>
      <c r="AA894" s="140"/>
      <c r="AB894" s="140"/>
      <c r="AC894" s="140"/>
      <c r="AD894" s="140"/>
      <c r="AE894" s="140"/>
      <c r="AF894" s="140"/>
      <c r="AG894" s="140"/>
      <c r="AH894" s="140"/>
      <c r="AI894" s="140"/>
      <c r="AJ894" s="140"/>
    </row>
    <row r="895" spans="1:36" ht="42" customHeight="1">
      <c r="A895" s="191"/>
      <c r="B895" s="191"/>
      <c r="C895" s="177"/>
      <c r="E895" s="192"/>
      <c r="F895" s="177"/>
      <c r="G895" s="192"/>
      <c r="H895" s="177"/>
      <c r="I895" s="192"/>
      <c r="J895" s="192"/>
      <c r="K895" s="192"/>
      <c r="L895" s="192"/>
      <c r="M895" s="192"/>
      <c r="N895" s="192"/>
      <c r="O895" s="192"/>
      <c r="P895" s="177"/>
      <c r="Q895" s="140"/>
      <c r="R895" s="140"/>
      <c r="S895" s="140"/>
      <c r="T895" s="140"/>
      <c r="U895" s="140"/>
      <c r="V895" s="140"/>
      <c r="W895" s="140"/>
      <c r="X895" s="140"/>
      <c r="Y895" s="140"/>
      <c r="Z895" s="140"/>
      <c r="AA895" s="140"/>
      <c r="AB895" s="140"/>
      <c r="AC895" s="140"/>
      <c r="AD895" s="140"/>
      <c r="AE895" s="140"/>
      <c r="AF895" s="140"/>
      <c r="AG895" s="140"/>
      <c r="AH895" s="140"/>
      <c r="AI895" s="140"/>
      <c r="AJ895" s="140"/>
    </row>
    <row r="896" spans="1:36" ht="42" customHeight="1">
      <c r="A896" s="191"/>
      <c r="B896" s="191"/>
      <c r="C896" s="177"/>
      <c r="E896" s="192"/>
      <c r="F896" s="177"/>
      <c r="G896" s="192"/>
      <c r="H896" s="177"/>
      <c r="I896" s="192"/>
      <c r="J896" s="192"/>
      <c r="K896" s="192"/>
      <c r="L896" s="192"/>
      <c r="M896" s="192"/>
      <c r="N896" s="192"/>
      <c r="O896" s="192"/>
      <c r="P896" s="177"/>
      <c r="Q896" s="140"/>
      <c r="R896" s="140"/>
      <c r="S896" s="140"/>
      <c r="T896" s="140"/>
      <c r="U896" s="140"/>
      <c r="V896" s="140"/>
      <c r="W896" s="140"/>
      <c r="X896" s="140"/>
      <c r="Y896" s="140"/>
      <c r="Z896" s="140"/>
      <c r="AA896" s="140"/>
      <c r="AB896" s="140"/>
      <c r="AC896" s="140"/>
      <c r="AD896" s="140"/>
      <c r="AE896" s="140"/>
      <c r="AF896" s="140"/>
      <c r="AG896" s="140"/>
      <c r="AH896" s="140"/>
      <c r="AI896" s="140"/>
      <c r="AJ896" s="140"/>
    </row>
    <row r="897" spans="1:36" ht="42" customHeight="1">
      <c r="A897" s="191"/>
      <c r="B897" s="191"/>
      <c r="C897" s="177"/>
      <c r="E897" s="192"/>
      <c r="F897" s="177"/>
      <c r="G897" s="192"/>
      <c r="H897" s="177"/>
      <c r="I897" s="192"/>
      <c r="J897" s="192"/>
      <c r="K897" s="192"/>
      <c r="L897" s="192"/>
      <c r="M897" s="192"/>
      <c r="N897" s="192"/>
      <c r="O897" s="192"/>
      <c r="P897" s="177"/>
      <c r="Q897" s="140"/>
      <c r="R897" s="140"/>
      <c r="S897" s="140"/>
      <c r="T897" s="140"/>
      <c r="U897" s="140"/>
      <c r="V897" s="140"/>
      <c r="W897" s="140"/>
      <c r="X897" s="140"/>
      <c r="Y897" s="140"/>
      <c r="Z897" s="140"/>
      <c r="AA897" s="140"/>
      <c r="AB897" s="140"/>
      <c r="AC897" s="140"/>
      <c r="AD897" s="140"/>
      <c r="AE897" s="140"/>
      <c r="AF897" s="140"/>
      <c r="AG897" s="140"/>
      <c r="AH897" s="140"/>
      <c r="AI897" s="140"/>
      <c r="AJ897" s="140"/>
    </row>
    <row r="898" spans="1:36" ht="42" customHeight="1">
      <c r="A898" s="191"/>
      <c r="B898" s="191"/>
      <c r="C898" s="177"/>
      <c r="E898" s="192"/>
      <c r="F898" s="177"/>
      <c r="G898" s="192"/>
      <c r="H898" s="177"/>
      <c r="I898" s="192"/>
      <c r="J898" s="192"/>
      <c r="K898" s="192"/>
      <c r="L898" s="192"/>
      <c r="M898" s="192"/>
      <c r="N898" s="192"/>
      <c r="O898" s="192"/>
      <c r="P898" s="177"/>
      <c r="Q898" s="140"/>
      <c r="R898" s="140"/>
      <c r="S898" s="140"/>
      <c r="T898" s="140"/>
      <c r="U898" s="140"/>
      <c r="V898" s="140"/>
      <c r="W898" s="140"/>
      <c r="X898" s="140"/>
      <c r="Y898" s="140"/>
      <c r="Z898" s="140"/>
      <c r="AA898" s="140"/>
      <c r="AB898" s="140"/>
      <c r="AC898" s="140"/>
      <c r="AD898" s="140"/>
      <c r="AE898" s="140"/>
      <c r="AF898" s="140"/>
      <c r="AG898" s="140"/>
      <c r="AH898" s="140"/>
      <c r="AI898" s="140"/>
      <c r="AJ898" s="140"/>
    </row>
    <row r="899" spans="1:36" ht="42" customHeight="1">
      <c r="A899" s="191"/>
      <c r="B899" s="191"/>
      <c r="C899" s="177"/>
      <c r="E899" s="192"/>
      <c r="F899" s="177"/>
      <c r="G899" s="192"/>
      <c r="H899" s="177"/>
      <c r="I899" s="192"/>
      <c r="J899" s="192"/>
      <c r="K899" s="192"/>
      <c r="L899" s="192"/>
      <c r="M899" s="192"/>
      <c r="N899" s="192"/>
      <c r="O899" s="192"/>
      <c r="P899" s="177"/>
      <c r="Q899" s="140"/>
      <c r="R899" s="140"/>
      <c r="S899" s="140"/>
      <c r="T899" s="140"/>
      <c r="U899" s="140"/>
      <c r="V899" s="140"/>
      <c r="W899" s="140"/>
      <c r="X899" s="140"/>
      <c r="Y899" s="140"/>
      <c r="Z899" s="140"/>
      <c r="AA899" s="140"/>
      <c r="AB899" s="140"/>
      <c r="AC899" s="140"/>
      <c r="AD899" s="140"/>
      <c r="AE899" s="140"/>
      <c r="AF899" s="140"/>
      <c r="AG899" s="140"/>
      <c r="AH899" s="140"/>
      <c r="AI899" s="140"/>
      <c r="AJ899" s="140"/>
    </row>
    <row r="900" spans="1:36" ht="42" customHeight="1">
      <c r="A900" s="191"/>
      <c r="B900" s="191"/>
      <c r="C900" s="177"/>
      <c r="E900" s="192"/>
      <c r="F900" s="177"/>
      <c r="G900" s="192"/>
      <c r="H900" s="177"/>
      <c r="I900" s="192"/>
      <c r="J900" s="192"/>
      <c r="K900" s="192"/>
      <c r="L900" s="192"/>
      <c r="M900" s="192"/>
      <c r="N900" s="192"/>
      <c r="O900" s="192"/>
      <c r="P900" s="177"/>
      <c r="Q900" s="140"/>
      <c r="R900" s="140"/>
      <c r="S900" s="140"/>
      <c r="T900" s="140"/>
      <c r="U900" s="140"/>
      <c r="V900" s="140"/>
      <c r="W900" s="140"/>
      <c r="X900" s="140"/>
      <c r="Y900" s="140"/>
      <c r="Z900" s="140"/>
      <c r="AA900" s="140"/>
      <c r="AB900" s="140"/>
      <c r="AC900" s="140"/>
      <c r="AD900" s="140"/>
      <c r="AE900" s="140"/>
      <c r="AF900" s="140"/>
      <c r="AG900" s="140"/>
      <c r="AH900" s="140"/>
      <c r="AI900" s="140"/>
      <c r="AJ900" s="140"/>
    </row>
    <row r="901" spans="1:36" ht="42" customHeight="1">
      <c r="A901" s="191"/>
      <c r="B901" s="191"/>
      <c r="C901" s="177"/>
      <c r="E901" s="192"/>
      <c r="F901" s="177"/>
      <c r="G901" s="192"/>
      <c r="H901" s="177"/>
      <c r="I901" s="192"/>
      <c r="J901" s="192"/>
      <c r="K901" s="192"/>
      <c r="L901" s="192"/>
      <c r="M901" s="192"/>
      <c r="N901" s="192"/>
      <c r="O901" s="192"/>
      <c r="P901" s="177"/>
      <c r="Q901" s="140"/>
      <c r="R901" s="140"/>
      <c r="S901" s="140"/>
      <c r="T901" s="140"/>
      <c r="U901" s="140"/>
      <c r="V901" s="140"/>
      <c r="W901" s="140"/>
      <c r="X901" s="140"/>
      <c r="Y901" s="140"/>
      <c r="Z901" s="140"/>
      <c r="AA901" s="140"/>
      <c r="AB901" s="140"/>
      <c r="AC901" s="140"/>
      <c r="AD901" s="140"/>
      <c r="AE901" s="140"/>
      <c r="AF901" s="140"/>
      <c r="AG901" s="140"/>
      <c r="AH901" s="140"/>
      <c r="AI901" s="140"/>
      <c r="AJ901" s="140"/>
    </row>
    <row r="902" spans="1:36" ht="42" customHeight="1">
      <c r="A902" s="191"/>
      <c r="B902" s="191"/>
      <c r="C902" s="177"/>
      <c r="E902" s="192"/>
      <c r="F902" s="177"/>
      <c r="G902" s="192"/>
      <c r="H902" s="177"/>
      <c r="I902" s="192"/>
      <c r="J902" s="192"/>
      <c r="K902" s="192"/>
      <c r="L902" s="192"/>
      <c r="M902" s="192"/>
      <c r="N902" s="192"/>
      <c r="O902" s="192"/>
      <c r="P902" s="177"/>
      <c r="Q902" s="140"/>
      <c r="R902" s="140"/>
      <c r="S902" s="140"/>
      <c r="T902" s="140"/>
      <c r="U902" s="140"/>
      <c r="V902" s="140"/>
      <c r="W902" s="140"/>
      <c r="X902" s="140"/>
      <c r="Y902" s="140"/>
      <c r="Z902" s="140"/>
      <c r="AA902" s="140"/>
      <c r="AB902" s="140"/>
      <c r="AC902" s="140"/>
      <c r="AD902" s="140"/>
      <c r="AE902" s="140"/>
      <c r="AF902" s="140"/>
      <c r="AG902" s="140"/>
      <c r="AH902" s="140"/>
      <c r="AI902" s="140"/>
      <c r="AJ902" s="140"/>
    </row>
    <row r="903" spans="1:36" ht="42" customHeight="1">
      <c r="A903" s="191"/>
      <c r="B903" s="191"/>
      <c r="C903" s="177"/>
      <c r="E903" s="192"/>
      <c r="F903" s="177"/>
      <c r="G903" s="192"/>
      <c r="H903" s="177"/>
      <c r="I903" s="192"/>
      <c r="J903" s="192"/>
      <c r="K903" s="192"/>
      <c r="L903" s="192"/>
      <c r="M903" s="192"/>
      <c r="N903" s="192"/>
      <c r="O903" s="192"/>
      <c r="P903" s="177"/>
      <c r="Q903" s="140"/>
      <c r="R903" s="140"/>
      <c r="S903" s="140"/>
      <c r="T903" s="140"/>
      <c r="U903" s="140"/>
      <c r="V903" s="140"/>
      <c r="W903" s="140"/>
      <c r="X903" s="140"/>
      <c r="Y903" s="140"/>
      <c r="Z903" s="140"/>
      <c r="AA903" s="140"/>
      <c r="AB903" s="140"/>
      <c r="AC903" s="140"/>
      <c r="AD903" s="140"/>
      <c r="AE903" s="140"/>
      <c r="AF903" s="140"/>
      <c r="AG903" s="140"/>
      <c r="AH903" s="140"/>
      <c r="AI903" s="140"/>
      <c r="AJ903" s="140"/>
    </row>
    <row r="904" spans="1:36" ht="42" customHeight="1">
      <c r="A904" s="191"/>
      <c r="B904" s="191"/>
      <c r="C904" s="177"/>
      <c r="E904" s="192"/>
      <c r="F904" s="177"/>
      <c r="G904" s="192"/>
      <c r="H904" s="177"/>
      <c r="I904" s="192"/>
      <c r="J904" s="192"/>
      <c r="K904" s="192"/>
      <c r="L904" s="192"/>
      <c r="M904" s="192"/>
      <c r="N904" s="192"/>
      <c r="O904" s="192"/>
      <c r="P904" s="177"/>
      <c r="Q904" s="140"/>
      <c r="R904" s="140"/>
      <c r="S904" s="140"/>
      <c r="T904" s="140"/>
      <c r="U904" s="140"/>
      <c r="V904" s="140"/>
      <c r="W904" s="140"/>
      <c r="X904" s="140"/>
      <c r="Y904" s="140"/>
      <c r="Z904" s="140"/>
      <c r="AA904" s="140"/>
      <c r="AB904" s="140"/>
      <c r="AC904" s="140"/>
      <c r="AD904" s="140"/>
      <c r="AE904" s="140"/>
      <c r="AF904" s="140"/>
      <c r="AG904" s="140"/>
      <c r="AH904" s="140"/>
      <c r="AI904" s="140"/>
      <c r="AJ904" s="140"/>
    </row>
    <row r="905" spans="1:36" ht="42" customHeight="1">
      <c r="A905" s="191"/>
      <c r="B905" s="191"/>
      <c r="C905" s="177"/>
      <c r="E905" s="192"/>
      <c r="F905" s="177"/>
      <c r="G905" s="192"/>
      <c r="H905" s="177"/>
      <c r="I905" s="192"/>
      <c r="J905" s="192"/>
      <c r="K905" s="192"/>
      <c r="L905" s="192"/>
      <c r="M905" s="192"/>
      <c r="N905" s="192"/>
      <c r="O905" s="192"/>
      <c r="P905" s="177"/>
      <c r="Q905" s="140"/>
      <c r="R905" s="140"/>
      <c r="S905" s="140"/>
      <c r="T905" s="140"/>
      <c r="U905" s="140"/>
      <c r="V905" s="140"/>
      <c r="W905" s="140"/>
      <c r="X905" s="140"/>
      <c r="Y905" s="140"/>
      <c r="Z905" s="140"/>
      <c r="AA905" s="140"/>
      <c r="AB905" s="140"/>
      <c r="AC905" s="140"/>
      <c r="AD905" s="140"/>
      <c r="AE905" s="140"/>
      <c r="AF905" s="140"/>
      <c r="AG905" s="140"/>
      <c r="AH905" s="140"/>
      <c r="AI905" s="140"/>
      <c r="AJ905" s="140"/>
    </row>
    <row r="906" spans="1:36" ht="42" customHeight="1">
      <c r="A906" s="191"/>
      <c r="B906" s="191"/>
      <c r="C906" s="177"/>
      <c r="E906" s="192"/>
      <c r="F906" s="177"/>
      <c r="G906" s="192"/>
      <c r="H906" s="177"/>
      <c r="I906" s="192"/>
      <c r="J906" s="192"/>
      <c r="K906" s="192"/>
      <c r="L906" s="192"/>
      <c r="M906" s="192"/>
      <c r="N906" s="192"/>
      <c r="O906" s="192"/>
      <c r="P906" s="177"/>
      <c r="Q906" s="140"/>
      <c r="R906" s="140"/>
      <c r="S906" s="140"/>
      <c r="T906" s="140"/>
      <c r="U906" s="140"/>
      <c r="V906" s="140"/>
      <c r="W906" s="140"/>
      <c r="X906" s="140"/>
      <c r="Y906" s="140"/>
      <c r="Z906" s="140"/>
      <c r="AA906" s="140"/>
      <c r="AB906" s="140"/>
      <c r="AC906" s="140"/>
      <c r="AD906" s="140"/>
      <c r="AE906" s="140"/>
      <c r="AF906" s="140"/>
      <c r="AG906" s="140"/>
      <c r="AH906" s="140"/>
      <c r="AI906" s="140"/>
      <c r="AJ906" s="140"/>
    </row>
    <row r="907" spans="1:36" ht="42" customHeight="1">
      <c r="A907" s="191"/>
      <c r="B907" s="191"/>
      <c r="C907" s="177"/>
      <c r="E907" s="192"/>
      <c r="F907" s="177"/>
      <c r="G907" s="192"/>
      <c r="H907" s="177"/>
      <c r="I907" s="192"/>
      <c r="J907" s="192"/>
      <c r="K907" s="192"/>
      <c r="L907" s="192"/>
      <c r="M907" s="192"/>
      <c r="N907" s="192"/>
      <c r="O907" s="192"/>
      <c r="P907" s="177"/>
      <c r="Q907" s="140"/>
      <c r="R907" s="140"/>
      <c r="S907" s="140"/>
      <c r="T907" s="140"/>
      <c r="U907" s="140"/>
      <c r="V907" s="140"/>
      <c r="W907" s="140"/>
      <c r="X907" s="140"/>
      <c r="Y907" s="140"/>
      <c r="Z907" s="140"/>
      <c r="AA907" s="140"/>
      <c r="AB907" s="140"/>
      <c r="AC907" s="140"/>
      <c r="AD907" s="140"/>
      <c r="AE907" s="140"/>
      <c r="AF907" s="140"/>
      <c r="AG907" s="140"/>
      <c r="AH907" s="140"/>
      <c r="AI907" s="140"/>
      <c r="AJ907" s="140"/>
    </row>
    <row r="908" spans="1:36" ht="42" customHeight="1">
      <c r="A908" s="191"/>
      <c r="B908" s="191"/>
      <c r="C908" s="177"/>
      <c r="E908" s="192"/>
      <c r="F908" s="177"/>
      <c r="G908" s="192"/>
      <c r="H908" s="177"/>
      <c r="I908" s="192"/>
      <c r="J908" s="192"/>
      <c r="K908" s="192"/>
      <c r="L908" s="192"/>
      <c r="M908" s="192"/>
      <c r="N908" s="192"/>
      <c r="O908" s="192"/>
      <c r="P908" s="177"/>
      <c r="Q908" s="140"/>
      <c r="R908" s="140"/>
      <c r="S908" s="140"/>
      <c r="T908" s="140"/>
      <c r="U908" s="140"/>
      <c r="V908" s="140"/>
      <c r="W908" s="140"/>
      <c r="X908" s="140"/>
      <c r="Y908" s="140"/>
      <c r="Z908" s="140"/>
      <c r="AA908" s="140"/>
      <c r="AB908" s="140"/>
      <c r="AC908" s="140"/>
      <c r="AD908" s="140"/>
      <c r="AE908" s="140"/>
      <c r="AF908" s="140"/>
      <c r="AG908" s="140"/>
      <c r="AH908" s="140"/>
      <c r="AI908" s="140"/>
      <c r="AJ908" s="140"/>
    </row>
    <row r="909" spans="1:36" ht="42" customHeight="1">
      <c r="A909" s="191"/>
      <c r="B909" s="191"/>
      <c r="C909" s="177"/>
      <c r="E909" s="192"/>
      <c r="F909" s="177"/>
      <c r="G909" s="192"/>
      <c r="H909" s="177"/>
      <c r="I909" s="192"/>
      <c r="J909" s="192"/>
      <c r="K909" s="192"/>
      <c r="L909" s="192"/>
      <c r="M909" s="192"/>
      <c r="N909" s="192"/>
      <c r="O909" s="192"/>
      <c r="P909" s="177"/>
      <c r="Q909" s="140"/>
      <c r="R909" s="140"/>
      <c r="S909" s="140"/>
      <c r="T909" s="140"/>
      <c r="U909" s="140"/>
      <c r="V909" s="140"/>
      <c r="W909" s="140"/>
      <c r="X909" s="140"/>
      <c r="Y909" s="140"/>
      <c r="Z909" s="140"/>
      <c r="AA909" s="140"/>
      <c r="AB909" s="140"/>
      <c r="AC909" s="140"/>
      <c r="AD909" s="140"/>
      <c r="AE909" s="140"/>
      <c r="AF909" s="140"/>
      <c r="AG909" s="140"/>
      <c r="AH909" s="140"/>
      <c r="AI909" s="140"/>
      <c r="AJ909" s="140"/>
    </row>
    <row r="910" spans="1:36" ht="42" customHeight="1">
      <c r="A910" s="191"/>
      <c r="B910" s="191"/>
      <c r="C910" s="177"/>
      <c r="E910" s="192"/>
      <c r="F910" s="177"/>
      <c r="G910" s="192"/>
      <c r="H910" s="177"/>
      <c r="I910" s="192"/>
      <c r="J910" s="192"/>
      <c r="K910" s="192"/>
      <c r="L910" s="192"/>
      <c r="M910" s="192"/>
      <c r="N910" s="192"/>
      <c r="O910" s="192"/>
      <c r="P910" s="177"/>
      <c r="Q910" s="140"/>
      <c r="R910" s="140"/>
      <c r="S910" s="140"/>
      <c r="T910" s="140"/>
      <c r="U910" s="140"/>
      <c r="V910" s="140"/>
      <c r="W910" s="140"/>
      <c r="X910" s="140"/>
      <c r="Y910" s="140"/>
      <c r="Z910" s="140"/>
      <c r="AA910" s="140"/>
      <c r="AB910" s="140"/>
      <c r="AC910" s="140"/>
      <c r="AD910" s="140"/>
      <c r="AE910" s="140"/>
      <c r="AF910" s="140"/>
      <c r="AG910" s="140"/>
      <c r="AH910" s="140"/>
      <c r="AI910" s="140"/>
      <c r="AJ910" s="140"/>
    </row>
    <row r="911" spans="1:36" ht="42" customHeight="1">
      <c r="A911" s="191"/>
      <c r="B911" s="191"/>
      <c r="C911" s="177"/>
      <c r="E911" s="192"/>
      <c r="F911" s="177"/>
      <c r="G911" s="192"/>
      <c r="H911" s="177"/>
      <c r="I911" s="192"/>
      <c r="J911" s="192"/>
      <c r="K911" s="192"/>
      <c r="L911" s="192"/>
      <c r="M911" s="192"/>
      <c r="N911" s="192"/>
      <c r="O911" s="192"/>
      <c r="P911" s="177"/>
      <c r="Q911" s="140"/>
      <c r="R911" s="140"/>
      <c r="S911" s="140"/>
      <c r="T911" s="140"/>
      <c r="U911" s="140"/>
      <c r="V911" s="140"/>
      <c r="W911" s="140"/>
      <c r="X911" s="140"/>
      <c r="Y911" s="140"/>
      <c r="Z911" s="140"/>
      <c r="AA911" s="140"/>
      <c r="AB911" s="140"/>
      <c r="AC911" s="140"/>
      <c r="AD911" s="140"/>
      <c r="AE911" s="140"/>
      <c r="AF911" s="140"/>
      <c r="AG911" s="140"/>
      <c r="AH911" s="140"/>
      <c r="AI911" s="140"/>
      <c r="AJ911" s="140"/>
    </row>
    <row r="912" spans="1:36" ht="42" customHeight="1">
      <c r="A912" s="191"/>
      <c r="B912" s="191"/>
      <c r="C912" s="177"/>
      <c r="E912" s="192"/>
      <c r="F912" s="177"/>
      <c r="G912" s="192"/>
      <c r="H912" s="177"/>
      <c r="I912" s="192"/>
      <c r="J912" s="192"/>
      <c r="K912" s="192"/>
      <c r="L912" s="192"/>
      <c r="M912" s="192"/>
      <c r="N912" s="192"/>
      <c r="O912" s="192"/>
      <c r="P912" s="177"/>
      <c r="Q912" s="140"/>
      <c r="R912" s="140"/>
      <c r="S912" s="140"/>
      <c r="T912" s="140"/>
      <c r="U912" s="140"/>
      <c r="V912" s="140"/>
      <c r="W912" s="140"/>
      <c r="X912" s="140"/>
      <c r="Y912" s="140"/>
      <c r="Z912" s="140"/>
      <c r="AA912" s="140"/>
      <c r="AB912" s="140"/>
      <c r="AC912" s="140"/>
      <c r="AD912" s="140"/>
      <c r="AE912" s="140"/>
      <c r="AF912" s="140"/>
      <c r="AG912" s="140"/>
      <c r="AH912" s="140"/>
      <c r="AI912" s="140"/>
      <c r="AJ912" s="140"/>
    </row>
    <row r="913" spans="1:36" ht="42" customHeight="1">
      <c r="A913" s="191"/>
      <c r="B913" s="191"/>
      <c r="C913" s="177"/>
      <c r="E913" s="192"/>
      <c r="F913" s="177"/>
      <c r="G913" s="192"/>
      <c r="H913" s="177"/>
      <c r="I913" s="192"/>
      <c r="J913" s="192"/>
      <c r="K913" s="192"/>
      <c r="L913" s="192"/>
      <c r="M913" s="192"/>
      <c r="N913" s="192"/>
      <c r="O913" s="192"/>
      <c r="P913" s="177"/>
      <c r="Q913" s="140"/>
      <c r="R913" s="140"/>
      <c r="S913" s="140"/>
      <c r="T913" s="140"/>
      <c r="U913" s="140"/>
      <c r="V913" s="140"/>
      <c r="W913" s="140"/>
      <c r="X913" s="140"/>
      <c r="Y913" s="140"/>
      <c r="Z913" s="140"/>
      <c r="AA913" s="140"/>
      <c r="AB913" s="140"/>
      <c r="AC913" s="140"/>
      <c r="AD913" s="140"/>
      <c r="AE913" s="140"/>
      <c r="AF913" s="140"/>
      <c r="AG913" s="140"/>
      <c r="AH913" s="140"/>
      <c r="AI913" s="140"/>
      <c r="AJ913" s="140"/>
    </row>
    <row r="914" spans="1:36" ht="42" customHeight="1">
      <c r="A914" s="191"/>
      <c r="B914" s="191"/>
      <c r="C914" s="177"/>
      <c r="E914" s="192"/>
      <c r="F914" s="177"/>
      <c r="G914" s="192"/>
      <c r="H914" s="177"/>
      <c r="I914" s="192"/>
      <c r="J914" s="192"/>
      <c r="K914" s="192"/>
      <c r="L914" s="192"/>
      <c r="M914" s="192"/>
      <c r="N914" s="192"/>
      <c r="O914" s="192"/>
      <c r="P914" s="177"/>
      <c r="Q914" s="140"/>
      <c r="R914" s="140"/>
      <c r="S914" s="140"/>
      <c r="T914" s="140"/>
      <c r="U914" s="140"/>
      <c r="V914" s="140"/>
      <c r="W914" s="140"/>
      <c r="X914" s="140"/>
      <c r="Y914" s="140"/>
      <c r="Z914" s="140"/>
      <c r="AA914" s="140"/>
      <c r="AB914" s="140"/>
      <c r="AC914" s="140"/>
      <c r="AD914" s="140"/>
      <c r="AE914" s="140"/>
      <c r="AF914" s="140"/>
      <c r="AG914" s="140"/>
      <c r="AH914" s="140"/>
      <c r="AI914" s="140"/>
      <c r="AJ914" s="140"/>
    </row>
    <row r="915" spans="1:36" ht="42" customHeight="1">
      <c r="A915" s="191"/>
      <c r="B915" s="191"/>
      <c r="C915" s="177"/>
      <c r="E915" s="192"/>
      <c r="F915" s="177"/>
      <c r="G915" s="192"/>
      <c r="H915" s="177"/>
      <c r="I915" s="192"/>
      <c r="J915" s="192"/>
      <c r="K915" s="192"/>
      <c r="L915" s="192"/>
      <c r="M915" s="192"/>
      <c r="N915" s="192"/>
      <c r="O915" s="192"/>
      <c r="P915" s="177"/>
      <c r="Q915" s="140"/>
      <c r="R915" s="140"/>
      <c r="S915" s="140"/>
      <c r="T915" s="140"/>
      <c r="U915" s="140"/>
      <c r="V915" s="140"/>
      <c r="W915" s="140"/>
      <c r="X915" s="140"/>
      <c r="Y915" s="140"/>
      <c r="Z915" s="140"/>
      <c r="AA915" s="140"/>
      <c r="AB915" s="140"/>
      <c r="AC915" s="140"/>
      <c r="AD915" s="140"/>
      <c r="AE915" s="140"/>
      <c r="AF915" s="140"/>
      <c r="AG915" s="140"/>
      <c r="AH915" s="140"/>
      <c r="AI915" s="140"/>
      <c r="AJ915" s="140"/>
    </row>
    <row r="916" spans="1:36" ht="42" customHeight="1">
      <c r="A916" s="191"/>
      <c r="B916" s="191"/>
      <c r="C916" s="177"/>
      <c r="E916" s="192"/>
      <c r="F916" s="177"/>
      <c r="G916" s="192"/>
      <c r="H916" s="177"/>
      <c r="I916" s="192"/>
      <c r="J916" s="192"/>
      <c r="K916" s="192"/>
      <c r="L916" s="192"/>
      <c r="M916" s="192"/>
      <c r="N916" s="192"/>
      <c r="O916" s="192"/>
      <c r="P916" s="177"/>
      <c r="Q916" s="140"/>
      <c r="R916" s="140"/>
      <c r="S916" s="140"/>
      <c r="T916" s="140"/>
      <c r="U916" s="140"/>
      <c r="V916" s="140"/>
      <c r="W916" s="140"/>
      <c r="X916" s="140"/>
      <c r="Y916" s="140"/>
      <c r="Z916" s="140"/>
      <c r="AA916" s="140"/>
      <c r="AB916" s="140"/>
      <c r="AC916" s="140"/>
      <c r="AD916" s="140"/>
      <c r="AE916" s="140"/>
      <c r="AF916" s="140"/>
      <c r="AG916" s="140"/>
      <c r="AH916" s="140"/>
      <c r="AI916" s="140"/>
      <c r="AJ916" s="140"/>
    </row>
    <row r="917" spans="1:36" ht="42" customHeight="1">
      <c r="A917" s="191"/>
      <c r="B917" s="191"/>
      <c r="C917" s="177"/>
      <c r="E917" s="192"/>
      <c r="F917" s="177"/>
      <c r="G917" s="192"/>
      <c r="H917" s="177"/>
      <c r="I917" s="192"/>
      <c r="J917" s="192"/>
      <c r="K917" s="192"/>
      <c r="L917" s="192"/>
      <c r="M917" s="192"/>
      <c r="N917" s="192"/>
      <c r="O917" s="192"/>
      <c r="P917" s="177"/>
      <c r="Q917" s="140"/>
      <c r="R917" s="140"/>
      <c r="S917" s="140"/>
      <c r="T917" s="140"/>
      <c r="U917" s="140"/>
      <c r="V917" s="140"/>
      <c r="W917" s="140"/>
      <c r="X917" s="140"/>
      <c r="Y917" s="140"/>
      <c r="Z917" s="140"/>
      <c r="AA917" s="140"/>
      <c r="AB917" s="140"/>
      <c r="AC917" s="140"/>
      <c r="AD917" s="140"/>
      <c r="AE917" s="140"/>
      <c r="AF917" s="140"/>
      <c r="AG917" s="140"/>
      <c r="AH917" s="140"/>
      <c r="AI917" s="140"/>
      <c r="AJ917" s="140"/>
    </row>
    <row r="918" spans="1:36" ht="42" customHeight="1">
      <c r="A918" s="191"/>
      <c r="B918" s="191"/>
      <c r="C918" s="177"/>
      <c r="E918" s="192"/>
      <c r="F918" s="177"/>
      <c r="G918" s="192"/>
      <c r="H918" s="177"/>
      <c r="I918" s="192"/>
      <c r="J918" s="192"/>
      <c r="K918" s="192"/>
      <c r="L918" s="192"/>
      <c r="M918" s="192"/>
      <c r="N918" s="192"/>
      <c r="O918" s="192"/>
      <c r="P918" s="177"/>
      <c r="Q918" s="140"/>
      <c r="R918" s="140"/>
      <c r="S918" s="140"/>
      <c r="T918" s="140"/>
      <c r="U918" s="140"/>
      <c r="V918" s="140"/>
      <c r="W918" s="140"/>
      <c r="X918" s="140"/>
      <c r="Y918" s="140"/>
      <c r="Z918" s="140"/>
      <c r="AA918" s="140"/>
      <c r="AB918" s="140"/>
      <c r="AC918" s="140"/>
      <c r="AD918" s="140"/>
      <c r="AE918" s="140"/>
      <c r="AF918" s="140"/>
      <c r="AG918" s="140"/>
      <c r="AH918" s="140"/>
      <c r="AI918" s="140"/>
      <c r="AJ918" s="140"/>
    </row>
    <row r="919" spans="1:36" ht="42" customHeight="1">
      <c r="A919" s="191"/>
      <c r="B919" s="191"/>
      <c r="C919" s="177"/>
      <c r="E919" s="192"/>
      <c r="F919" s="177"/>
      <c r="G919" s="192"/>
      <c r="H919" s="177"/>
      <c r="I919" s="192"/>
      <c r="J919" s="192"/>
      <c r="K919" s="192"/>
      <c r="L919" s="192"/>
      <c r="M919" s="192"/>
      <c r="N919" s="192"/>
      <c r="O919" s="192"/>
      <c r="P919" s="177"/>
      <c r="Q919" s="140"/>
      <c r="R919" s="140"/>
      <c r="S919" s="140"/>
      <c r="T919" s="140"/>
      <c r="U919" s="140"/>
      <c r="V919" s="140"/>
      <c r="W919" s="140"/>
      <c r="X919" s="140"/>
      <c r="Y919" s="140"/>
      <c r="Z919" s="140"/>
      <c r="AA919" s="140"/>
      <c r="AB919" s="140"/>
      <c r="AC919" s="140"/>
      <c r="AD919" s="140"/>
      <c r="AE919" s="140"/>
      <c r="AF919" s="140"/>
      <c r="AG919" s="140"/>
      <c r="AH919" s="140"/>
      <c r="AI919" s="140"/>
      <c r="AJ919" s="140"/>
    </row>
    <row r="920" spans="1:36" ht="42" customHeight="1">
      <c r="A920" s="191"/>
      <c r="B920" s="191"/>
      <c r="C920" s="177"/>
      <c r="E920" s="192"/>
      <c r="F920" s="177"/>
      <c r="G920" s="192"/>
      <c r="H920" s="177"/>
      <c r="I920" s="192"/>
      <c r="J920" s="192"/>
      <c r="K920" s="192"/>
      <c r="L920" s="192"/>
      <c r="M920" s="192"/>
      <c r="N920" s="192"/>
      <c r="O920" s="192"/>
      <c r="P920" s="177"/>
      <c r="Q920" s="140"/>
      <c r="R920" s="140"/>
      <c r="S920" s="140"/>
      <c r="T920" s="140"/>
      <c r="U920" s="140"/>
      <c r="V920" s="140"/>
      <c r="W920" s="140"/>
      <c r="X920" s="140"/>
      <c r="Y920" s="140"/>
      <c r="Z920" s="140"/>
      <c r="AA920" s="140"/>
      <c r="AB920" s="140"/>
      <c r="AC920" s="140"/>
      <c r="AD920" s="140"/>
      <c r="AE920" s="140"/>
      <c r="AF920" s="140"/>
      <c r="AG920" s="140"/>
      <c r="AH920" s="140"/>
      <c r="AI920" s="140"/>
      <c r="AJ920" s="140"/>
    </row>
    <row r="921" spans="1:36" ht="42" customHeight="1">
      <c r="A921" s="191"/>
      <c r="B921" s="191"/>
      <c r="C921" s="177"/>
      <c r="E921" s="192"/>
      <c r="F921" s="177"/>
      <c r="G921" s="192"/>
      <c r="H921" s="177"/>
      <c r="I921" s="192"/>
      <c r="J921" s="192"/>
      <c r="K921" s="192"/>
      <c r="L921" s="192"/>
      <c r="M921" s="192"/>
      <c r="N921" s="192"/>
      <c r="O921" s="192"/>
      <c r="P921" s="177"/>
      <c r="Q921" s="140"/>
      <c r="R921" s="140"/>
      <c r="S921" s="140"/>
      <c r="T921" s="140"/>
      <c r="U921" s="140"/>
      <c r="V921" s="140"/>
      <c r="W921" s="140"/>
      <c r="X921" s="140"/>
      <c r="Y921" s="140"/>
      <c r="Z921" s="140"/>
      <c r="AA921" s="140"/>
      <c r="AB921" s="140"/>
      <c r="AC921" s="140"/>
      <c r="AD921" s="140"/>
      <c r="AE921" s="140"/>
      <c r="AF921" s="140"/>
      <c r="AG921" s="140"/>
      <c r="AH921" s="140"/>
      <c r="AI921" s="140"/>
      <c r="AJ921" s="140"/>
    </row>
    <row r="922" spans="1:36" ht="42" customHeight="1">
      <c r="A922" s="191"/>
      <c r="B922" s="191"/>
      <c r="C922" s="177"/>
      <c r="E922" s="192"/>
      <c r="F922" s="177"/>
      <c r="G922" s="192"/>
      <c r="H922" s="177"/>
      <c r="I922" s="192"/>
      <c r="J922" s="192"/>
      <c r="K922" s="192"/>
      <c r="L922" s="192"/>
      <c r="M922" s="192"/>
      <c r="N922" s="192"/>
      <c r="O922" s="192"/>
      <c r="P922" s="177"/>
      <c r="Q922" s="140"/>
      <c r="R922" s="140"/>
      <c r="S922" s="140"/>
      <c r="T922" s="140"/>
      <c r="U922" s="140"/>
      <c r="V922" s="140"/>
      <c r="W922" s="140"/>
      <c r="X922" s="140"/>
      <c r="Y922" s="140"/>
      <c r="Z922" s="140"/>
      <c r="AA922" s="140"/>
      <c r="AB922" s="140"/>
      <c r="AC922" s="140"/>
      <c r="AD922" s="140"/>
      <c r="AE922" s="140"/>
      <c r="AF922" s="140"/>
      <c r="AG922" s="140"/>
      <c r="AH922" s="140"/>
      <c r="AI922" s="140"/>
      <c r="AJ922" s="140"/>
    </row>
    <row r="923" spans="1:36" ht="42" customHeight="1">
      <c r="A923" s="191"/>
      <c r="B923" s="191"/>
      <c r="C923" s="177"/>
      <c r="E923" s="192"/>
      <c r="F923" s="177"/>
      <c r="G923" s="192"/>
      <c r="H923" s="177"/>
      <c r="I923" s="192"/>
      <c r="J923" s="192"/>
      <c r="K923" s="192"/>
      <c r="L923" s="192"/>
      <c r="M923" s="192"/>
      <c r="N923" s="192"/>
      <c r="O923" s="192"/>
      <c r="P923" s="177"/>
      <c r="Q923" s="140"/>
      <c r="R923" s="140"/>
      <c r="S923" s="140"/>
      <c r="T923" s="140"/>
      <c r="U923" s="140"/>
      <c r="V923" s="140"/>
      <c r="W923" s="140"/>
      <c r="X923" s="140"/>
      <c r="Y923" s="140"/>
      <c r="Z923" s="140"/>
      <c r="AA923" s="140"/>
      <c r="AB923" s="140"/>
      <c r="AC923" s="140"/>
      <c r="AD923" s="140"/>
      <c r="AE923" s="140"/>
      <c r="AF923" s="140"/>
      <c r="AG923" s="140"/>
      <c r="AH923" s="140"/>
      <c r="AI923" s="140"/>
      <c r="AJ923" s="140"/>
    </row>
    <row r="924" spans="1:36" ht="42" customHeight="1">
      <c r="A924" s="191"/>
      <c r="B924" s="191"/>
      <c r="C924" s="177"/>
      <c r="E924" s="192"/>
      <c r="F924" s="177"/>
      <c r="G924" s="192"/>
      <c r="H924" s="177"/>
      <c r="I924" s="192"/>
      <c r="J924" s="192"/>
      <c r="K924" s="192"/>
      <c r="L924" s="192"/>
      <c r="M924" s="192"/>
      <c r="N924" s="192"/>
      <c r="O924" s="192"/>
      <c r="P924" s="177"/>
      <c r="Q924" s="140"/>
      <c r="R924" s="140"/>
      <c r="S924" s="140"/>
      <c r="T924" s="140"/>
      <c r="U924" s="140"/>
      <c r="V924" s="140"/>
      <c r="W924" s="140"/>
      <c r="X924" s="140"/>
      <c r="Y924" s="140"/>
      <c r="Z924" s="140"/>
      <c r="AA924" s="140"/>
      <c r="AB924" s="140"/>
      <c r="AC924" s="140"/>
      <c r="AD924" s="140"/>
      <c r="AE924" s="140"/>
      <c r="AF924" s="140"/>
      <c r="AG924" s="140"/>
      <c r="AH924" s="140"/>
      <c r="AI924" s="140"/>
      <c r="AJ924" s="140"/>
    </row>
    <row r="925" spans="1:36" ht="42" customHeight="1">
      <c r="A925" s="191"/>
      <c r="B925" s="191"/>
      <c r="C925" s="177"/>
      <c r="E925" s="192"/>
      <c r="F925" s="177"/>
      <c r="G925" s="192"/>
      <c r="H925" s="177"/>
      <c r="I925" s="192"/>
      <c r="J925" s="192"/>
      <c r="K925" s="192"/>
      <c r="L925" s="192"/>
      <c r="M925" s="192"/>
      <c r="N925" s="192"/>
      <c r="O925" s="192"/>
      <c r="P925" s="177"/>
      <c r="Q925" s="140"/>
      <c r="R925" s="140"/>
      <c r="S925" s="140"/>
      <c r="T925" s="140"/>
      <c r="U925" s="140"/>
      <c r="V925" s="140"/>
      <c r="W925" s="140"/>
      <c r="X925" s="140"/>
      <c r="Y925" s="140"/>
      <c r="Z925" s="140"/>
      <c r="AA925" s="140"/>
      <c r="AB925" s="140"/>
      <c r="AC925" s="140"/>
      <c r="AD925" s="140"/>
      <c r="AE925" s="140"/>
      <c r="AF925" s="140"/>
      <c r="AG925" s="140"/>
      <c r="AH925" s="140"/>
      <c r="AI925" s="140"/>
      <c r="AJ925" s="140"/>
    </row>
    <row r="926" spans="1:36" ht="42" customHeight="1">
      <c r="A926" s="191"/>
      <c r="B926" s="191"/>
      <c r="C926" s="177"/>
      <c r="E926" s="192"/>
      <c r="F926" s="177"/>
      <c r="G926" s="192"/>
      <c r="H926" s="177"/>
      <c r="I926" s="192"/>
      <c r="J926" s="192"/>
      <c r="K926" s="192"/>
      <c r="L926" s="192"/>
      <c r="M926" s="192"/>
      <c r="N926" s="192"/>
      <c r="O926" s="192"/>
      <c r="P926" s="177"/>
      <c r="Q926" s="140"/>
      <c r="R926" s="140"/>
      <c r="S926" s="140"/>
      <c r="T926" s="140"/>
      <c r="U926" s="140"/>
      <c r="V926" s="140"/>
      <c r="W926" s="140"/>
      <c r="X926" s="140"/>
      <c r="Y926" s="140"/>
      <c r="Z926" s="140"/>
      <c r="AA926" s="140"/>
      <c r="AB926" s="140"/>
      <c r="AC926" s="140"/>
      <c r="AD926" s="140"/>
      <c r="AE926" s="140"/>
      <c r="AF926" s="140"/>
      <c r="AG926" s="140"/>
      <c r="AH926" s="140"/>
      <c r="AI926" s="140"/>
      <c r="AJ926" s="140"/>
    </row>
    <row r="927" spans="1:36" ht="42" customHeight="1">
      <c r="A927" s="191"/>
      <c r="B927" s="191"/>
      <c r="C927" s="177"/>
      <c r="E927" s="192"/>
      <c r="F927" s="177"/>
      <c r="G927" s="192"/>
      <c r="H927" s="177"/>
      <c r="I927" s="192"/>
      <c r="J927" s="192"/>
      <c r="K927" s="192"/>
      <c r="L927" s="192"/>
      <c r="M927" s="192"/>
      <c r="N927" s="192"/>
      <c r="O927" s="192"/>
      <c r="P927" s="177"/>
      <c r="Q927" s="140"/>
      <c r="R927" s="140"/>
      <c r="S927" s="140"/>
      <c r="T927" s="140"/>
      <c r="U927" s="140"/>
      <c r="V927" s="140"/>
      <c r="W927" s="140"/>
      <c r="X927" s="140"/>
      <c r="Y927" s="140"/>
      <c r="Z927" s="140"/>
      <c r="AA927" s="140"/>
      <c r="AB927" s="140"/>
      <c r="AC927" s="140"/>
      <c r="AD927" s="140"/>
      <c r="AE927" s="140"/>
      <c r="AF927" s="140"/>
      <c r="AG927" s="140"/>
      <c r="AH927" s="140"/>
      <c r="AI927" s="140"/>
      <c r="AJ927" s="140"/>
    </row>
    <row r="928" spans="1:36" ht="42" customHeight="1">
      <c r="A928" s="191"/>
      <c r="B928" s="191"/>
      <c r="C928" s="177"/>
      <c r="E928" s="192"/>
      <c r="F928" s="177"/>
      <c r="G928" s="192"/>
      <c r="H928" s="177"/>
      <c r="I928" s="192"/>
      <c r="J928" s="192"/>
      <c r="K928" s="192"/>
      <c r="L928" s="192"/>
      <c r="M928" s="192"/>
      <c r="N928" s="192"/>
      <c r="O928" s="192"/>
      <c r="P928" s="177"/>
      <c r="Q928" s="140"/>
      <c r="R928" s="140"/>
      <c r="S928" s="140"/>
      <c r="T928" s="140"/>
      <c r="U928" s="140"/>
      <c r="V928" s="140"/>
      <c r="W928" s="140"/>
      <c r="X928" s="140"/>
      <c r="Y928" s="140"/>
      <c r="Z928" s="140"/>
      <c r="AA928" s="140"/>
      <c r="AB928" s="140"/>
      <c r="AC928" s="140"/>
      <c r="AD928" s="140"/>
      <c r="AE928" s="140"/>
      <c r="AF928" s="140"/>
      <c r="AG928" s="140"/>
      <c r="AH928" s="140"/>
      <c r="AI928" s="140"/>
      <c r="AJ928" s="140"/>
    </row>
    <row r="929" spans="1:36" ht="42" customHeight="1">
      <c r="A929" s="191"/>
      <c r="B929" s="191"/>
      <c r="C929" s="177"/>
      <c r="E929" s="192"/>
      <c r="F929" s="177"/>
      <c r="G929" s="192"/>
      <c r="H929" s="177"/>
      <c r="I929" s="192"/>
      <c r="J929" s="192"/>
      <c r="K929" s="192"/>
      <c r="L929" s="192"/>
      <c r="M929" s="192"/>
      <c r="N929" s="192"/>
      <c r="O929" s="192"/>
      <c r="P929" s="177"/>
      <c r="Q929" s="140"/>
      <c r="R929" s="140"/>
      <c r="S929" s="140"/>
      <c r="T929" s="140"/>
      <c r="U929" s="140"/>
      <c r="V929" s="140"/>
      <c r="W929" s="140"/>
      <c r="X929" s="140"/>
      <c r="Y929" s="140"/>
      <c r="Z929" s="140"/>
      <c r="AA929" s="140"/>
      <c r="AB929" s="140"/>
      <c r="AC929" s="140"/>
      <c r="AD929" s="140"/>
      <c r="AE929" s="140"/>
      <c r="AF929" s="140"/>
      <c r="AG929" s="140"/>
      <c r="AH929" s="140"/>
      <c r="AI929" s="140"/>
      <c r="AJ929" s="140"/>
    </row>
    <row r="930" spans="1:36" ht="42" customHeight="1">
      <c r="A930" s="191"/>
      <c r="B930" s="191"/>
      <c r="C930" s="177"/>
      <c r="E930" s="192"/>
      <c r="F930" s="177"/>
      <c r="G930" s="192"/>
      <c r="H930" s="177"/>
      <c r="I930" s="192"/>
      <c r="J930" s="192"/>
      <c r="K930" s="192"/>
      <c r="L930" s="192"/>
      <c r="M930" s="192"/>
      <c r="N930" s="192"/>
      <c r="O930" s="192"/>
      <c r="P930" s="177"/>
      <c r="Q930" s="140"/>
      <c r="R930" s="140"/>
      <c r="S930" s="140"/>
      <c r="T930" s="140"/>
      <c r="U930" s="140"/>
      <c r="V930" s="140"/>
      <c r="W930" s="140"/>
      <c r="X930" s="140"/>
      <c r="Y930" s="140"/>
      <c r="Z930" s="140"/>
      <c r="AA930" s="140"/>
      <c r="AB930" s="140"/>
      <c r="AC930" s="140"/>
      <c r="AD930" s="140"/>
      <c r="AE930" s="140"/>
      <c r="AF930" s="140"/>
      <c r="AG930" s="140"/>
      <c r="AH930" s="140"/>
      <c r="AI930" s="140"/>
      <c r="AJ930" s="140"/>
    </row>
    <row r="931" spans="1:36" ht="42" customHeight="1">
      <c r="A931" s="191"/>
      <c r="B931" s="191"/>
      <c r="C931" s="177"/>
      <c r="E931" s="192"/>
      <c r="F931" s="177"/>
      <c r="G931" s="192"/>
      <c r="H931" s="177"/>
      <c r="I931" s="192"/>
      <c r="J931" s="192"/>
      <c r="K931" s="192"/>
      <c r="L931" s="192"/>
      <c r="M931" s="192"/>
      <c r="N931" s="192"/>
      <c r="O931" s="192"/>
      <c r="P931" s="177"/>
      <c r="Q931" s="140"/>
      <c r="R931" s="140"/>
      <c r="S931" s="140"/>
      <c r="T931" s="140"/>
      <c r="U931" s="140"/>
      <c r="V931" s="140"/>
      <c r="W931" s="140"/>
      <c r="X931" s="140"/>
      <c r="Y931" s="140"/>
      <c r="Z931" s="140"/>
      <c r="AA931" s="140"/>
      <c r="AB931" s="140"/>
      <c r="AC931" s="140"/>
      <c r="AD931" s="140"/>
      <c r="AE931" s="140"/>
      <c r="AF931" s="140"/>
      <c r="AG931" s="140"/>
      <c r="AH931" s="140"/>
      <c r="AI931" s="140"/>
      <c r="AJ931" s="140"/>
    </row>
    <row r="932" spans="1:36" ht="42" customHeight="1">
      <c r="A932" s="191"/>
      <c r="B932" s="191"/>
      <c r="C932" s="177"/>
      <c r="E932" s="192"/>
      <c r="F932" s="177"/>
      <c r="G932" s="192"/>
      <c r="H932" s="177"/>
      <c r="I932" s="192"/>
      <c r="J932" s="192"/>
      <c r="K932" s="192"/>
      <c r="L932" s="192"/>
      <c r="M932" s="192"/>
      <c r="N932" s="192"/>
      <c r="O932" s="192"/>
      <c r="P932" s="177"/>
      <c r="Q932" s="140"/>
      <c r="R932" s="140"/>
      <c r="S932" s="140"/>
      <c r="T932" s="140"/>
      <c r="U932" s="140"/>
      <c r="V932" s="140"/>
      <c r="W932" s="140"/>
      <c r="X932" s="140"/>
      <c r="Y932" s="140"/>
      <c r="Z932" s="140"/>
      <c r="AA932" s="140"/>
      <c r="AB932" s="140"/>
      <c r="AC932" s="140"/>
      <c r="AD932" s="140"/>
      <c r="AE932" s="140"/>
      <c r="AF932" s="140"/>
      <c r="AG932" s="140"/>
      <c r="AH932" s="140"/>
      <c r="AI932" s="140"/>
      <c r="AJ932" s="140"/>
    </row>
    <row r="933" spans="1:36" ht="42" customHeight="1">
      <c r="A933" s="191"/>
      <c r="B933" s="191"/>
      <c r="C933" s="177"/>
      <c r="E933" s="192"/>
      <c r="F933" s="177"/>
      <c r="G933" s="192"/>
      <c r="H933" s="177"/>
      <c r="I933" s="192"/>
      <c r="J933" s="192"/>
      <c r="K933" s="192"/>
      <c r="L933" s="192"/>
      <c r="M933" s="192"/>
      <c r="N933" s="192"/>
      <c r="O933" s="192"/>
      <c r="P933" s="177"/>
      <c r="Q933" s="140"/>
      <c r="R933" s="140"/>
      <c r="S933" s="140"/>
      <c r="T933" s="140"/>
      <c r="U933" s="140"/>
      <c r="V933" s="140"/>
      <c r="W933" s="140"/>
      <c r="X933" s="140"/>
      <c r="Y933" s="140"/>
      <c r="Z933" s="140"/>
      <c r="AA933" s="140"/>
      <c r="AB933" s="140"/>
      <c r="AC933" s="140"/>
      <c r="AD933" s="140"/>
      <c r="AE933" s="140"/>
      <c r="AF933" s="140"/>
      <c r="AG933" s="140"/>
      <c r="AH933" s="140"/>
      <c r="AI933" s="140"/>
      <c r="AJ933" s="140"/>
    </row>
    <row r="934" spans="1:36" ht="42" customHeight="1">
      <c r="A934" s="191"/>
      <c r="B934" s="191"/>
      <c r="C934" s="177"/>
      <c r="E934" s="192"/>
      <c r="F934" s="177"/>
      <c r="G934" s="192"/>
      <c r="H934" s="177"/>
      <c r="I934" s="192"/>
      <c r="J934" s="192"/>
      <c r="K934" s="192"/>
      <c r="L934" s="192"/>
      <c r="M934" s="192"/>
      <c r="N934" s="192"/>
      <c r="O934" s="192"/>
      <c r="P934" s="177"/>
      <c r="Q934" s="140"/>
      <c r="R934" s="140"/>
      <c r="S934" s="140"/>
      <c r="T934" s="140"/>
      <c r="U934" s="140"/>
      <c r="V934" s="140"/>
      <c r="W934" s="140"/>
      <c r="X934" s="140"/>
      <c r="Y934" s="140"/>
      <c r="Z934" s="140"/>
      <c r="AA934" s="140"/>
      <c r="AB934" s="140"/>
      <c r="AC934" s="140"/>
      <c r="AD934" s="140"/>
      <c r="AE934" s="140"/>
      <c r="AF934" s="140"/>
      <c r="AG934" s="140"/>
      <c r="AH934" s="140"/>
      <c r="AI934" s="140"/>
      <c r="AJ934" s="140"/>
    </row>
    <row r="935" spans="1:36" ht="42" customHeight="1">
      <c r="A935" s="191"/>
      <c r="B935" s="191"/>
      <c r="C935" s="177"/>
      <c r="E935" s="192"/>
      <c r="F935" s="177"/>
      <c r="G935" s="192"/>
      <c r="H935" s="177"/>
      <c r="I935" s="192"/>
      <c r="J935" s="192"/>
      <c r="K935" s="192"/>
      <c r="L935" s="192"/>
      <c r="M935" s="192"/>
      <c r="N935" s="192"/>
      <c r="O935" s="192"/>
      <c r="P935" s="177"/>
      <c r="Q935" s="140"/>
      <c r="R935" s="140"/>
      <c r="S935" s="140"/>
      <c r="T935" s="140"/>
      <c r="U935" s="140"/>
      <c r="V935" s="140"/>
      <c r="W935" s="140"/>
      <c r="X935" s="140"/>
      <c r="Y935" s="140"/>
      <c r="Z935" s="140"/>
      <c r="AA935" s="140"/>
      <c r="AB935" s="140"/>
      <c r="AC935" s="140"/>
      <c r="AD935" s="140"/>
      <c r="AE935" s="140"/>
      <c r="AF935" s="140"/>
      <c r="AG935" s="140"/>
      <c r="AH935" s="140"/>
      <c r="AI935" s="140"/>
      <c r="AJ935" s="140"/>
    </row>
    <row r="936" spans="1:36" ht="42" customHeight="1">
      <c r="A936" s="191"/>
      <c r="B936" s="191"/>
      <c r="C936" s="177"/>
      <c r="E936" s="192"/>
      <c r="F936" s="177"/>
      <c r="G936" s="192"/>
      <c r="H936" s="177"/>
      <c r="I936" s="192"/>
      <c r="J936" s="192"/>
      <c r="K936" s="192"/>
      <c r="L936" s="192"/>
      <c r="M936" s="192"/>
      <c r="N936" s="192"/>
      <c r="O936" s="192"/>
      <c r="P936" s="177"/>
      <c r="Q936" s="140"/>
      <c r="R936" s="140"/>
      <c r="S936" s="140"/>
      <c r="T936" s="140"/>
      <c r="U936" s="140"/>
      <c r="V936" s="140"/>
      <c r="W936" s="140"/>
      <c r="X936" s="140"/>
      <c r="Y936" s="140"/>
      <c r="Z936" s="140"/>
      <c r="AA936" s="140"/>
      <c r="AB936" s="140"/>
      <c r="AC936" s="140"/>
      <c r="AD936" s="140"/>
      <c r="AE936" s="140"/>
      <c r="AF936" s="140"/>
      <c r="AG936" s="140"/>
      <c r="AH936" s="140"/>
      <c r="AI936" s="140"/>
      <c r="AJ936" s="140"/>
    </row>
    <row r="937" spans="1:36" ht="42" customHeight="1">
      <c r="A937" s="191"/>
      <c r="B937" s="191"/>
      <c r="C937" s="177"/>
      <c r="E937" s="192"/>
      <c r="F937" s="177"/>
      <c r="G937" s="192"/>
      <c r="H937" s="177"/>
      <c r="I937" s="192"/>
      <c r="J937" s="192"/>
      <c r="K937" s="192"/>
      <c r="L937" s="192"/>
      <c r="M937" s="192"/>
      <c r="N937" s="192"/>
      <c r="O937" s="192"/>
      <c r="P937" s="177"/>
      <c r="Q937" s="140"/>
      <c r="R937" s="140"/>
      <c r="S937" s="140"/>
      <c r="T937" s="140"/>
      <c r="U937" s="140"/>
      <c r="V937" s="140"/>
      <c r="W937" s="140"/>
      <c r="X937" s="140"/>
      <c r="Y937" s="140"/>
      <c r="Z937" s="140"/>
      <c r="AA937" s="140"/>
      <c r="AB937" s="140"/>
      <c r="AC937" s="140"/>
      <c r="AD937" s="140"/>
      <c r="AE937" s="140"/>
      <c r="AF937" s="140"/>
      <c r="AG937" s="140"/>
      <c r="AH937" s="140"/>
      <c r="AI937" s="140"/>
      <c r="AJ937" s="140"/>
    </row>
    <row r="938" spans="1:36" ht="42" customHeight="1">
      <c r="A938" s="191"/>
      <c r="B938" s="191"/>
      <c r="C938" s="177"/>
      <c r="E938" s="192"/>
      <c r="F938" s="177"/>
      <c r="G938" s="192"/>
      <c r="H938" s="177"/>
      <c r="I938" s="192"/>
      <c r="J938" s="192"/>
      <c r="K938" s="192"/>
      <c r="L938" s="192"/>
      <c r="M938" s="192"/>
      <c r="N938" s="192"/>
      <c r="O938" s="192"/>
      <c r="P938" s="177"/>
      <c r="Q938" s="140"/>
      <c r="R938" s="140"/>
      <c r="S938" s="140"/>
      <c r="T938" s="140"/>
      <c r="U938" s="140"/>
      <c r="V938" s="140"/>
      <c r="W938" s="140"/>
      <c r="X938" s="140"/>
      <c r="Y938" s="140"/>
      <c r="Z938" s="140"/>
      <c r="AA938" s="140"/>
      <c r="AB938" s="140"/>
      <c r="AC938" s="140"/>
      <c r="AD938" s="140"/>
      <c r="AE938" s="140"/>
      <c r="AF938" s="140"/>
      <c r="AG938" s="140"/>
      <c r="AH938" s="140"/>
      <c r="AI938" s="140"/>
      <c r="AJ938" s="140"/>
    </row>
    <row r="939" spans="1:36" ht="42" customHeight="1">
      <c r="A939" s="191"/>
      <c r="B939" s="191"/>
      <c r="C939" s="177"/>
      <c r="E939" s="192"/>
      <c r="F939" s="177"/>
      <c r="G939" s="192"/>
      <c r="H939" s="177"/>
      <c r="I939" s="192"/>
      <c r="J939" s="192"/>
      <c r="K939" s="192"/>
      <c r="L939" s="192"/>
      <c r="M939" s="192"/>
      <c r="N939" s="192"/>
      <c r="O939" s="192"/>
      <c r="P939" s="177"/>
      <c r="Q939" s="140"/>
      <c r="R939" s="140"/>
      <c r="S939" s="140"/>
      <c r="T939" s="140"/>
      <c r="U939" s="140"/>
      <c r="V939" s="140"/>
      <c r="W939" s="140"/>
      <c r="X939" s="140"/>
      <c r="Y939" s="140"/>
      <c r="Z939" s="140"/>
      <c r="AA939" s="140"/>
      <c r="AB939" s="140"/>
      <c r="AC939" s="140"/>
      <c r="AD939" s="140"/>
      <c r="AE939" s="140"/>
      <c r="AF939" s="140"/>
      <c r="AG939" s="140"/>
      <c r="AH939" s="140"/>
      <c r="AI939" s="140"/>
      <c r="AJ939" s="140"/>
    </row>
    <row r="940" spans="1:36" ht="42" customHeight="1">
      <c r="A940" s="191"/>
      <c r="B940" s="191"/>
      <c r="C940" s="177"/>
      <c r="E940" s="192"/>
      <c r="F940" s="177"/>
      <c r="G940" s="192"/>
      <c r="H940" s="177"/>
      <c r="I940" s="192"/>
      <c r="J940" s="192"/>
      <c r="K940" s="192"/>
      <c r="L940" s="192"/>
      <c r="M940" s="192"/>
      <c r="N940" s="192"/>
      <c r="O940" s="192"/>
      <c r="P940" s="177"/>
      <c r="Q940" s="140"/>
      <c r="R940" s="140"/>
      <c r="S940" s="140"/>
      <c r="T940" s="140"/>
      <c r="U940" s="140"/>
      <c r="V940" s="140"/>
      <c r="W940" s="140"/>
      <c r="X940" s="140"/>
      <c r="Y940" s="140"/>
      <c r="Z940" s="140"/>
      <c r="AA940" s="140"/>
      <c r="AB940" s="140"/>
      <c r="AC940" s="140"/>
      <c r="AD940" s="140"/>
      <c r="AE940" s="140"/>
      <c r="AF940" s="140"/>
      <c r="AG940" s="140"/>
      <c r="AH940" s="140"/>
      <c r="AI940" s="140"/>
      <c r="AJ940" s="140"/>
    </row>
    <row r="941" spans="1:36" ht="42" customHeight="1">
      <c r="A941" s="191"/>
      <c r="B941" s="191"/>
      <c r="C941" s="177"/>
      <c r="E941" s="192"/>
      <c r="F941" s="177"/>
      <c r="G941" s="192"/>
      <c r="H941" s="177"/>
      <c r="I941" s="192"/>
      <c r="J941" s="192"/>
      <c r="K941" s="192"/>
      <c r="L941" s="192"/>
      <c r="M941" s="192"/>
      <c r="N941" s="192"/>
      <c r="O941" s="192"/>
      <c r="P941" s="177"/>
      <c r="Q941" s="140"/>
      <c r="R941" s="140"/>
      <c r="S941" s="140"/>
      <c r="T941" s="140"/>
      <c r="U941" s="140"/>
      <c r="V941" s="140"/>
      <c r="W941" s="140"/>
      <c r="X941" s="140"/>
      <c r="Y941" s="140"/>
      <c r="Z941" s="140"/>
      <c r="AA941" s="140"/>
      <c r="AB941" s="140"/>
      <c r="AC941" s="140"/>
      <c r="AD941" s="140"/>
      <c r="AE941" s="140"/>
      <c r="AF941" s="140"/>
      <c r="AG941" s="140"/>
      <c r="AH941" s="140"/>
      <c r="AI941" s="140"/>
      <c r="AJ941" s="140"/>
    </row>
    <row r="942" spans="1:36" ht="42" customHeight="1">
      <c r="A942" s="191"/>
      <c r="B942" s="191"/>
      <c r="C942" s="177"/>
      <c r="E942" s="192"/>
      <c r="F942" s="177"/>
      <c r="G942" s="192"/>
      <c r="H942" s="177"/>
      <c r="I942" s="192"/>
      <c r="J942" s="192"/>
      <c r="K942" s="192"/>
      <c r="L942" s="192"/>
      <c r="M942" s="192"/>
      <c r="N942" s="192"/>
      <c r="O942" s="192"/>
      <c r="P942" s="177"/>
      <c r="Q942" s="140"/>
      <c r="R942" s="140"/>
      <c r="S942" s="140"/>
      <c r="T942" s="140"/>
      <c r="U942" s="140"/>
      <c r="V942" s="140"/>
      <c r="W942" s="140"/>
      <c r="X942" s="140"/>
      <c r="Y942" s="140"/>
      <c r="Z942" s="140"/>
      <c r="AA942" s="140"/>
      <c r="AB942" s="140"/>
      <c r="AC942" s="140"/>
      <c r="AD942" s="140"/>
      <c r="AE942" s="140"/>
      <c r="AF942" s="140"/>
      <c r="AG942" s="140"/>
      <c r="AH942" s="140"/>
      <c r="AI942" s="140"/>
      <c r="AJ942" s="140"/>
    </row>
    <row r="943" spans="1:36" ht="42" customHeight="1">
      <c r="A943" s="191"/>
      <c r="B943" s="191"/>
      <c r="C943" s="177"/>
      <c r="E943" s="192"/>
      <c r="F943" s="177"/>
      <c r="G943" s="192"/>
      <c r="H943" s="177"/>
      <c r="I943" s="192"/>
      <c r="J943" s="192"/>
      <c r="K943" s="192"/>
      <c r="L943" s="192"/>
      <c r="M943" s="192"/>
      <c r="N943" s="192"/>
      <c r="O943" s="192"/>
      <c r="P943" s="177"/>
      <c r="Q943" s="140"/>
      <c r="R943" s="140"/>
      <c r="S943" s="140"/>
      <c r="T943" s="140"/>
      <c r="U943" s="140"/>
      <c r="V943" s="140"/>
      <c r="W943" s="140"/>
      <c r="X943" s="140"/>
      <c r="Y943" s="140"/>
      <c r="Z943" s="140"/>
      <c r="AA943" s="140"/>
      <c r="AB943" s="140"/>
      <c r="AC943" s="140"/>
      <c r="AD943" s="140"/>
      <c r="AE943" s="140"/>
      <c r="AF943" s="140"/>
      <c r="AG943" s="140"/>
      <c r="AH943" s="140"/>
      <c r="AI943" s="140"/>
      <c r="AJ943" s="140"/>
    </row>
    <row r="944" spans="1:36" ht="42" customHeight="1">
      <c r="A944" s="191"/>
      <c r="B944" s="191"/>
      <c r="C944" s="177"/>
      <c r="E944" s="192"/>
      <c r="F944" s="177"/>
      <c r="G944" s="192"/>
      <c r="H944" s="177"/>
      <c r="I944" s="192"/>
      <c r="J944" s="192"/>
      <c r="K944" s="192"/>
      <c r="L944" s="192"/>
      <c r="M944" s="192"/>
      <c r="N944" s="192"/>
      <c r="O944" s="192"/>
      <c r="P944" s="177"/>
      <c r="Q944" s="140"/>
      <c r="R944" s="140"/>
      <c r="S944" s="140"/>
      <c r="T944" s="140"/>
      <c r="U944" s="140"/>
      <c r="V944" s="140"/>
      <c r="W944" s="140"/>
      <c r="X944" s="140"/>
      <c r="Y944" s="140"/>
      <c r="Z944" s="140"/>
      <c r="AA944" s="140"/>
      <c r="AB944" s="140"/>
      <c r="AC944" s="140"/>
      <c r="AD944" s="140"/>
      <c r="AE944" s="140"/>
      <c r="AF944" s="140"/>
      <c r="AG944" s="140"/>
      <c r="AH944" s="140"/>
      <c r="AI944" s="140"/>
      <c r="AJ944" s="140"/>
    </row>
    <row r="945" spans="1:36" ht="42" customHeight="1">
      <c r="A945" s="191"/>
      <c r="B945" s="191"/>
      <c r="C945" s="177"/>
      <c r="E945" s="192"/>
      <c r="F945" s="177"/>
      <c r="G945" s="192"/>
      <c r="H945" s="177"/>
      <c r="I945" s="192"/>
      <c r="J945" s="192"/>
      <c r="K945" s="192"/>
      <c r="L945" s="192"/>
      <c r="M945" s="192"/>
      <c r="N945" s="192"/>
      <c r="O945" s="192"/>
      <c r="P945" s="177"/>
      <c r="Q945" s="140"/>
      <c r="R945" s="140"/>
      <c r="S945" s="140"/>
      <c r="T945" s="140"/>
      <c r="U945" s="140"/>
      <c r="V945" s="140"/>
      <c r="W945" s="140"/>
      <c r="X945" s="140"/>
      <c r="Y945" s="140"/>
      <c r="Z945" s="140"/>
      <c r="AA945" s="140"/>
      <c r="AB945" s="140"/>
      <c r="AC945" s="140"/>
      <c r="AD945" s="140"/>
      <c r="AE945" s="140"/>
      <c r="AF945" s="140"/>
      <c r="AG945" s="140"/>
      <c r="AH945" s="140"/>
      <c r="AI945" s="140"/>
      <c r="AJ945" s="140"/>
    </row>
    <row r="946" spans="1:36" ht="42" customHeight="1">
      <c r="A946" s="191"/>
      <c r="B946" s="191"/>
      <c r="C946" s="177"/>
      <c r="E946" s="192"/>
      <c r="F946" s="177"/>
      <c r="G946" s="192"/>
      <c r="H946" s="177"/>
      <c r="I946" s="192"/>
      <c r="J946" s="192"/>
      <c r="K946" s="192"/>
      <c r="L946" s="192"/>
      <c r="M946" s="192"/>
      <c r="N946" s="192"/>
      <c r="O946" s="192"/>
      <c r="P946" s="177"/>
      <c r="Q946" s="140"/>
      <c r="R946" s="140"/>
      <c r="S946" s="140"/>
      <c r="T946" s="140"/>
      <c r="U946" s="140"/>
      <c r="V946" s="140"/>
      <c r="W946" s="140"/>
      <c r="X946" s="140"/>
      <c r="Y946" s="140"/>
      <c r="Z946" s="140"/>
      <c r="AA946" s="140"/>
      <c r="AB946" s="140"/>
      <c r="AC946" s="140"/>
      <c r="AD946" s="140"/>
      <c r="AE946" s="140"/>
      <c r="AF946" s="140"/>
      <c r="AG946" s="140"/>
      <c r="AH946" s="140"/>
      <c r="AI946" s="140"/>
      <c r="AJ946" s="140"/>
    </row>
    <row r="947" spans="1:36" ht="42" customHeight="1">
      <c r="A947" s="191"/>
      <c r="B947" s="191"/>
      <c r="C947" s="177"/>
      <c r="E947" s="192"/>
      <c r="F947" s="177"/>
      <c r="G947" s="192"/>
      <c r="H947" s="177"/>
      <c r="I947" s="192"/>
      <c r="J947" s="192"/>
      <c r="K947" s="192"/>
      <c r="L947" s="192"/>
      <c r="M947" s="192"/>
      <c r="N947" s="192"/>
      <c r="O947" s="192"/>
      <c r="P947" s="177"/>
      <c r="Q947" s="140"/>
      <c r="R947" s="140"/>
      <c r="S947" s="140"/>
      <c r="T947" s="140"/>
      <c r="U947" s="140"/>
      <c r="V947" s="140"/>
      <c r="W947" s="140"/>
      <c r="X947" s="140"/>
      <c r="Y947" s="140"/>
      <c r="Z947" s="140"/>
      <c r="AA947" s="140"/>
      <c r="AB947" s="140"/>
      <c r="AC947" s="140"/>
      <c r="AD947" s="140"/>
      <c r="AE947" s="140"/>
      <c r="AF947" s="140"/>
      <c r="AG947" s="140"/>
      <c r="AH947" s="140"/>
      <c r="AI947" s="140"/>
      <c r="AJ947" s="140"/>
    </row>
    <row r="948" spans="1:36" ht="42" customHeight="1">
      <c r="A948" s="191"/>
      <c r="B948" s="191"/>
      <c r="C948" s="177"/>
      <c r="E948" s="192"/>
      <c r="F948" s="177"/>
      <c r="G948" s="192"/>
      <c r="H948" s="177"/>
      <c r="I948" s="192"/>
      <c r="J948" s="192"/>
      <c r="K948" s="192"/>
      <c r="L948" s="192"/>
      <c r="M948" s="192"/>
      <c r="N948" s="192"/>
      <c r="O948" s="192"/>
      <c r="P948" s="177"/>
      <c r="Q948" s="140"/>
      <c r="R948" s="140"/>
      <c r="S948" s="140"/>
      <c r="T948" s="140"/>
      <c r="U948" s="140"/>
      <c r="V948" s="140"/>
      <c r="W948" s="140"/>
      <c r="X948" s="140"/>
      <c r="Y948" s="140"/>
      <c r="Z948" s="140"/>
      <c r="AA948" s="140"/>
      <c r="AB948" s="140"/>
      <c r="AC948" s="140"/>
      <c r="AD948" s="140"/>
      <c r="AE948" s="140"/>
      <c r="AF948" s="140"/>
      <c r="AG948" s="140"/>
      <c r="AH948" s="140"/>
      <c r="AI948" s="140"/>
      <c r="AJ948" s="140"/>
    </row>
    <row r="949" spans="1:36" ht="42" customHeight="1">
      <c r="A949" s="191"/>
      <c r="B949" s="191"/>
      <c r="C949" s="177"/>
      <c r="E949" s="192"/>
      <c r="F949" s="177"/>
      <c r="G949" s="192"/>
      <c r="H949" s="177"/>
      <c r="I949" s="192"/>
      <c r="J949" s="192"/>
      <c r="K949" s="192"/>
      <c r="L949" s="192"/>
      <c r="M949" s="192"/>
      <c r="N949" s="192"/>
      <c r="O949" s="192"/>
      <c r="P949" s="177"/>
      <c r="Q949" s="140"/>
      <c r="R949" s="140"/>
      <c r="S949" s="140"/>
      <c r="T949" s="140"/>
      <c r="U949" s="140"/>
      <c r="V949" s="140"/>
      <c r="W949" s="140"/>
      <c r="X949" s="140"/>
      <c r="Y949" s="140"/>
      <c r="Z949" s="140"/>
      <c r="AA949" s="140"/>
      <c r="AB949" s="140"/>
      <c r="AC949" s="140"/>
      <c r="AD949" s="140"/>
      <c r="AE949" s="140"/>
      <c r="AF949" s="140"/>
      <c r="AG949" s="140"/>
      <c r="AH949" s="140"/>
      <c r="AI949" s="140"/>
      <c r="AJ949" s="140"/>
    </row>
    <row r="950" spans="1:36" ht="42" customHeight="1">
      <c r="A950" s="191"/>
      <c r="B950" s="191"/>
      <c r="C950" s="177"/>
      <c r="E950" s="192"/>
      <c r="F950" s="177"/>
      <c r="G950" s="192"/>
      <c r="H950" s="177"/>
      <c r="I950" s="192"/>
      <c r="J950" s="192"/>
      <c r="K950" s="192"/>
      <c r="L950" s="192"/>
      <c r="M950" s="192"/>
      <c r="N950" s="192"/>
      <c r="O950" s="192"/>
      <c r="P950" s="177"/>
      <c r="Q950" s="140"/>
      <c r="R950" s="140"/>
      <c r="S950" s="140"/>
      <c r="T950" s="140"/>
      <c r="U950" s="140"/>
      <c r="V950" s="140"/>
      <c r="W950" s="140"/>
      <c r="X950" s="140"/>
      <c r="Y950" s="140"/>
      <c r="Z950" s="140"/>
      <c r="AA950" s="140"/>
      <c r="AB950" s="140"/>
      <c r="AC950" s="140"/>
      <c r="AD950" s="140"/>
      <c r="AE950" s="140"/>
      <c r="AF950" s="140"/>
      <c r="AG950" s="140"/>
      <c r="AH950" s="140"/>
      <c r="AI950" s="140"/>
      <c r="AJ950" s="140"/>
    </row>
    <row r="951" spans="1:36" ht="42" customHeight="1">
      <c r="A951" s="191"/>
      <c r="B951" s="191"/>
      <c r="C951" s="177"/>
      <c r="E951" s="192"/>
      <c r="F951" s="177"/>
      <c r="G951" s="192"/>
      <c r="H951" s="177"/>
      <c r="I951" s="192"/>
      <c r="J951" s="192"/>
      <c r="K951" s="192"/>
      <c r="L951" s="192"/>
      <c r="M951" s="192"/>
      <c r="N951" s="192"/>
      <c r="O951" s="192"/>
      <c r="P951" s="177"/>
      <c r="Q951" s="140"/>
      <c r="R951" s="140"/>
      <c r="S951" s="140"/>
      <c r="T951" s="140"/>
      <c r="U951" s="140"/>
      <c r="V951" s="140"/>
      <c r="W951" s="140"/>
      <c r="X951" s="140"/>
      <c r="Y951" s="140"/>
      <c r="Z951" s="140"/>
      <c r="AA951" s="140"/>
      <c r="AB951" s="140"/>
      <c r="AC951" s="140"/>
      <c r="AD951" s="140"/>
      <c r="AE951" s="140"/>
      <c r="AF951" s="140"/>
      <c r="AG951" s="140"/>
      <c r="AH951" s="140"/>
      <c r="AI951" s="140"/>
      <c r="AJ951" s="140"/>
    </row>
    <row r="952" spans="1:36" ht="42" customHeight="1">
      <c r="A952" s="191"/>
      <c r="B952" s="191"/>
      <c r="C952" s="177"/>
      <c r="E952" s="192"/>
      <c r="F952" s="177"/>
      <c r="G952" s="192"/>
      <c r="H952" s="177"/>
      <c r="I952" s="192"/>
      <c r="J952" s="192"/>
      <c r="K952" s="192"/>
      <c r="L952" s="192"/>
      <c r="M952" s="192"/>
      <c r="N952" s="192"/>
      <c r="O952" s="192"/>
      <c r="P952" s="177"/>
      <c r="Q952" s="140"/>
      <c r="R952" s="140"/>
      <c r="S952" s="140"/>
      <c r="T952" s="140"/>
      <c r="U952" s="140"/>
      <c r="V952" s="140"/>
      <c r="W952" s="140"/>
      <c r="X952" s="140"/>
      <c r="Y952" s="140"/>
      <c r="Z952" s="140"/>
      <c r="AA952" s="140"/>
      <c r="AB952" s="140"/>
      <c r="AC952" s="140"/>
      <c r="AD952" s="140"/>
      <c r="AE952" s="140"/>
      <c r="AF952" s="140"/>
      <c r="AG952" s="140"/>
      <c r="AH952" s="140"/>
      <c r="AI952" s="140"/>
      <c r="AJ952" s="140"/>
    </row>
    <row r="953" spans="1:36" ht="42" customHeight="1">
      <c r="A953" s="191"/>
      <c r="B953" s="191"/>
      <c r="C953" s="177"/>
      <c r="E953" s="192"/>
      <c r="F953" s="177"/>
      <c r="G953" s="192"/>
      <c r="H953" s="177"/>
      <c r="I953" s="192"/>
      <c r="J953" s="192"/>
      <c r="K953" s="192"/>
      <c r="L953" s="192"/>
      <c r="M953" s="192"/>
      <c r="N953" s="192"/>
      <c r="O953" s="192"/>
      <c r="P953" s="177"/>
      <c r="Q953" s="140"/>
      <c r="R953" s="140"/>
      <c r="S953" s="140"/>
      <c r="T953" s="140"/>
      <c r="U953" s="140"/>
      <c r="V953" s="140"/>
      <c r="W953" s="140"/>
      <c r="X953" s="140"/>
      <c r="Y953" s="140"/>
      <c r="Z953" s="140"/>
      <c r="AA953" s="140"/>
      <c r="AB953" s="140"/>
      <c r="AC953" s="140"/>
      <c r="AD953" s="140"/>
      <c r="AE953" s="140"/>
      <c r="AF953" s="140"/>
      <c r="AG953" s="140"/>
      <c r="AH953" s="140"/>
      <c r="AI953" s="140"/>
      <c r="AJ953" s="140"/>
    </row>
    <row r="954" spans="1:36" ht="42" customHeight="1">
      <c r="A954" s="191"/>
      <c r="B954" s="191"/>
      <c r="C954" s="177"/>
      <c r="E954" s="192"/>
      <c r="F954" s="177"/>
      <c r="G954" s="192"/>
      <c r="H954" s="177"/>
      <c r="I954" s="192"/>
      <c r="J954" s="192"/>
      <c r="K954" s="192"/>
      <c r="L954" s="192"/>
      <c r="M954" s="192"/>
      <c r="N954" s="192"/>
      <c r="O954" s="192"/>
      <c r="P954" s="177"/>
      <c r="Q954" s="140"/>
      <c r="R954" s="140"/>
      <c r="S954" s="140"/>
      <c r="T954" s="140"/>
      <c r="U954" s="140"/>
      <c r="V954" s="140"/>
      <c r="W954" s="140"/>
      <c r="X954" s="140"/>
      <c r="Y954" s="140"/>
      <c r="Z954" s="140"/>
      <c r="AA954" s="140"/>
      <c r="AB954" s="140"/>
      <c r="AC954" s="140"/>
      <c r="AD954" s="140"/>
      <c r="AE954" s="140"/>
      <c r="AF954" s="140"/>
      <c r="AG954" s="140"/>
      <c r="AH954" s="140"/>
      <c r="AI954" s="140"/>
      <c r="AJ954" s="140"/>
    </row>
    <row r="955" spans="1:36" ht="42" customHeight="1">
      <c r="A955" s="191"/>
      <c r="B955" s="191"/>
      <c r="C955" s="177"/>
      <c r="E955" s="192"/>
      <c r="F955" s="177"/>
      <c r="G955" s="192"/>
      <c r="H955" s="177"/>
      <c r="I955" s="192"/>
      <c r="J955" s="192"/>
      <c r="K955" s="192"/>
      <c r="L955" s="192"/>
      <c r="M955" s="192"/>
      <c r="N955" s="192"/>
      <c r="O955" s="192"/>
      <c r="P955" s="177"/>
      <c r="Q955" s="140"/>
      <c r="R955" s="140"/>
      <c r="S955" s="140"/>
      <c r="T955" s="140"/>
      <c r="U955" s="140"/>
      <c r="V955" s="140"/>
      <c r="W955" s="140"/>
      <c r="X955" s="140"/>
      <c r="Y955" s="140"/>
      <c r="Z955" s="140"/>
      <c r="AA955" s="140"/>
      <c r="AB955" s="140"/>
      <c r="AC955" s="140"/>
      <c r="AD955" s="140"/>
      <c r="AE955" s="140"/>
      <c r="AF955" s="140"/>
      <c r="AG955" s="140"/>
      <c r="AH955" s="140"/>
      <c r="AI955" s="140"/>
      <c r="AJ955" s="140"/>
    </row>
    <row r="956" spans="1:36" ht="42" customHeight="1">
      <c r="A956" s="191"/>
      <c r="B956" s="191"/>
      <c r="C956" s="177"/>
      <c r="E956" s="192"/>
      <c r="F956" s="177"/>
      <c r="G956" s="192"/>
      <c r="H956" s="177"/>
      <c r="I956" s="192"/>
      <c r="J956" s="192"/>
      <c r="K956" s="192"/>
      <c r="L956" s="192"/>
      <c r="M956" s="192"/>
      <c r="N956" s="192"/>
      <c r="O956" s="192"/>
      <c r="P956" s="177"/>
      <c r="Q956" s="140"/>
      <c r="R956" s="140"/>
      <c r="S956" s="140"/>
      <c r="T956" s="140"/>
      <c r="U956" s="140"/>
      <c r="V956" s="140"/>
      <c r="W956" s="140"/>
      <c r="X956" s="140"/>
      <c r="Y956" s="140"/>
      <c r="Z956" s="140"/>
      <c r="AA956" s="140"/>
      <c r="AB956" s="140"/>
      <c r="AC956" s="140"/>
      <c r="AD956" s="140"/>
      <c r="AE956" s="140"/>
      <c r="AF956" s="140"/>
      <c r="AG956" s="140"/>
      <c r="AH956" s="140"/>
      <c r="AI956" s="140"/>
      <c r="AJ956" s="140"/>
    </row>
    <row r="957" spans="1:36" ht="42" customHeight="1">
      <c r="A957" s="191"/>
      <c r="B957" s="191"/>
      <c r="C957" s="177"/>
      <c r="E957" s="192"/>
      <c r="F957" s="177"/>
      <c r="G957" s="192"/>
      <c r="H957" s="177"/>
      <c r="I957" s="192"/>
      <c r="J957" s="192"/>
      <c r="K957" s="192"/>
      <c r="L957" s="192"/>
      <c r="M957" s="192"/>
      <c r="N957" s="192"/>
      <c r="O957" s="192"/>
      <c r="P957" s="177"/>
      <c r="Q957" s="140"/>
      <c r="R957" s="140"/>
      <c r="S957" s="140"/>
      <c r="T957" s="140"/>
      <c r="U957" s="140"/>
      <c r="V957" s="140"/>
      <c r="W957" s="140"/>
      <c r="X957" s="140"/>
      <c r="Y957" s="140"/>
      <c r="Z957" s="140"/>
      <c r="AA957" s="140"/>
      <c r="AB957" s="140"/>
      <c r="AC957" s="140"/>
      <c r="AD957" s="140"/>
      <c r="AE957" s="140"/>
      <c r="AF957" s="140"/>
      <c r="AG957" s="140"/>
      <c r="AH957" s="140"/>
      <c r="AI957" s="140"/>
      <c r="AJ957" s="140"/>
    </row>
    <row r="958" spans="1:36" ht="42" customHeight="1">
      <c r="A958" s="191"/>
      <c r="B958" s="191"/>
      <c r="C958" s="177"/>
      <c r="E958" s="192"/>
      <c r="F958" s="177"/>
      <c r="G958" s="192"/>
      <c r="H958" s="177"/>
      <c r="I958" s="192"/>
      <c r="J958" s="192"/>
      <c r="K958" s="192"/>
      <c r="L958" s="192"/>
      <c r="M958" s="192"/>
      <c r="N958" s="192"/>
      <c r="O958" s="192"/>
      <c r="P958" s="177"/>
      <c r="Q958" s="140"/>
      <c r="R958" s="140"/>
      <c r="S958" s="140"/>
      <c r="T958" s="140"/>
      <c r="U958" s="140"/>
      <c r="V958" s="140"/>
      <c r="W958" s="140"/>
      <c r="X958" s="140"/>
      <c r="Y958" s="140"/>
      <c r="Z958" s="140"/>
      <c r="AA958" s="140"/>
      <c r="AB958" s="140"/>
      <c r="AC958" s="140"/>
      <c r="AD958" s="140"/>
      <c r="AE958" s="140"/>
      <c r="AF958" s="140"/>
      <c r="AG958" s="140"/>
      <c r="AH958" s="140"/>
      <c r="AI958" s="140"/>
      <c r="AJ958" s="140"/>
    </row>
    <row r="959" spans="1:36" ht="42" customHeight="1">
      <c r="A959" s="191"/>
      <c r="B959" s="191"/>
      <c r="C959" s="177"/>
      <c r="E959" s="192"/>
      <c r="F959" s="177"/>
      <c r="G959" s="192"/>
      <c r="H959" s="177"/>
      <c r="I959" s="192"/>
      <c r="J959" s="192"/>
      <c r="K959" s="192"/>
      <c r="L959" s="192"/>
      <c r="M959" s="192"/>
      <c r="N959" s="192"/>
      <c r="O959" s="192"/>
      <c r="P959" s="177"/>
      <c r="Q959" s="140"/>
      <c r="R959" s="140"/>
      <c r="S959" s="140"/>
      <c r="T959" s="140"/>
      <c r="U959" s="140"/>
      <c r="V959" s="140"/>
      <c r="W959" s="140"/>
      <c r="X959" s="140"/>
      <c r="Y959" s="140"/>
      <c r="Z959" s="140"/>
      <c r="AA959" s="140"/>
      <c r="AB959" s="140"/>
      <c r="AC959" s="140"/>
      <c r="AD959" s="140"/>
      <c r="AE959" s="140"/>
      <c r="AF959" s="140"/>
      <c r="AG959" s="140"/>
      <c r="AH959" s="140"/>
      <c r="AI959" s="140"/>
      <c r="AJ959" s="140"/>
    </row>
    <row r="960" spans="1:36" ht="42" customHeight="1">
      <c r="A960" s="191"/>
      <c r="B960" s="191"/>
      <c r="C960" s="177"/>
      <c r="E960" s="192"/>
      <c r="F960" s="177"/>
      <c r="G960" s="192"/>
      <c r="H960" s="177"/>
      <c r="I960" s="192"/>
      <c r="J960" s="192"/>
      <c r="K960" s="192"/>
      <c r="L960" s="192"/>
      <c r="M960" s="192"/>
      <c r="N960" s="192"/>
      <c r="O960" s="192"/>
      <c r="P960" s="177"/>
      <c r="Q960" s="140"/>
      <c r="R960" s="140"/>
      <c r="S960" s="140"/>
      <c r="T960" s="140"/>
      <c r="U960" s="140"/>
      <c r="V960" s="140"/>
      <c r="W960" s="140"/>
      <c r="X960" s="140"/>
      <c r="Y960" s="140"/>
      <c r="Z960" s="140"/>
      <c r="AA960" s="140"/>
      <c r="AB960" s="140"/>
      <c r="AC960" s="140"/>
      <c r="AD960" s="140"/>
      <c r="AE960" s="140"/>
      <c r="AF960" s="140"/>
      <c r="AG960" s="140"/>
      <c r="AH960" s="140"/>
      <c r="AI960" s="140"/>
      <c r="AJ960" s="140"/>
    </row>
    <row r="961" spans="1:36" ht="42" customHeight="1">
      <c r="A961" s="191"/>
      <c r="B961" s="191"/>
      <c r="C961" s="177"/>
      <c r="E961" s="192"/>
      <c r="F961" s="177"/>
      <c r="G961" s="192"/>
      <c r="H961" s="177"/>
      <c r="I961" s="192"/>
      <c r="J961" s="192"/>
      <c r="K961" s="192"/>
      <c r="L961" s="192"/>
      <c r="M961" s="192"/>
      <c r="N961" s="192"/>
      <c r="O961" s="192"/>
      <c r="P961" s="177"/>
      <c r="Q961" s="140"/>
      <c r="R961" s="140"/>
      <c r="S961" s="140"/>
      <c r="T961" s="140"/>
      <c r="U961" s="140"/>
      <c r="V961" s="140"/>
      <c r="W961" s="140"/>
      <c r="X961" s="140"/>
      <c r="Y961" s="140"/>
      <c r="Z961" s="140"/>
      <c r="AA961" s="140"/>
      <c r="AB961" s="140"/>
      <c r="AC961" s="140"/>
      <c r="AD961" s="140"/>
      <c r="AE961" s="140"/>
      <c r="AF961" s="140"/>
      <c r="AG961" s="140"/>
      <c r="AH961" s="140"/>
      <c r="AI961" s="140"/>
      <c r="AJ961" s="140"/>
    </row>
    <row r="962" spans="1:36" ht="42" customHeight="1">
      <c r="A962" s="191"/>
      <c r="B962" s="191"/>
      <c r="C962" s="177"/>
      <c r="E962" s="192"/>
      <c r="F962" s="177"/>
      <c r="G962" s="192"/>
      <c r="H962" s="177"/>
      <c r="I962" s="192"/>
      <c r="J962" s="192"/>
      <c r="K962" s="192"/>
      <c r="L962" s="192"/>
      <c r="M962" s="192"/>
      <c r="N962" s="192"/>
      <c r="O962" s="192"/>
      <c r="P962" s="177"/>
      <c r="Q962" s="140"/>
      <c r="R962" s="140"/>
      <c r="S962" s="140"/>
      <c r="T962" s="140"/>
      <c r="U962" s="140"/>
      <c r="V962" s="140"/>
      <c r="W962" s="140"/>
      <c r="X962" s="140"/>
      <c r="Y962" s="140"/>
      <c r="Z962" s="140"/>
      <c r="AA962" s="140"/>
      <c r="AB962" s="140"/>
      <c r="AC962" s="140"/>
      <c r="AD962" s="140"/>
      <c r="AE962" s="140"/>
      <c r="AF962" s="140"/>
      <c r="AG962" s="140"/>
      <c r="AH962" s="140"/>
      <c r="AI962" s="140"/>
      <c r="AJ962" s="140"/>
    </row>
    <row r="963" spans="1:36" ht="42" customHeight="1">
      <c r="A963" s="191"/>
      <c r="B963" s="191"/>
      <c r="C963" s="177"/>
      <c r="E963" s="192"/>
      <c r="F963" s="177"/>
      <c r="G963" s="192"/>
      <c r="H963" s="177"/>
      <c r="I963" s="192"/>
      <c r="J963" s="192"/>
      <c r="K963" s="192"/>
      <c r="L963" s="192"/>
      <c r="M963" s="192"/>
      <c r="N963" s="192"/>
      <c r="O963" s="192"/>
      <c r="P963" s="177"/>
      <c r="Q963" s="140"/>
      <c r="R963" s="140"/>
      <c r="S963" s="140"/>
      <c r="T963" s="140"/>
      <c r="U963" s="140"/>
      <c r="V963" s="140"/>
      <c r="W963" s="140"/>
      <c r="X963" s="140"/>
      <c r="Y963" s="140"/>
      <c r="Z963" s="140"/>
      <c r="AA963" s="140"/>
      <c r="AB963" s="140"/>
      <c r="AC963" s="140"/>
      <c r="AD963" s="140"/>
      <c r="AE963" s="140"/>
      <c r="AF963" s="140"/>
      <c r="AG963" s="140"/>
      <c r="AH963" s="140"/>
      <c r="AI963" s="140"/>
      <c r="AJ963" s="140"/>
    </row>
    <row r="964" spans="1:36" ht="42" customHeight="1">
      <c r="A964" s="191"/>
      <c r="B964" s="191"/>
      <c r="C964" s="177"/>
      <c r="E964" s="192"/>
      <c r="F964" s="177"/>
      <c r="G964" s="192"/>
      <c r="H964" s="177"/>
      <c r="I964" s="192"/>
      <c r="J964" s="192"/>
      <c r="K964" s="192"/>
      <c r="L964" s="192"/>
      <c r="M964" s="192"/>
      <c r="N964" s="192"/>
      <c r="O964" s="192"/>
      <c r="P964" s="177"/>
      <c r="Q964" s="140"/>
      <c r="R964" s="140"/>
      <c r="S964" s="140"/>
      <c r="T964" s="140"/>
      <c r="U964" s="140"/>
      <c r="V964" s="140"/>
      <c r="W964" s="140"/>
      <c r="X964" s="140"/>
      <c r="Y964" s="140"/>
      <c r="Z964" s="140"/>
      <c r="AA964" s="140"/>
      <c r="AB964" s="140"/>
      <c r="AC964" s="140"/>
      <c r="AD964" s="140"/>
      <c r="AE964" s="140"/>
      <c r="AF964" s="140"/>
      <c r="AG964" s="140"/>
      <c r="AH964" s="140"/>
      <c r="AI964" s="140"/>
      <c r="AJ964" s="140"/>
    </row>
    <row r="965" spans="1:36" ht="42" customHeight="1">
      <c r="A965" s="191"/>
      <c r="B965" s="191"/>
      <c r="C965" s="177"/>
      <c r="E965" s="192"/>
      <c r="F965" s="177"/>
      <c r="G965" s="192"/>
      <c r="H965" s="177"/>
      <c r="I965" s="192"/>
      <c r="J965" s="192"/>
      <c r="K965" s="192"/>
      <c r="L965" s="192"/>
      <c r="M965" s="192"/>
      <c r="N965" s="192"/>
      <c r="O965" s="192"/>
      <c r="P965" s="177"/>
      <c r="Q965" s="140"/>
      <c r="R965" s="140"/>
      <c r="S965" s="140"/>
      <c r="T965" s="140"/>
      <c r="U965" s="140"/>
      <c r="V965" s="140"/>
      <c r="W965" s="140"/>
      <c r="X965" s="140"/>
      <c r="Y965" s="140"/>
      <c r="Z965" s="140"/>
      <c r="AA965" s="140"/>
      <c r="AB965" s="140"/>
      <c r="AC965" s="140"/>
      <c r="AD965" s="140"/>
      <c r="AE965" s="140"/>
      <c r="AF965" s="140"/>
      <c r="AG965" s="140"/>
      <c r="AH965" s="140"/>
      <c r="AI965" s="140"/>
      <c r="AJ965" s="140"/>
    </row>
    <row r="966" spans="1:36" ht="42" customHeight="1">
      <c r="A966" s="191"/>
      <c r="B966" s="191"/>
      <c r="C966" s="177"/>
      <c r="E966" s="192"/>
      <c r="F966" s="177"/>
      <c r="G966" s="192"/>
      <c r="H966" s="177"/>
      <c r="I966" s="192"/>
      <c r="J966" s="192"/>
      <c r="K966" s="192"/>
      <c r="L966" s="192"/>
      <c r="M966" s="192"/>
      <c r="N966" s="192"/>
      <c r="O966" s="192"/>
      <c r="P966" s="177"/>
      <c r="Q966" s="140"/>
      <c r="R966" s="140"/>
      <c r="S966" s="140"/>
      <c r="T966" s="140"/>
      <c r="U966" s="140"/>
      <c r="V966" s="140"/>
      <c r="W966" s="140"/>
      <c r="X966" s="140"/>
      <c r="Y966" s="140"/>
      <c r="Z966" s="140"/>
      <c r="AA966" s="140"/>
      <c r="AB966" s="140"/>
      <c r="AC966" s="140"/>
      <c r="AD966" s="140"/>
      <c r="AE966" s="140"/>
      <c r="AF966" s="140"/>
      <c r="AG966" s="140"/>
      <c r="AH966" s="140"/>
      <c r="AI966" s="140"/>
      <c r="AJ966" s="140"/>
    </row>
    <row r="967" spans="1:36" ht="42" customHeight="1">
      <c r="A967" s="191"/>
      <c r="B967" s="191"/>
      <c r="C967" s="177"/>
      <c r="E967" s="192"/>
      <c r="F967" s="177"/>
      <c r="G967" s="192"/>
      <c r="H967" s="177"/>
      <c r="I967" s="192"/>
      <c r="J967" s="192"/>
      <c r="K967" s="192"/>
      <c r="L967" s="192"/>
      <c r="M967" s="192"/>
      <c r="N967" s="192"/>
      <c r="O967" s="192"/>
      <c r="P967" s="177"/>
      <c r="Q967" s="140"/>
      <c r="R967" s="140"/>
      <c r="S967" s="140"/>
      <c r="T967" s="140"/>
      <c r="U967" s="140"/>
      <c r="V967" s="140"/>
      <c r="W967" s="140"/>
      <c r="X967" s="140"/>
      <c r="Y967" s="140"/>
      <c r="Z967" s="140"/>
      <c r="AA967" s="140"/>
      <c r="AB967" s="140"/>
      <c r="AC967" s="140"/>
      <c r="AD967" s="140"/>
      <c r="AE967" s="140"/>
      <c r="AF967" s="140"/>
      <c r="AG967" s="140"/>
      <c r="AH967" s="140"/>
      <c r="AI967" s="140"/>
      <c r="AJ967" s="140"/>
    </row>
    <row r="968" spans="1:36" ht="42" customHeight="1">
      <c r="A968" s="191"/>
      <c r="B968" s="191"/>
      <c r="C968" s="177"/>
      <c r="E968" s="192"/>
      <c r="F968" s="177"/>
      <c r="G968" s="192"/>
      <c r="H968" s="177"/>
      <c r="I968" s="192"/>
      <c r="J968" s="192"/>
      <c r="K968" s="192"/>
      <c r="L968" s="192"/>
      <c r="M968" s="192"/>
      <c r="N968" s="192"/>
      <c r="O968" s="192"/>
      <c r="P968" s="177"/>
      <c r="Q968" s="140"/>
      <c r="R968" s="140"/>
      <c r="S968" s="140"/>
      <c r="T968" s="140"/>
      <c r="U968" s="140"/>
      <c r="V968" s="140"/>
      <c r="W968" s="140"/>
      <c r="X968" s="140"/>
      <c r="Y968" s="140"/>
      <c r="Z968" s="140"/>
      <c r="AA968" s="140"/>
      <c r="AB968" s="140"/>
      <c r="AC968" s="140"/>
      <c r="AD968" s="140"/>
      <c r="AE968" s="140"/>
      <c r="AF968" s="140"/>
      <c r="AG968" s="140"/>
      <c r="AH968" s="140"/>
      <c r="AI968" s="140"/>
      <c r="AJ968" s="140"/>
    </row>
    <row r="969" spans="1:36" ht="42" customHeight="1">
      <c r="A969" s="191"/>
      <c r="B969" s="191"/>
      <c r="C969" s="177"/>
      <c r="E969" s="192"/>
      <c r="F969" s="177"/>
      <c r="G969" s="192"/>
      <c r="H969" s="177"/>
      <c r="I969" s="192"/>
      <c r="J969" s="192"/>
      <c r="K969" s="192"/>
      <c r="L969" s="192"/>
      <c r="M969" s="192"/>
      <c r="N969" s="192"/>
      <c r="O969" s="192"/>
      <c r="P969" s="177"/>
      <c r="Q969" s="140"/>
      <c r="R969" s="140"/>
      <c r="S969" s="140"/>
      <c r="T969" s="140"/>
      <c r="U969" s="140"/>
      <c r="V969" s="140"/>
      <c r="W969" s="140"/>
      <c r="X969" s="140"/>
      <c r="Y969" s="140"/>
      <c r="Z969" s="140"/>
      <c r="AA969" s="140"/>
      <c r="AB969" s="140"/>
      <c r="AC969" s="140"/>
      <c r="AD969" s="140"/>
      <c r="AE969" s="140"/>
      <c r="AF969" s="140"/>
      <c r="AG969" s="140"/>
      <c r="AH969" s="140"/>
      <c r="AI969" s="140"/>
      <c r="AJ969" s="140"/>
    </row>
    <row r="970" spans="1:36" ht="42" customHeight="1">
      <c r="A970" s="191"/>
      <c r="B970" s="191"/>
      <c r="C970" s="177"/>
      <c r="E970" s="192"/>
      <c r="F970" s="177"/>
      <c r="G970" s="192"/>
      <c r="H970" s="177"/>
      <c r="I970" s="192"/>
      <c r="J970" s="192"/>
      <c r="K970" s="192"/>
      <c r="L970" s="192"/>
      <c r="M970" s="192"/>
      <c r="N970" s="192"/>
      <c r="O970" s="192"/>
      <c r="P970" s="177"/>
      <c r="Q970" s="140"/>
      <c r="R970" s="140"/>
      <c r="S970" s="140"/>
      <c r="T970" s="140"/>
      <c r="U970" s="140"/>
      <c r="V970" s="140"/>
      <c r="W970" s="140"/>
      <c r="X970" s="140"/>
      <c r="Y970" s="140"/>
      <c r="Z970" s="140"/>
      <c r="AA970" s="140"/>
      <c r="AB970" s="140"/>
      <c r="AC970" s="140"/>
      <c r="AD970" s="140"/>
      <c r="AE970" s="140"/>
      <c r="AF970" s="140"/>
      <c r="AG970" s="140"/>
      <c r="AH970" s="140"/>
      <c r="AI970" s="140"/>
      <c r="AJ970" s="140"/>
    </row>
    <row r="971" spans="1:36" ht="42" customHeight="1">
      <c r="A971" s="191"/>
      <c r="B971" s="191"/>
      <c r="C971" s="177"/>
      <c r="E971" s="192"/>
      <c r="F971" s="177"/>
      <c r="G971" s="192"/>
      <c r="H971" s="177"/>
      <c r="I971" s="192"/>
      <c r="J971" s="192"/>
      <c r="K971" s="192"/>
      <c r="L971" s="192"/>
      <c r="M971" s="192"/>
      <c r="N971" s="192"/>
      <c r="O971" s="192"/>
      <c r="P971" s="177"/>
      <c r="Q971" s="140"/>
      <c r="R971" s="140"/>
      <c r="S971" s="140"/>
      <c r="T971" s="140"/>
      <c r="U971" s="140"/>
      <c r="V971" s="140"/>
      <c r="W971" s="140"/>
      <c r="X971" s="140"/>
      <c r="Y971" s="140"/>
      <c r="Z971" s="140"/>
      <c r="AA971" s="140"/>
      <c r="AB971" s="140"/>
      <c r="AC971" s="140"/>
      <c r="AD971" s="140"/>
      <c r="AE971" s="140"/>
      <c r="AF971" s="140"/>
      <c r="AG971" s="140"/>
      <c r="AH971" s="140"/>
      <c r="AI971" s="140"/>
      <c r="AJ971" s="140"/>
    </row>
    <row r="972" spans="1:36" ht="42" customHeight="1">
      <c r="A972" s="191"/>
      <c r="B972" s="191"/>
      <c r="C972" s="177"/>
      <c r="E972" s="192"/>
      <c r="F972" s="177"/>
      <c r="G972" s="192"/>
      <c r="H972" s="177"/>
      <c r="I972" s="192"/>
      <c r="J972" s="192"/>
      <c r="K972" s="192"/>
      <c r="L972" s="192"/>
      <c r="M972" s="192"/>
      <c r="N972" s="192"/>
      <c r="O972" s="192"/>
      <c r="P972" s="177"/>
      <c r="Q972" s="140"/>
      <c r="R972" s="140"/>
      <c r="S972" s="140"/>
      <c r="T972" s="140"/>
      <c r="U972" s="140"/>
      <c r="V972" s="140"/>
      <c r="W972" s="140"/>
      <c r="X972" s="140"/>
      <c r="Y972" s="140"/>
      <c r="Z972" s="140"/>
      <c r="AA972" s="140"/>
      <c r="AB972" s="140"/>
      <c r="AC972" s="140"/>
      <c r="AD972" s="140"/>
      <c r="AE972" s="140"/>
      <c r="AF972" s="140"/>
      <c r="AG972" s="140"/>
      <c r="AH972" s="140"/>
      <c r="AI972" s="140"/>
      <c r="AJ972" s="140"/>
    </row>
    <row r="973" spans="1:36" ht="42" customHeight="1">
      <c r="A973" s="191"/>
      <c r="B973" s="191"/>
      <c r="C973" s="177"/>
      <c r="E973" s="192"/>
      <c r="F973" s="177"/>
      <c r="G973" s="192"/>
      <c r="H973" s="177"/>
      <c r="I973" s="192"/>
      <c r="J973" s="192"/>
      <c r="K973" s="192"/>
      <c r="L973" s="192"/>
      <c r="M973" s="192"/>
      <c r="N973" s="192"/>
      <c r="O973" s="192"/>
      <c r="P973" s="177"/>
      <c r="Q973" s="140"/>
      <c r="R973" s="140"/>
      <c r="S973" s="140"/>
      <c r="T973" s="140"/>
      <c r="U973" s="140"/>
      <c r="V973" s="140"/>
      <c r="W973" s="140"/>
      <c r="X973" s="140"/>
      <c r="Y973" s="140"/>
      <c r="Z973" s="140"/>
      <c r="AA973" s="140"/>
      <c r="AB973" s="140"/>
      <c r="AC973" s="140"/>
      <c r="AD973" s="140"/>
      <c r="AE973" s="140"/>
      <c r="AF973" s="140"/>
      <c r="AG973" s="140"/>
      <c r="AH973" s="140"/>
      <c r="AI973" s="140"/>
      <c r="AJ973" s="140"/>
    </row>
    <row r="974" spans="1:36" ht="42" customHeight="1">
      <c r="A974" s="191"/>
      <c r="B974" s="191"/>
      <c r="C974" s="177"/>
      <c r="E974" s="192"/>
      <c r="F974" s="177"/>
      <c r="G974" s="192"/>
      <c r="H974" s="177"/>
      <c r="I974" s="192"/>
      <c r="J974" s="192"/>
      <c r="K974" s="192"/>
      <c r="L974" s="192"/>
      <c r="M974" s="192"/>
      <c r="N974" s="192"/>
      <c r="O974" s="192"/>
      <c r="P974" s="177"/>
      <c r="Q974" s="140"/>
      <c r="R974" s="140"/>
      <c r="S974" s="140"/>
      <c r="T974" s="140"/>
      <c r="U974" s="140"/>
      <c r="V974" s="140"/>
      <c r="W974" s="140"/>
      <c r="X974" s="140"/>
      <c r="Y974" s="140"/>
      <c r="Z974" s="140"/>
      <c r="AA974" s="140"/>
      <c r="AB974" s="140"/>
      <c r="AC974" s="140"/>
      <c r="AD974" s="140"/>
      <c r="AE974" s="140"/>
      <c r="AF974" s="140"/>
      <c r="AG974" s="140"/>
      <c r="AH974" s="140"/>
      <c r="AI974" s="140"/>
      <c r="AJ974" s="140"/>
    </row>
    <row r="975" spans="1:36" ht="42" customHeight="1">
      <c r="A975" s="191"/>
      <c r="B975" s="191"/>
      <c r="C975" s="177"/>
      <c r="E975" s="192"/>
      <c r="F975" s="177"/>
      <c r="G975" s="192"/>
      <c r="H975" s="177"/>
      <c r="I975" s="192"/>
      <c r="J975" s="192"/>
      <c r="K975" s="192"/>
      <c r="L975" s="192"/>
      <c r="M975" s="192"/>
      <c r="N975" s="192"/>
      <c r="O975" s="192"/>
      <c r="P975" s="177"/>
      <c r="Q975" s="140"/>
      <c r="R975" s="140"/>
      <c r="S975" s="140"/>
      <c r="T975" s="140"/>
      <c r="U975" s="140"/>
      <c r="V975" s="140"/>
      <c r="W975" s="140"/>
      <c r="X975" s="140"/>
      <c r="Y975" s="140"/>
      <c r="Z975" s="140"/>
      <c r="AA975" s="140"/>
      <c r="AB975" s="140"/>
      <c r="AC975" s="140"/>
      <c r="AD975" s="140"/>
      <c r="AE975" s="140"/>
      <c r="AF975" s="140"/>
      <c r="AG975" s="140"/>
      <c r="AH975" s="140"/>
      <c r="AI975" s="140"/>
      <c r="AJ975" s="140"/>
    </row>
    <row r="976" spans="1:36" ht="42" customHeight="1">
      <c r="A976" s="191"/>
      <c r="B976" s="191"/>
      <c r="C976" s="177"/>
      <c r="E976" s="192"/>
      <c r="F976" s="177"/>
      <c r="G976" s="192"/>
      <c r="H976" s="177"/>
      <c r="I976" s="192"/>
      <c r="J976" s="192"/>
      <c r="K976" s="192"/>
      <c r="L976" s="192"/>
      <c r="M976" s="192"/>
      <c r="N976" s="192"/>
      <c r="O976" s="192"/>
      <c r="P976" s="177"/>
      <c r="Q976" s="140"/>
      <c r="R976" s="140"/>
      <c r="S976" s="140"/>
      <c r="T976" s="140"/>
      <c r="U976" s="140"/>
      <c r="V976" s="140"/>
      <c r="W976" s="140"/>
      <c r="X976" s="140"/>
      <c r="Y976" s="140"/>
      <c r="Z976" s="140"/>
      <c r="AA976" s="140"/>
      <c r="AB976" s="140"/>
      <c r="AC976" s="140"/>
      <c r="AD976" s="140"/>
      <c r="AE976" s="140"/>
      <c r="AF976" s="140"/>
      <c r="AG976" s="140"/>
      <c r="AH976" s="140"/>
      <c r="AI976" s="140"/>
      <c r="AJ976" s="140"/>
    </row>
    <row r="977" spans="1:36" ht="42" customHeight="1">
      <c r="A977" s="191"/>
      <c r="B977" s="191"/>
      <c r="C977" s="177"/>
      <c r="E977" s="192"/>
      <c r="F977" s="177"/>
      <c r="G977" s="192"/>
      <c r="H977" s="177"/>
      <c r="I977" s="192"/>
      <c r="J977" s="192"/>
      <c r="K977" s="192"/>
      <c r="L977" s="192"/>
      <c r="M977" s="192"/>
      <c r="N977" s="192"/>
      <c r="O977" s="192"/>
      <c r="P977" s="177"/>
      <c r="Q977" s="140"/>
      <c r="R977" s="140"/>
      <c r="S977" s="140"/>
      <c r="T977" s="140"/>
      <c r="U977" s="140"/>
      <c r="V977" s="140"/>
      <c r="W977" s="140"/>
      <c r="X977" s="140"/>
      <c r="Y977" s="140"/>
      <c r="Z977" s="140"/>
      <c r="AA977" s="140"/>
      <c r="AB977" s="140"/>
      <c r="AC977" s="140"/>
      <c r="AD977" s="140"/>
      <c r="AE977" s="140"/>
      <c r="AF977" s="140"/>
      <c r="AG977" s="140"/>
      <c r="AH977" s="140"/>
      <c r="AI977" s="140"/>
      <c r="AJ977" s="140"/>
    </row>
    <row r="978" spans="1:36" ht="42" customHeight="1">
      <c r="A978" s="191"/>
      <c r="B978" s="191"/>
      <c r="C978" s="177"/>
      <c r="E978" s="192"/>
      <c r="F978" s="177"/>
      <c r="G978" s="192"/>
      <c r="H978" s="177"/>
      <c r="I978" s="192"/>
      <c r="J978" s="192"/>
      <c r="K978" s="192"/>
      <c r="L978" s="192"/>
      <c r="M978" s="192"/>
      <c r="N978" s="192"/>
      <c r="O978" s="192"/>
      <c r="P978" s="177"/>
      <c r="Q978" s="140"/>
      <c r="R978" s="140"/>
      <c r="S978" s="140"/>
      <c r="T978" s="140"/>
      <c r="U978" s="140"/>
      <c r="V978" s="140"/>
      <c r="W978" s="140"/>
      <c r="X978" s="140"/>
      <c r="Y978" s="140"/>
      <c r="Z978" s="140"/>
      <c r="AA978" s="140"/>
      <c r="AB978" s="140"/>
      <c r="AC978" s="140"/>
      <c r="AD978" s="140"/>
      <c r="AE978" s="140"/>
      <c r="AF978" s="140"/>
      <c r="AG978" s="140"/>
      <c r="AH978" s="140"/>
      <c r="AI978" s="140"/>
      <c r="AJ978" s="140"/>
    </row>
    <row r="979" spans="1:36" ht="42" customHeight="1">
      <c r="A979" s="191"/>
      <c r="B979" s="191"/>
      <c r="C979" s="177"/>
      <c r="E979" s="192"/>
      <c r="F979" s="177"/>
      <c r="G979" s="192"/>
      <c r="H979" s="177"/>
      <c r="I979" s="192"/>
      <c r="J979" s="192"/>
      <c r="K979" s="192"/>
      <c r="L979" s="192"/>
      <c r="M979" s="192"/>
      <c r="N979" s="192"/>
      <c r="O979" s="192"/>
      <c r="P979" s="177"/>
      <c r="Q979" s="140"/>
      <c r="R979" s="140"/>
      <c r="S979" s="140"/>
      <c r="T979" s="140"/>
      <c r="U979" s="140"/>
      <c r="V979" s="140"/>
      <c r="W979" s="140"/>
      <c r="X979" s="140"/>
      <c r="Y979" s="140"/>
      <c r="Z979" s="140"/>
      <c r="AA979" s="140"/>
      <c r="AB979" s="140"/>
      <c r="AC979" s="140"/>
      <c r="AD979" s="140"/>
      <c r="AE979" s="140"/>
      <c r="AF979" s="140"/>
      <c r="AG979" s="140"/>
      <c r="AH979" s="140"/>
      <c r="AI979" s="140"/>
      <c r="AJ979" s="140"/>
    </row>
    <row r="980" spans="1:36" ht="42" customHeight="1">
      <c r="A980" s="191"/>
      <c r="B980" s="191"/>
      <c r="C980" s="177"/>
      <c r="E980" s="192"/>
      <c r="F980" s="177"/>
      <c r="G980" s="192"/>
      <c r="H980" s="177"/>
      <c r="I980" s="192"/>
      <c r="J980" s="192"/>
      <c r="K980" s="192"/>
      <c r="L980" s="192"/>
      <c r="M980" s="192"/>
      <c r="N980" s="192"/>
      <c r="O980" s="192"/>
      <c r="P980" s="177"/>
      <c r="Q980" s="140"/>
      <c r="R980" s="140"/>
      <c r="S980" s="140"/>
      <c r="T980" s="140"/>
      <c r="U980" s="140"/>
      <c r="V980" s="140"/>
      <c r="W980" s="140"/>
      <c r="X980" s="140"/>
      <c r="Y980" s="140"/>
      <c r="Z980" s="140"/>
      <c r="AA980" s="140"/>
      <c r="AB980" s="140"/>
      <c r="AC980" s="140"/>
      <c r="AD980" s="140"/>
      <c r="AE980" s="140"/>
      <c r="AF980" s="140"/>
      <c r="AG980" s="140"/>
      <c r="AH980" s="140"/>
      <c r="AI980" s="140"/>
      <c r="AJ980" s="140"/>
    </row>
    <row r="981" spans="1:36" ht="42" customHeight="1">
      <c r="A981" s="191"/>
      <c r="B981" s="191"/>
      <c r="C981" s="177"/>
      <c r="E981" s="192"/>
      <c r="F981" s="177"/>
      <c r="G981" s="192"/>
      <c r="H981" s="177"/>
      <c r="I981" s="192"/>
      <c r="J981" s="192"/>
      <c r="K981" s="192"/>
      <c r="L981" s="192"/>
      <c r="M981" s="192"/>
      <c r="N981" s="192"/>
      <c r="O981" s="192"/>
      <c r="P981" s="177"/>
      <c r="Q981" s="140"/>
      <c r="R981" s="140"/>
      <c r="S981" s="140"/>
      <c r="T981" s="140"/>
      <c r="U981" s="140"/>
      <c r="V981" s="140"/>
      <c r="W981" s="140"/>
      <c r="X981" s="140"/>
      <c r="Y981" s="140"/>
      <c r="Z981" s="140"/>
      <c r="AA981" s="140"/>
      <c r="AB981" s="140"/>
      <c r="AC981" s="140"/>
      <c r="AD981" s="140"/>
      <c r="AE981" s="140"/>
      <c r="AF981" s="140"/>
      <c r="AG981" s="140"/>
      <c r="AH981" s="140"/>
      <c r="AI981" s="140"/>
      <c r="AJ981" s="140"/>
    </row>
    <row r="982" spans="1:36" ht="42" customHeight="1">
      <c r="A982" s="191"/>
      <c r="B982" s="191"/>
      <c r="C982" s="177"/>
      <c r="E982" s="192"/>
      <c r="F982" s="177"/>
      <c r="G982" s="192"/>
      <c r="H982" s="177"/>
      <c r="I982" s="192"/>
      <c r="J982" s="192"/>
      <c r="K982" s="192"/>
      <c r="L982" s="192"/>
      <c r="M982" s="192"/>
      <c r="N982" s="192"/>
      <c r="O982" s="192"/>
      <c r="P982" s="177"/>
      <c r="Q982" s="140"/>
      <c r="R982" s="140"/>
      <c r="S982" s="140"/>
      <c r="T982" s="140"/>
      <c r="U982" s="140"/>
      <c r="V982" s="140"/>
      <c r="W982" s="140"/>
      <c r="X982" s="140"/>
      <c r="Y982" s="140"/>
      <c r="Z982" s="140"/>
      <c r="AA982" s="140"/>
      <c r="AB982" s="140"/>
      <c r="AC982" s="140"/>
      <c r="AD982" s="140"/>
      <c r="AE982" s="140"/>
      <c r="AF982" s="140"/>
      <c r="AG982" s="140"/>
      <c r="AH982" s="140"/>
      <c r="AI982" s="140"/>
      <c r="AJ982" s="140"/>
    </row>
    <row r="983" spans="1:36" ht="42" customHeight="1">
      <c r="A983" s="191"/>
      <c r="B983" s="191"/>
      <c r="C983" s="177"/>
      <c r="E983" s="192"/>
      <c r="F983" s="177"/>
      <c r="G983" s="192"/>
      <c r="H983" s="177"/>
      <c r="I983" s="192"/>
      <c r="J983" s="192"/>
      <c r="K983" s="192"/>
      <c r="L983" s="192"/>
      <c r="M983" s="192"/>
      <c r="N983" s="192"/>
      <c r="O983" s="192"/>
      <c r="P983" s="177"/>
      <c r="Q983" s="140"/>
      <c r="R983" s="140"/>
      <c r="S983" s="140"/>
      <c r="T983" s="140"/>
      <c r="U983" s="140"/>
      <c r="V983" s="140"/>
      <c r="W983" s="140"/>
      <c r="X983" s="140"/>
      <c r="Y983" s="140"/>
      <c r="Z983" s="140"/>
      <c r="AA983" s="140"/>
      <c r="AB983" s="140"/>
      <c r="AC983" s="140"/>
      <c r="AD983" s="140"/>
      <c r="AE983" s="140"/>
      <c r="AF983" s="140"/>
      <c r="AG983" s="140"/>
      <c r="AH983" s="140"/>
      <c r="AI983" s="140"/>
      <c r="AJ983" s="140"/>
    </row>
    <row r="984" spans="1:36" ht="42" customHeight="1">
      <c r="A984" s="191"/>
      <c r="B984" s="191"/>
      <c r="C984" s="177"/>
      <c r="E984" s="192"/>
      <c r="F984" s="177"/>
      <c r="G984" s="192"/>
      <c r="H984" s="177"/>
      <c r="I984" s="192"/>
      <c r="J984" s="192"/>
      <c r="K984" s="192"/>
      <c r="L984" s="192"/>
      <c r="M984" s="192"/>
      <c r="N984" s="192"/>
      <c r="O984" s="192"/>
      <c r="P984" s="177"/>
      <c r="Q984" s="140"/>
      <c r="R984" s="140"/>
      <c r="S984" s="140"/>
      <c r="T984" s="140"/>
      <c r="U984" s="140"/>
      <c r="V984" s="140"/>
      <c r="W984" s="140"/>
      <c r="X984" s="140"/>
      <c r="Y984" s="140"/>
      <c r="Z984" s="140"/>
      <c r="AA984" s="140"/>
      <c r="AB984" s="140"/>
      <c r="AC984" s="140"/>
      <c r="AD984" s="140"/>
      <c r="AE984" s="140"/>
      <c r="AF984" s="140"/>
      <c r="AG984" s="140"/>
      <c r="AH984" s="140"/>
      <c r="AI984" s="140"/>
      <c r="AJ984" s="140"/>
    </row>
    <row r="985" spans="1:36" ht="42" customHeight="1">
      <c r="A985" s="191"/>
      <c r="B985" s="191"/>
      <c r="C985" s="177"/>
      <c r="E985" s="192"/>
      <c r="F985" s="177"/>
      <c r="G985" s="192"/>
      <c r="H985" s="177"/>
      <c r="I985" s="192"/>
      <c r="J985" s="192"/>
      <c r="K985" s="192"/>
      <c r="L985" s="192"/>
      <c r="M985" s="192"/>
      <c r="N985" s="192"/>
      <c r="O985" s="192"/>
      <c r="P985" s="177"/>
      <c r="Q985" s="140"/>
      <c r="R985" s="140"/>
      <c r="S985" s="140"/>
      <c r="T985" s="140"/>
      <c r="U985" s="140"/>
      <c r="V985" s="140"/>
      <c r="W985" s="140"/>
      <c r="X985" s="140"/>
      <c r="Y985" s="140"/>
      <c r="Z985" s="140"/>
      <c r="AA985" s="140"/>
      <c r="AB985" s="140"/>
      <c r="AC985" s="140"/>
      <c r="AD985" s="140"/>
      <c r="AE985" s="140"/>
      <c r="AF985" s="140"/>
      <c r="AG985" s="140"/>
      <c r="AH985" s="140"/>
      <c r="AI985" s="140"/>
      <c r="AJ985" s="140"/>
    </row>
    <row r="986" spans="1:36" ht="42" customHeight="1">
      <c r="A986" s="191"/>
      <c r="B986" s="191"/>
      <c r="C986" s="177"/>
      <c r="E986" s="192"/>
      <c r="F986" s="177"/>
      <c r="G986" s="192"/>
      <c r="H986" s="177"/>
      <c r="I986" s="192"/>
      <c r="J986" s="192"/>
      <c r="K986" s="192"/>
      <c r="L986" s="192"/>
      <c r="M986" s="192"/>
      <c r="N986" s="192"/>
      <c r="O986" s="192"/>
      <c r="P986" s="177"/>
      <c r="Q986" s="140"/>
      <c r="R986" s="140"/>
      <c r="S986" s="140"/>
      <c r="T986" s="140"/>
      <c r="U986" s="140"/>
      <c r="V986" s="140"/>
      <c r="W986" s="140"/>
      <c r="X986" s="140"/>
      <c r="Y986" s="140"/>
      <c r="Z986" s="140"/>
      <c r="AA986" s="140"/>
      <c r="AB986" s="140"/>
      <c r="AC986" s="140"/>
      <c r="AD986" s="140"/>
      <c r="AE986" s="140"/>
      <c r="AF986" s="140"/>
      <c r="AG986" s="140"/>
      <c r="AH986" s="140"/>
      <c r="AI986" s="140"/>
      <c r="AJ986" s="140"/>
    </row>
    <row r="987" spans="1:36" ht="42" customHeight="1">
      <c r="A987" s="191"/>
      <c r="B987" s="191"/>
      <c r="C987" s="177"/>
      <c r="E987" s="192"/>
      <c r="F987" s="177"/>
      <c r="G987" s="192"/>
      <c r="H987" s="177"/>
      <c r="I987" s="192"/>
      <c r="J987" s="192"/>
      <c r="K987" s="192"/>
      <c r="L987" s="192"/>
      <c r="M987" s="192"/>
      <c r="N987" s="192"/>
      <c r="O987" s="192"/>
      <c r="P987" s="177"/>
      <c r="Q987" s="140"/>
      <c r="R987" s="140"/>
      <c r="S987" s="140"/>
      <c r="T987" s="140"/>
      <c r="U987" s="140"/>
      <c r="V987" s="140"/>
      <c r="W987" s="140"/>
      <c r="X987" s="140"/>
      <c r="Y987" s="140"/>
      <c r="Z987" s="140"/>
      <c r="AA987" s="140"/>
      <c r="AB987" s="140"/>
      <c r="AC987" s="140"/>
      <c r="AD987" s="140"/>
      <c r="AE987" s="140"/>
      <c r="AF987" s="140"/>
      <c r="AG987" s="140"/>
      <c r="AH987" s="140"/>
      <c r="AI987" s="140"/>
      <c r="AJ987" s="140"/>
    </row>
    <row r="988" spans="1:36" ht="42" customHeight="1">
      <c r="A988" s="191"/>
      <c r="B988" s="191"/>
      <c r="C988" s="177"/>
      <c r="E988" s="192"/>
      <c r="F988" s="177"/>
      <c r="G988" s="192"/>
      <c r="H988" s="177"/>
      <c r="I988" s="192"/>
      <c r="J988" s="192"/>
      <c r="K988" s="192"/>
      <c r="L988" s="192"/>
      <c r="M988" s="192"/>
      <c r="N988" s="192"/>
      <c r="O988" s="192"/>
      <c r="P988" s="177"/>
      <c r="Q988" s="140"/>
      <c r="R988" s="140"/>
      <c r="S988" s="140"/>
      <c r="T988" s="140"/>
      <c r="U988" s="140"/>
      <c r="V988" s="140"/>
      <c r="W988" s="140"/>
      <c r="X988" s="140"/>
      <c r="Y988" s="140"/>
      <c r="Z988" s="140"/>
      <c r="AA988" s="140"/>
      <c r="AB988" s="140"/>
      <c r="AC988" s="140"/>
      <c r="AD988" s="140"/>
      <c r="AE988" s="140"/>
      <c r="AF988" s="140"/>
      <c r="AG988" s="140"/>
      <c r="AH988" s="140"/>
      <c r="AI988" s="140"/>
      <c r="AJ988" s="140"/>
    </row>
    <row r="989" spans="1:36" ht="42" customHeight="1">
      <c r="A989" s="191"/>
      <c r="B989" s="191"/>
      <c r="C989" s="177"/>
      <c r="E989" s="192"/>
      <c r="F989" s="177"/>
      <c r="G989" s="192"/>
      <c r="H989" s="177"/>
      <c r="I989" s="192"/>
      <c r="J989" s="192"/>
      <c r="K989" s="192"/>
      <c r="L989" s="192"/>
      <c r="M989" s="192"/>
      <c r="N989" s="192"/>
      <c r="O989" s="192"/>
      <c r="P989" s="177"/>
      <c r="Q989" s="140"/>
      <c r="R989" s="140"/>
      <c r="S989" s="140"/>
      <c r="T989" s="140"/>
      <c r="U989" s="140"/>
      <c r="V989" s="140"/>
      <c r="W989" s="140"/>
      <c r="X989" s="140"/>
      <c r="Y989" s="140"/>
      <c r="Z989" s="140"/>
      <c r="AA989" s="140"/>
      <c r="AB989" s="140"/>
      <c r="AC989" s="140"/>
      <c r="AD989" s="140"/>
      <c r="AE989" s="140"/>
      <c r="AF989" s="140"/>
      <c r="AG989" s="140"/>
      <c r="AH989" s="140"/>
      <c r="AI989" s="140"/>
      <c r="AJ989" s="140"/>
    </row>
    <row r="990" spans="1:36" ht="42" customHeight="1">
      <c r="A990" s="191"/>
      <c r="B990" s="191"/>
      <c r="C990" s="177"/>
      <c r="E990" s="192"/>
      <c r="F990" s="177"/>
      <c r="G990" s="192"/>
      <c r="H990" s="177"/>
      <c r="I990" s="192"/>
      <c r="J990" s="192"/>
      <c r="K990" s="192"/>
      <c r="L990" s="192"/>
      <c r="M990" s="192"/>
      <c r="N990" s="192"/>
      <c r="O990" s="192"/>
      <c r="P990" s="177"/>
      <c r="Q990" s="140"/>
      <c r="R990" s="140"/>
      <c r="S990" s="140"/>
      <c r="T990" s="140"/>
      <c r="U990" s="140"/>
      <c r="V990" s="140"/>
      <c r="W990" s="140"/>
      <c r="X990" s="140"/>
      <c r="Y990" s="140"/>
      <c r="Z990" s="140"/>
      <c r="AA990" s="140"/>
      <c r="AB990" s="140"/>
      <c r="AC990" s="140"/>
      <c r="AD990" s="140"/>
      <c r="AE990" s="140"/>
      <c r="AF990" s="140"/>
      <c r="AG990" s="140"/>
      <c r="AH990" s="140"/>
      <c r="AI990" s="140"/>
      <c r="AJ990" s="140"/>
    </row>
    <row r="991" spans="1:36" ht="42" customHeight="1">
      <c r="A991" s="191"/>
      <c r="B991" s="191"/>
      <c r="C991" s="177"/>
      <c r="E991" s="192"/>
      <c r="F991" s="177"/>
      <c r="G991" s="192"/>
      <c r="H991" s="177"/>
      <c r="I991" s="192"/>
      <c r="J991" s="192"/>
      <c r="K991" s="192"/>
      <c r="L991" s="192"/>
      <c r="M991" s="192"/>
      <c r="N991" s="192"/>
      <c r="O991" s="192"/>
      <c r="P991" s="177"/>
      <c r="Q991" s="140"/>
      <c r="R991" s="140"/>
      <c r="S991" s="140"/>
      <c r="T991" s="140"/>
      <c r="U991" s="140"/>
      <c r="V991" s="140"/>
      <c r="W991" s="140"/>
      <c r="X991" s="140"/>
      <c r="Y991" s="140"/>
      <c r="Z991" s="140"/>
      <c r="AA991" s="140"/>
      <c r="AB991" s="140"/>
      <c r="AC991" s="140"/>
      <c r="AD991" s="140"/>
      <c r="AE991" s="140"/>
      <c r="AF991" s="140"/>
      <c r="AG991" s="140"/>
      <c r="AH991" s="140"/>
      <c r="AI991" s="140"/>
      <c r="AJ991" s="140"/>
    </row>
    <row r="992" spans="1:36" ht="42" customHeight="1">
      <c r="A992" s="191"/>
      <c r="B992" s="191"/>
      <c r="C992" s="177"/>
      <c r="E992" s="192"/>
      <c r="F992" s="177"/>
      <c r="G992" s="192"/>
      <c r="H992" s="177"/>
      <c r="I992" s="192"/>
      <c r="J992" s="192"/>
      <c r="K992" s="192"/>
      <c r="L992" s="192"/>
      <c r="M992" s="192"/>
      <c r="N992" s="192"/>
      <c r="O992" s="192"/>
      <c r="P992" s="177"/>
      <c r="Q992" s="140"/>
      <c r="R992" s="140"/>
      <c r="S992" s="140"/>
      <c r="T992" s="140"/>
      <c r="U992" s="140"/>
      <c r="V992" s="140"/>
      <c r="W992" s="140"/>
      <c r="X992" s="140"/>
      <c r="Y992" s="140"/>
      <c r="Z992" s="140"/>
      <c r="AA992" s="140"/>
      <c r="AB992" s="140"/>
      <c r="AC992" s="140"/>
      <c r="AD992" s="140"/>
      <c r="AE992" s="140"/>
      <c r="AF992" s="140"/>
      <c r="AG992" s="140"/>
      <c r="AH992" s="140"/>
      <c r="AI992" s="140"/>
      <c r="AJ992" s="140"/>
    </row>
    <row r="993" spans="1:36" ht="42" customHeight="1">
      <c r="A993" s="191"/>
      <c r="B993" s="191"/>
      <c r="C993" s="177"/>
      <c r="E993" s="192"/>
      <c r="F993" s="177"/>
      <c r="G993" s="192"/>
      <c r="H993" s="177"/>
      <c r="I993" s="192"/>
      <c r="J993" s="192"/>
      <c r="K993" s="192"/>
      <c r="L993" s="192"/>
      <c r="M993" s="192"/>
      <c r="N993" s="192"/>
      <c r="O993" s="192"/>
      <c r="P993" s="177"/>
      <c r="Q993" s="140"/>
      <c r="R993" s="140"/>
      <c r="S993" s="140"/>
      <c r="T993" s="140"/>
      <c r="U993" s="140"/>
      <c r="V993" s="140"/>
      <c r="W993" s="140"/>
      <c r="X993" s="140"/>
      <c r="Y993" s="140"/>
      <c r="Z993" s="140"/>
      <c r="AA993" s="140"/>
      <c r="AB993" s="140"/>
      <c r="AC993" s="140"/>
      <c r="AD993" s="140"/>
      <c r="AE993" s="140"/>
      <c r="AF993" s="140"/>
      <c r="AG993" s="140"/>
      <c r="AH993" s="140"/>
      <c r="AI993" s="140"/>
      <c r="AJ993" s="140"/>
    </row>
    <row r="994" spans="1:36" ht="15" customHeight="1">
      <c r="A994" s="191"/>
      <c r="B994" s="191"/>
      <c r="C994" s="177"/>
      <c r="E994" s="192"/>
      <c r="F994" s="177"/>
      <c r="G994" s="192"/>
      <c r="H994" s="177"/>
      <c r="I994" s="192"/>
      <c r="J994" s="192"/>
      <c r="K994" s="192"/>
      <c r="L994" s="192"/>
      <c r="M994" s="192"/>
      <c r="N994" s="192"/>
      <c r="O994" s="192"/>
      <c r="P994" s="177"/>
    </row>
  </sheetData>
  <hyperlinks>
    <hyperlink ref="P2" r:id="rId1" xr:uid="{39FFDBC8-9CBC-4CF8-A30D-7E8D11CA6BB0}"/>
    <hyperlink ref="P5" r:id="rId2" location="/  " xr:uid="{AE36F5F5-87BA-4793-A7BB-6379EA127A18}"/>
    <hyperlink ref="P7" r:id="rId3" xr:uid="{1A09D048-3A61-45AC-9E3B-1ED6FDB11895}"/>
    <hyperlink ref="P8" r:id="rId4" xr:uid="{AE060C35-DB54-4A1D-A766-61B2027FF05D}"/>
    <hyperlink ref="P15" r:id="rId5" xr:uid="{E4C59694-B055-4E27-9673-F91664CFFE83}"/>
    <hyperlink ref="P11" r:id="rId6" location="/" xr:uid="{10B9D4EA-27A0-4A9E-B87D-C3000690D78B}"/>
    <hyperlink ref="P9" r:id="rId7" location="/" xr:uid="{ED707693-ED72-4F67-B7EB-C951AE7B7864}"/>
    <hyperlink ref="P10" r:id="rId8" location="/text" xr:uid="{D6F9B583-B083-411B-AA42-DA44BCF9E3B0}"/>
    <hyperlink ref="P12" r:id="rId9" location="/" xr:uid="{CCD216B7-8179-4ED1-8499-75C6DA4504F2}"/>
    <hyperlink ref="P13" r:id="rId10" location="/" xr:uid="{6E9E960B-C2F6-4101-B268-169A214DC458}"/>
    <hyperlink ref="P14" r:id="rId11" location="/" xr:uid="{00D46C0C-9F56-4058-9E25-94A03C88F4E5}"/>
    <hyperlink ref="P17" r:id="rId12" xr:uid="{5C4A4891-D8DA-4F0B-9CAC-E8919180F194}"/>
    <hyperlink ref="P19" r:id="rId13" xr:uid="{FFC38EEC-BD8A-4303-A06C-C9ACBF39E1CB}"/>
    <hyperlink ref="P20" r:id="rId14" xr:uid="{D7CE4D63-CEC1-43FD-9CB3-DBC54303E58C}"/>
    <hyperlink ref="P23" r:id="rId15" location="/" xr:uid="{EBD2005C-3A97-4F0C-8446-E88613BAFDA7}"/>
    <hyperlink ref="P22" r:id="rId16" xr:uid="{A08CC1D1-7118-4677-9157-2E98EAF8CC52}"/>
    <hyperlink ref="P21" r:id="rId17" location="/" xr:uid="{F39E94FE-7B73-4E1B-969B-BECEBE61A5B9}"/>
    <hyperlink ref="P24" r:id="rId18" xr:uid="{EF5F7610-FC43-42D5-BDF3-5161108CD532}"/>
    <hyperlink ref="P31" r:id="rId19" location="/pdf" xr:uid="{124F2891-004D-47FE-9A83-9728E9205423}"/>
    <hyperlink ref="P30" r:id="rId20" location="/pdf" xr:uid="{575DBEE6-3D60-4620-8DCD-C48524D6F450}"/>
    <hyperlink ref="P28" r:id="rId21" location="/pdf" xr:uid="{457C8959-1269-4F4E-898C-DE083374042D}"/>
    <hyperlink ref="P29" r:id="rId22" location="/pdf" xr:uid="{92F6943F-9F52-4BA3-906B-9DAE7AE3DBD9}"/>
    <hyperlink ref="P32" r:id="rId23" display="http://www.impots.cm/uploads/Telechargement/CODEGENERALDESIMPOTS2017.pdf" xr:uid="{FC7F2D6E-28D0-4AC5-A2EA-4C707095102D}"/>
    <hyperlink ref="P34" r:id="rId24" location="/" xr:uid="{40228AAF-F635-4140-8C10-752E9BCADBF7}"/>
    <hyperlink ref="P39" r:id="rId25" location="/" xr:uid="{B9DFE772-4AB3-4431-8AC3-FF8C6EFEDBE6}"/>
    <hyperlink ref="P35" r:id="rId26" location="/" xr:uid="{D2BC88B7-6D95-4A28-AE3A-0813F736E745}"/>
    <hyperlink ref="P36" r:id="rId27" location="/pdf" xr:uid="{A10311E7-376E-497E-AC36-BAF5B86177C8}"/>
    <hyperlink ref="P37" r:id="rId28" location="/pdf" xr:uid="{B8C790FD-3DEC-494E-BC63-120AFD3E15F9}"/>
    <hyperlink ref="P38" r:id="rId29" xr:uid="{8ADCD73C-7C66-4ADE-8A13-917D9AD56000}"/>
    <hyperlink ref="P44" r:id="rId30" xr:uid="{9CE59648-E88B-498D-88E3-FFDEC63E1DC7}"/>
    <hyperlink ref="P45" r:id="rId31" xr:uid="{571BBB66-5289-4B6A-9F48-8FE40B15B767}"/>
    <hyperlink ref="P53" r:id="rId32" location="/" xr:uid="{3CC11F00-EB96-4D63-80C8-D01B09A36FF5}"/>
    <hyperlink ref="P52" r:id="rId33" xr:uid="{A8AF6A3B-2EA1-41BB-AF94-65EB2A08961B}"/>
    <hyperlink ref="P50" r:id="rId34" location="/" xr:uid="{8865B327-9BE8-4413-9439-6E7BC7C4516B}"/>
    <hyperlink ref="P49" r:id="rId35" location="/" xr:uid="{2BCD8441-6CE0-405D-AA6E-0132781A5843}"/>
    <hyperlink ref="P47" r:id="rId36" location="/" xr:uid="{28D95BF2-64D4-4F2F-9E7E-4AD500A5AE6A}"/>
    <hyperlink ref="P48" r:id="rId37" location="/" xr:uid="{C354E80A-14BC-42F2-B2DD-171C206A57E5}"/>
    <hyperlink ref="P46" r:id="rId38" location="/pdf " xr:uid="{F00943C9-E3CD-4C9B-959C-FE402F5B32BF}"/>
    <hyperlink ref="P51" r:id="rId39" location="/" xr:uid="{7E4D43EC-58AD-4C37-8E62-75B4B2478657}"/>
    <hyperlink ref="P54" r:id="rId40" xr:uid="{F71D374B-0B04-43B7-82F8-9E95C1049BC8}"/>
    <hyperlink ref="P71" r:id="rId41" location="/" xr:uid="{670E621D-3DA4-4C1B-AEFE-8B6E4136064D}"/>
    <hyperlink ref="P70" r:id="rId42" location="/text" xr:uid="{BB0C379B-EC9E-4763-B52E-6F6F2950FBA9}"/>
    <hyperlink ref="P56" r:id="rId43" location="/pdf/page/46/annotation/14104 " xr:uid="{4FA91B2C-330C-40B0-BF20-B85B43D05892}"/>
    <hyperlink ref="P60" r:id="rId44" location="/pdf " xr:uid="{7AE32D68-3462-4FA5-ABE0-5BE56995CB4B}"/>
    <hyperlink ref="P68" r:id="rId45" location="/text" xr:uid="{E078AE37-A141-465A-B8E7-1FE2917F37B6}"/>
    <hyperlink ref="P61" r:id="rId46" location="/text" xr:uid="{5544BB16-1DA3-48A3-998C-F021EF27E05F}"/>
    <hyperlink ref="P62" r:id="rId47" location="/pdf" xr:uid="{BBFD61C0-9AF5-4EC4-A9B0-8E3BFA0E2B83}"/>
    <hyperlink ref="P63" r:id="rId48" location="/pdf" xr:uid="{5AD7EBF5-7169-4617-8F8D-E0BD50479364}"/>
    <hyperlink ref="P64" r:id="rId49" location="/text" xr:uid="{1484D7B2-9989-48F6-9E48-E2C54796DEF0}"/>
    <hyperlink ref="P65" r:id="rId50" location="/pdf" xr:uid="{F6DCA53A-E34F-47D1-AD44-5A6B83EE2E8F}"/>
    <hyperlink ref="P66" r:id="rId51" location="/text" xr:uid="{8C6A89FB-C644-4BD5-BBCA-E35E10E7228A}"/>
    <hyperlink ref="P67" r:id="rId52" location="/pdf" xr:uid="{FBDFB69C-6D60-4BEF-AA4D-8B51E3F06E1F}"/>
    <hyperlink ref="P59" r:id="rId53" location="/text " xr:uid="{DAE3EB1A-CCFC-4F0C-A9A4-03E30130D3DC}"/>
    <hyperlink ref="P58" r:id="rId54" location="/pdf" xr:uid="{B93AC957-0F8B-48B7-8036-B771FD468A86}"/>
    <hyperlink ref="P57" r:id="rId55" location="/pdf" xr:uid="{7FCFC76C-1F53-4CAD-823E-13EE8D14B548}"/>
    <hyperlink ref="P72" r:id="rId56" xr:uid="{5EA985C8-078D-4C9C-8C84-41A7BA51B7F3}"/>
    <hyperlink ref="P73" r:id="rId57" xr:uid="{EDAFC129-2828-4174-8C72-6F6B6D38CB7E}"/>
    <hyperlink ref="P74" r:id="rId58" location="/" xr:uid="{B97AFE8E-1584-4D8A-9E87-917994DB6752}"/>
    <hyperlink ref="P75" r:id="rId59" xr:uid="{0C634B1D-0CA8-442D-B281-BA2EE234B387}"/>
    <hyperlink ref="P76" r:id="rId60" xr:uid="{DD1D6629-C280-4009-A677-B450DA47158A}"/>
    <hyperlink ref="P78" r:id="rId61" location="/ " xr:uid="{6D6A7659-F2DB-4C6C-946A-029F8D54D978}"/>
    <hyperlink ref="P77" r:id="rId62" location="/ " xr:uid="{D5A63407-8A07-40CB-94E6-99AEC237B743}"/>
    <hyperlink ref="P79" r:id="rId63" xr:uid="{27ACBC4D-7CA3-472F-A016-10E11ACBE4C8}"/>
    <hyperlink ref="P80" r:id="rId64" xr:uid="{43FEBEC3-B26C-4605-BDDB-FFBD7A2282A7}"/>
    <hyperlink ref="P92" r:id="rId65" location="/" xr:uid="{F46564E6-65B4-4E00-8EBD-DC1502B1D045}"/>
    <hyperlink ref="P91" r:id="rId66" xr:uid="{32EB6FB3-F7FA-4639-9A1D-255CA78CB09D}"/>
    <hyperlink ref="P89" r:id="rId67" location="/" xr:uid="{997B8E62-A777-4B1A-BF23-B9A7FB4FA150}"/>
    <hyperlink ref="P87" r:id="rId68" location="/" xr:uid="{70B2E66A-B96D-4B96-BA33-935DB49A2B9B}"/>
    <hyperlink ref="P88" r:id="rId69" xr:uid="{A3367DC1-315B-44AD-B1E9-4F67967E83B1}"/>
    <hyperlink ref="P90" r:id="rId70" location="/" xr:uid="{11398FCD-321E-443A-AC7A-A0502E6AAA04}"/>
    <hyperlink ref="P86" r:id="rId71" location="/" xr:uid="{5B3C35A9-33D9-416F-964D-96E8CE85FA06}"/>
    <hyperlink ref="P85" r:id="rId72" location="/" xr:uid="{2590EB9B-0620-4A63-892F-BA0BA18F7092}"/>
    <hyperlink ref="P84" r:id="rId73" location="/" xr:uid="{67ED2E2A-0D50-4A35-B336-30A1C38BC559}"/>
    <hyperlink ref="P83" r:id="rId74" location="/" xr:uid="{6AC45AB5-9CC7-4CF6-A503-730C58E4AA6C}"/>
    <hyperlink ref="P82" r:id="rId75" xr:uid="{B9EF43A5-79A2-4B9C-BD8F-A1DD787BE41B}"/>
    <hyperlink ref="P81" r:id="rId76" location="/" xr:uid="{B79C3DC2-EFF6-4B7D-8116-B231EC4E67D4}"/>
    <hyperlink ref="P94" r:id="rId77" xr:uid="{E801B731-5B14-42BD-B293-649360AA9FB3}"/>
    <hyperlink ref="P95" r:id="rId78" location="/, " xr:uid="{2400B847-C1F7-416F-A71E-39DD3F5CB560}"/>
    <hyperlink ref="P96" r:id="rId79" xr:uid="{CE0911CF-5794-4596-B1F7-B26F9DC10276}"/>
    <hyperlink ref="P97" r:id="rId80" xr:uid="{4674C7D0-6D32-486E-B0CF-7CB13E66C588}"/>
    <hyperlink ref="P101" r:id="rId81" location="/pdf " xr:uid="{1627A6F1-DB18-4418-8DED-CB485952E411}"/>
    <hyperlink ref="P100" r:id="rId82" location="/pdf" xr:uid="{ABE1F2F8-15F3-428C-87BB-8970C61F2A78}"/>
    <hyperlink ref="P99" r:id="rId83" location="/pdf" xr:uid="{65A494F3-A004-4841-82AE-BE2B9E083820}"/>
    <hyperlink ref="P98" r:id="rId84" location="/pdf" xr:uid="{C58A6A8D-E932-4544-9F5C-BC2A99BC0F25}"/>
    <hyperlink ref="P102" r:id="rId85" xr:uid="{989A1334-208D-4EE1-90C4-0158483D0210}"/>
    <hyperlink ref="P103" r:id="rId86" xr:uid="{E83E22E2-7587-4A83-9AAF-B364C56AC53B}"/>
    <hyperlink ref="P104" r:id="rId87" location="/" xr:uid="{D6B7ABAC-CBB9-4489-8184-943620E3266C}"/>
    <hyperlink ref="P105" r:id="rId88" xr:uid="{B16E434D-197D-4739-A6A1-0BD9A82AE953}"/>
    <hyperlink ref="P106" r:id="rId89" xr:uid="{3C9E4B26-85E7-4A7B-864D-5EAFF2197E9E}"/>
    <hyperlink ref="P110" r:id="rId90" location="/pdf" xr:uid="{8F83B9C8-2F6C-4628-ADB6-3862D465A39D}"/>
    <hyperlink ref="P111" r:id="rId91" location="/pdf" xr:uid="{6B8EE56F-0EC3-4D3E-AF58-3A9366C42022}"/>
    <hyperlink ref="P109" r:id="rId92" location="/pdf" xr:uid="{75588A5D-58AA-4360-A935-0EC0641BB743}"/>
    <hyperlink ref="P108" r:id="rId93" location="/pdf" xr:uid="{3B7313F6-C2A6-4905-B870-0CB0B2A40D54}"/>
    <hyperlink ref="P107" r:id="rId94" location="/pdf" xr:uid="{968A4CA0-2358-4FD9-886D-FA86E7D825EE}"/>
    <hyperlink ref="P113" r:id="rId95" xr:uid="{CE0D8E22-C251-4FDA-B931-D2947F19295D}"/>
    <hyperlink ref="P114" r:id="rId96" xr:uid="{77BC9E6B-1B3E-4709-8C55-B843BE98151C}"/>
    <hyperlink ref="P115" r:id="rId97" location="/pdf" xr:uid="{ABA544CA-09CF-4361-8301-9C7E11FC557A}"/>
    <hyperlink ref="P116" r:id="rId98" location="/pdf " xr:uid="{F745C322-28AB-41FB-AA24-EB037BE15B54}"/>
    <hyperlink ref="P117" r:id="rId99" location="/pdf" xr:uid="{B4CF8E2A-3103-4366-B895-DF37DD95EAA4}"/>
    <hyperlink ref="P118" r:id="rId100" location="/pdf" xr:uid="{7F897C52-1A76-40DE-8C45-187184BA0EAA}"/>
    <hyperlink ref="P119" r:id="rId101" location="/pdf" xr:uid="{1C59AB89-4863-4FA9-971F-72BBC925DC26}"/>
    <hyperlink ref="P120" r:id="rId102" location="/pdf" xr:uid="{B8763CAA-9420-4B77-BBAC-337483212267}"/>
    <hyperlink ref="P121" r:id="rId103" location="/pdf" xr:uid="{668ABF36-5F0E-410B-BED7-938482430820}"/>
    <hyperlink ref="P122" r:id="rId104" xr:uid="{F4E5A160-BAA0-4596-8FE3-A37C2DF4069E}"/>
    <hyperlink ref="P123" r:id="rId105" xr:uid="{9D67C5AE-7D1D-4A92-8F7A-A8A6C18E7998}"/>
    <hyperlink ref="P128" r:id="rId106" location="/" xr:uid="{D24DE114-38A1-4141-8CFD-C743F76D192C}"/>
    <hyperlink ref="P126" r:id="rId107" location="/" xr:uid="{820BC3C0-9D6F-4C08-A915-EE4415D213F0}"/>
    <hyperlink ref="P127" r:id="rId108" location="/" xr:uid="{BD21341B-4E43-4B9E-A7DB-B5C9DFE1A7C4}"/>
    <hyperlink ref="P125" r:id="rId109" location="/" xr:uid="{B9B42BDB-6DC2-4324-9E4F-C2DD55F43240}"/>
    <hyperlink ref="P124" r:id="rId110" location="/" xr:uid="{C4303A42-2DFB-48E6-8952-D33D3A7DE161}"/>
    <hyperlink ref="P140" r:id="rId111" xr:uid="{05213483-DAC6-49E0-9248-9F989D383845}"/>
    <hyperlink ref="P131" r:id="rId112" xr:uid="{2016AE7C-C621-492D-AD11-0FE5847A8420}"/>
    <hyperlink ref="P137" r:id="rId113" xr:uid="{C02D0B56-F6C1-40DB-B04F-7464259576F2}"/>
    <hyperlink ref="P138" r:id="rId114" xr:uid="{7738763D-1FE3-4045-A868-1426DCA90DE9}"/>
    <hyperlink ref="P132" r:id="rId115" xr:uid="{79B1405C-ECD4-4EC9-80D7-93CA221D1A83}"/>
    <hyperlink ref="P133" r:id="rId116" xr:uid="{0BB5B7C3-03F3-4C1C-B436-D833481428FE}"/>
    <hyperlink ref="P141" r:id="rId117" xr:uid="{9CC0526B-1ADA-4BB0-AAC3-1B3917E42C03}"/>
    <hyperlink ref="P143" r:id="rId118" location="/text" xr:uid="{0988301C-7790-4D94-9FDB-44C7F5460B6C}"/>
    <hyperlink ref="P142" r:id="rId119" location="/pdf" xr:uid="{6A0B5563-29A4-4EFC-BCF6-6AA690595047}"/>
    <hyperlink ref="P145" r:id="rId120" xr:uid="{96184EA3-6210-44B4-9479-97723EE80FF5}"/>
    <hyperlink ref="P144" r:id="rId121" xr:uid="{8C8A363C-D62F-4B71-932A-FC466929F87B}"/>
    <hyperlink ref="P151" r:id="rId122" location="/text" xr:uid="{8F251E34-F096-4A11-9A7B-0A89233D06E0}"/>
    <hyperlink ref="P149" r:id="rId123" location="/" xr:uid="{C925C950-E2CC-4DAC-A68F-297582CD1291}"/>
    <hyperlink ref="P150" r:id="rId124" xr:uid="{FB187104-AEB2-4659-9FB0-9F2EA2679453}"/>
    <hyperlink ref="P147" r:id="rId125" location="/" xr:uid="{009DF196-631E-40B9-9B26-7EE8F1B6855D}"/>
    <hyperlink ref="P148" r:id="rId126" xr:uid="{3953398D-0B65-4A97-B199-C77B4790524C}"/>
    <hyperlink ref="P146" r:id="rId127" location="/" xr:uid="{C8F40265-20D1-4248-A718-6988C6B79739}"/>
    <hyperlink ref="P6" r:id="rId128" location="/text/page/17/annotation/7794" xr:uid="{D27A1EED-7EFE-4D3A-A017-3C45FABA1371}"/>
    <hyperlink ref="P4" r:id="rId129" location="/search/VAT" xr:uid="{C506D5D5-8232-4749-9AB1-A810CC8C4895}"/>
    <hyperlink ref="P18" r:id="rId130" location="/" xr:uid="{F61D8359-4E1A-40C4-A022-9444CDD1F729}"/>
    <hyperlink ref="P69" r:id="rId131" location="/" xr:uid="{77D161CB-C35D-4309-8DDD-02510348C76D}"/>
    <hyperlink ref="P25" r:id="rId132" xr:uid="{F2B0E4B8-058F-4131-B6A4-F9128A84EC5D}"/>
    <hyperlink ref="P26" r:id="rId133" xr:uid="{8DFE7C9E-CAAF-4A2B-B844-5A44FF90F211}"/>
    <hyperlink ref="P27" r:id="rId134" location="/pdf" xr:uid="{3CD0F4B1-AC99-469C-9E1E-32206DB95E99}"/>
    <hyperlink ref="P43" r:id="rId135" xr:uid="{519F93B0-8029-45D8-B1F4-608C29B93612}"/>
    <hyperlink ref="P40" r:id="rId136" xr:uid="{C9764A44-39D9-4D86-8D2B-6C1F41C06DB9}"/>
    <hyperlink ref="P42" r:id="rId137" xr:uid="{7588E3B6-DEBE-4080-9850-6F465813D75C}"/>
  </hyperlinks>
  <pageMargins left="0.7" right="0.7" top="0.75" bottom="0.75" header="0" footer="0"/>
  <pageSetup paperSize="9" orientation="portrait" r:id="rId138"/>
  <tableParts count="1">
    <tablePart r:id="rId13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Quantitative data</vt:lpstr>
      <vt:lpstr>Summarized data</vt:lpstr>
      <vt:lpstr>Raw data </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Saila Stausholm</dc:creator>
  <cp:lastModifiedBy>Jaqueline Terrel Taquiri</cp:lastModifiedBy>
  <dcterms:created xsi:type="dcterms:W3CDTF">2019-05-10T10:15:09Z</dcterms:created>
  <dcterms:modified xsi:type="dcterms:W3CDTF">2019-07-23T17:45:28Z</dcterms:modified>
</cp:coreProperties>
</file>